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BM - Direct Outreach" sheetId="1" r:id="rId5"/>
    <sheet state="visible" name="Darryl" sheetId="2" r:id="rId6"/>
    <sheet state="visible" name="Summary" sheetId="3" r:id="rId7"/>
    <sheet state="visible" name="Stats" sheetId="4" r:id="rId8"/>
    <sheet state="visible" name="Weekly | Monthly" sheetId="5" r:id="rId9"/>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279">
      <text>
        <t xml:space="preserve">Attending Shoptalk</t>
      </text>
    </comment>
    <comment authorId="0" ref="A1294">
      <text>
        <t xml:space="preserve">Attending Shoptalk</t>
      </text>
    </comment>
    <comment authorId="0" ref="A1274">
      <text>
        <t xml:space="preserve">Attending Shoptalk</t>
      </text>
    </comment>
    <comment authorId="0" ref="A1288">
      <text>
        <t xml:space="preserve">Attending Shoptalk</t>
      </text>
    </comment>
    <comment authorId="0" ref="A1287">
      <text>
        <t xml:space="preserve">Attending Shoptalk</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F6">
      <text>
        <t xml:space="preserve">+1 from MyIntent intro</t>
      </text>
    </comment>
    <comment authorId="0" ref="C3">
      <text>
        <t xml:space="preserve">+2  additional warm contacts Linens n Things
</t>
      </text>
    </comment>
    <comment authorId="0" ref="H37">
      <text>
        <t xml:space="preserve">+1 Birdy Grey warm intro by Paul Suh</t>
      </text>
    </comment>
    <comment authorId="0" ref="G3">
      <text>
        <t xml:space="preserve">+1 - Judd for Tamara Mellon
</t>
      </text>
    </comment>
    <comment authorId="0" ref="G34">
      <text>
        <t xml:space="preserve">Crunchy Mama Box</t>
      </text>
    </comment>
    <comment authorId="0" ref="H34">
      <text>
        <t xml:space="preserve">+1 Pattern Brands intro by John Fontein
+1 Groove Life intro by Shawn Benk
+1 KURU intro by Claye Stokes</t>
      </text>
    </comment>
    <comment authorId="0" ref="G31">
      <text>
        <t xml:space="preserve">+1 Forum Brands</t>
      </text>
    </comment>
    <comment authorId="0" ref="H31">
      <text>
        <t xml:space="preserve">+1 JasonL intro by Michael Akkerman
+1 Fashion to Figure intro by Michael Spelfogel
+1 Helix intro by Remi Garson
+1 TELETIES intro by Ian Lieberman</t>
      </text>
    </comment>
    <comment authorId="0" ref="H24">
      <text>
        <t xml:space="preserve">+1 Marco Bicego
+1 Thrive Causemetics
+1 True Botanicals
</t>
      </text>
    </comment>
    <comment authorId="0" ref="F21">
      <text>
        <t xml:space="preserve">+1 LF store
</t>
      </text>
    </comment>
    <comment authorId="0" ref="H21">
      <text>
        <t xml:space="preserve">+1 Taylor Stitch
+1 Aday</t>
      </text>
    </comment>
    <comment authorId="0" ref="G15">
      <text>
        <t xml:space="preserve">+1 Urban Planet</t>
      </text>
    </comment>
    <comment authorId="0" ref="G9">
      <text>
        <t xml:space="preserve">+1 for Mirta
+1 for Struggle C&amp;C</t>
      </text>
    </comment>
  </commentList>
</comments>
</file>

<file path=xl/sharedStrings.xml><?xml version="1.0" encoding="utf-8"?>
<sst xmlns="http://schemas.openxmlformats.org/spreadsheetml/2006/main" count="13388" uniqueCount="7421">
  <si>
    <t>Funnel Dates</t>
  </si>
  <si>
    <t>Prospect</t>
  </si>
  <si>
    <t>Company</t>
  </si>
  <si>
    <t>Position</t>
  </si>
  <si>
    <t>LinkedIn Profile</t>
  </si>
  <si>
    <t>Mutual Connection/s</t>
  </si>
  <si>
    <t>Cold Outreach LI Message</t>
  </si>
  <si>
    <t>Twitter DM</t>
  </si>
  <si>
    <t>Deal Stage</t>
  </si>
  <si>
    <t>Status</t>
  </si>
  <si>
    <t>Notes</t>
  </si>
  <si>
    <t>Initial Outreach</t>
  </si>
  <si>
    <t>Follow Up</t>
  </si>
  <si>
    <t>Contact Made</t>
  </si>
  <si>
    <t>Meeting Booked</t>
  </si>
  <si>
    <t>Meeting Date</t>
  </si>
  <si>
    <t>Marianne Jones</t>
  </si>
  <si>
    <t>Colette by Colette Hayman</t>
  </si>
  <si>
    <t>Co-CEO</t>
  </si>
  <si>
    <t>https://www.linkedin.com/in/mariannejones33/</t>
  </si>
  <si>
    <t>No Twitter</t>
  </si>
  <si>
    <t>ZA: Co-CEO of Kariba Retail Group (KRG) - parent company of Colette by Colette Hayman</t>
  </si>
  <si>
    <t>-</t>
  </si>
  <si>
    <t>Mitchell Barber</t>
  </si>
  <si>
    <t>Head of Online</t>
  </si>
  <si>
    <t>https://www.linkedin.com/in/mitchellbarber/</t>
  </si>
  <si>
    <t>Viktor Vagner-Cromb</t>
  </si>
  <si>
    <t>KOOKAI Australia</t>
  </si>
  <si>
    <t>CEO</t>
  </si>
  <si>
    <t>https://www.linkedin.com/in/viktor-vagner-cromb-891958173/</t>
  </si>
  <si>
    <t>Connected to Jesse on LI</t>
  </si>
  <si>
    <t>https://www.linkedin.com/messaging/thread/2-MWU1ZDAwYzQtZDFkMS00MmFiLTliNmMtNGE3MGUyZTU2Mzk1XzAxMA==/?searchTerm=Vagner-Cromb</t>
  </si>
  <si>
    <r>
      <rPr>
        <rFont val="Proxima Nova"/>
        <color rgb="FF1155CC"/>
        <u/>
      </rPr>
      <t>Followed</t>
    </r>
    <r>
      <rPr>
        <rFont val="Proxima Nova"/>
      </rPr>
      <t xml:space="preserve"> | Can't be messaged</t>
    </r>
  </si>
  <si>
    <t>Accepted invite. Sent follow up#2. Recheck after 1 month</t>
  </si>
  <si>
    <t>Joshua Hooper</t>
  </si>
  <si>
    <t>Global Chief Operating Officer</t>
  </si>
  <si>
    <t>https://www.linkedin.com/in/joshua-hooper-73a39022/</t>
  </si>
  <si>
    <t>Greg Moore - doesn't know</t>
  </si>
  <si>
    <t>https://www.linkedin.com/messaging/thread/2-NWM2ZmQ3ZDAtMTAxMi00NTY0LWE0MTYtOGRlN2JiNzg5YmJiXzAxMA==</t>
  </si>
  <si>
    <t>Accepted LI invite | No response yet</t>
  </si>
  <si>
    <t>No other mutual connections.
Accepted LI invite. Sent follow up#3. Continue to monitor.
ZA: No longer with the company</t>
  </si>
  <si>
    <t>Elizabeth Zamanis - Robinson</t>
  </si>
  <si>
    <t>General Manager</t>
  </si>
  <si>
    <t>https://www.linkedin.com/in/elizabeth-zamanis-robinson-9ba7b835/</t>
  </si>
  <si>
    <r>
      <rPr>
        <rFont val="Proxima Nova"/>
        <color rgb="FF1155CC"/>
        <u/>
      </rPr>
      <t>Followed</t>
    </r>
    <r>
      <rPr>
        <rFont val="Proxima Nova"/>
      </rPr>
      <t xml:space="preserve"> | Can't be messaged</t>
    </r>
  </si>
  <si>
    <t>Cassie Nicoll</t>
  </si>
  <si>
    <t>Pavers LTD</t>
  </si>
  <si>
    <t>Marketplace Lead</t>
  </si>
  <si>
    <t>https://www.linkedin.com/in/cassie-nicoll-703157b4/</t>
  </si>
  <si>
    <t>Cold Outreach Attempted</t>
  </si>
  <si>
    <t>Beth Morgan-Henderson</t>
  </si>
  <si>
    <t>Head of Charitable Foundation &amp; Business Services</t>
  </si>
  <si>
    <t>https://www.linkedin.com/in/beth-morgan-henderson/</t>
  </si>
  <si>
    <t>Ben Kohn</t>
  </si>
  <si>
    <t>Playboy</t>
  </si>
  <si>
    <t>https://www.linkedin.com/in/ben-kohn-514695162/</t>
  </si>
  <si>
    <r>
      <rPr>
        <rFont val="Proxima Nova"/>
        <strike/>
        <color rgb="FF000000"/>
      </rPr>
      <t>Murphy Clark
Aaron Kessler</t>
    </r>
    <r>
      <rPr>
        <rFont val="Proxima Nova"/>
        <color rgb="FF000000"/>
      </rPr>
      <t xml:space="preserve">
</t>
    </r>
    <r>
      <rPr>
        <rFont val="Proxima Nova"/>
        <color rgb="FF000000"/>
        <u/>
      </rPr>
      <t>Zack Werner</t>
    </r>
    <r>
      <rPr>
        <rFont val="Proxima Nova"/>
        <color rgb="FF000000"/>
      </rPr>
      <t xml:space="preserve"> - asked email</t>
    </r>
  </si>
  <si>
    <r>
      <rPr>
        <rFont val="Proxima Nova"/>
        <color rgb="FF000000"/>
        <u/>
      </rPr>
      <t>Followed</t>
    </r>
    <r>
      <rPr>
        <rFont val="Proxima Nova"/>
        <color rgb="FF000000"/>
      </rPr>
      <t xml:space="preserve"> | Can't be messaged</t>
    </r>
  </si>
  <si>
    <t>Meeting Complete (Trial Pending)</t>
  </si>
  <si>
    <t>No response yet</t>
  </si>
  <si>
    <t>Asked email. Send follow up next week.</t>
  </si>
  <si>
    <t>Stacie Sefton</t>
  </si>
  <si>
    <t>BHFO</t>
  </si>
  <si>
    <t>https://www.linkedin.com/in/stacie-sefton-0b63a2b/</t>
  </si>
  <si>
    <t>Frank Kosarek</t>
  </si>
  <si>
    <r>
      <rPr>
        <rFont val="Proxima Nova"/>
        <color rgb="FF1155CC"/>
        <u/>
      </rPr>
      <t>Followed</t>
    </r>
    <r>
      <rPr>
        <rFont val="Proxima Nova"/>
      </rPr>
      <t xml:space="preserve"> | Can't be messaged</t>
    </r>
  </si>
  <si>
    <t>Doesn't know</t>
  </si>
  <si>
    <t>Jennifer Olsen</t>
  </si>
  <si>
    <t>COO</t>
  </si>
  <si>
    <t>https://www.linkedin.com/in/jen-olsen/</t>
  </si>
  <si>
    <t>Jon Sefton</t>
  </si>
  <si>
    <t>President</t>
  </si>
  <si>
    <t>https://www.linkedin.com/in/jonsefton/</t>
  </si>
  <si>
    <r>
      <rPr>
        <rFont val="Proxima Nova"/>
        <color rgb="FF1155CC"/>
        <u/>
      </rPr>
      <t>Followed</t>
    </r>
    <r>
      <rPr>
        <rFont val="Proxima Nova"/>
      </rPr>
      <t xml:space="preserve"> | Can't be messaged</t>
    </r>
  </si>
  <si>
    <t>Richard Saghian</t>
  </si>
  <si>
    <t>Fashion Nova</t>
  </si>
  <si>
    <t>https://www.linkedin.com/in/richardsaghian/</t>
  </si>
  <si>
    <r>
      <rPr>
        <rFont val="Proxima Nova"/>
        <b/>
        <strike/>
        <color rgb="FFFFFFFF"/>
      </rPr>
      <t>Christopher George</t>
    </r>
    <r>
      <rPr>
        <rFont val="Proxima Nova"/>
        <b/>
        <strike/>
        <color rgb="FFFFFFFF"/>
        <u/>
      </rPr>
      <t xml:space="preserve">
</t>
    </r>
    <r>
      <rPr>
        <rFont val="Proxima Nova"/>
        <b/>
        <color rgb="FFFFFFFF"/>
      </rPr>
      <t xml:space="preserve">Dilpreet Bindra
</t>
    </r>
    <r>
      <rPr>
        <rFont val="Proxima Nova"/>
        <b/>
        <color rgb="FFFFFFFF"/>
        <u/>
      </rPr>
      <t>Arjun Ohri</t>
    </r>
    <r>
      <rPr>
        <rFont val="Proxima Nova"/>
        <b/>
        <color rgb="FFFFFFFF"/>
      </rPr>
      <t xml:space="preserve">
</t>
    </r>
    <r>
      <rPr>
        <rFont val="Proxima Nova"/>
        <b/>
        <color rgb="FFFFFFFF"/>
        <u/>
      </rPr>
      <t>Max Fischer</t>
    </r>
  </si>
  <si>
    <r>
      <rPr>
        <rFont val="Proxima Nova"/>
        <b/>
        <color rgb="FFFFFFFF"/>
        <u/>
      </rPr>
      <t>Followed</t>
    </r>
    <r>
      <rPr>
        <rFont val="Proxima Nova"/>
        <b/>
        <color rgb="FFFFFFFF"/>
      </rPr>
      <t xml:space="preserve"> | </t>
    </r>
    <r>
      <rPr>
        <rFont val="Proxima Nova"/>
        <b/>
        <color rgb="FFFFFFFF"/>
        <u/>
      </rPr>
      <t>Contacted</t>
    </r>
  </si>
  <si>
    <t>On Hold</t>
  </si>
  <si>
    <t>Contacted via Twitter</t>
  </si>
  <si>
    <t>No further action required. Jesse has been talking to him.</t>
  </si>
  <si>
    <t>Jon Siffing</t>
  </si>
  <si>
    <t>Vice President Operations</t>
  </si>
  <si>
    <t>https://www.linkedin.com/in/jon-siffing-669a7065/</t>
  </si>
  <si>
    <t>https://www.linkedin.com/messaging/thread/2-YmM3Y2QxZjItNTQzOS00MzI1LTgyNGYtZmYxZmQ1MTNlNWJhXzAxMA==</t>
  </si>
  <si>
    <t>Accepted invite</t>
  </si>
  <si>
    <t>No further action required. Jesse has been talking to Richard.</t>
  </si>
  <si>
    <t>Max Wardaki</t>
  </si>
  <si>
    <t>Strategy &amp; Operations</t>
  </si>
  <si>
    <t>https://www.linkedin.com/in/maxwardaki/</t>
  </si>
  <si>
    <t>Steven Ford</t>
  </si>
  <si>
    <t>Sand Cloud</t>
  </si>
  <si>
    <t>Co-Founder/Owner</t>
  </si>
  <si>
    <t>https://www.linkedin.com/in/steven-ford-87a02652/</t>
  </si>
  <si>
    <t>Tivan Amour</t>
  </si>
  <si>
    <t>Warm Intro Pending</t>
  </si>
  <si>
    <t>Email shared</t>
  </si>
  <si>
    <t>Sent follow up. Recheck after holidays.</t>
  </si>
  <si>
    <t>Brandon Leibel</t>
  </si>
  <si>
    <t>Co-Founder/CEO</t>
  </si>
  <si>
    <t>https://www.linkedin.com/in/brandon-l-aa66853b/</t>
  </si>
  <si>
    <t>Timothy Schenck</t>
  </si>
  <si>
    <t>https://www.linkedin.com/in/taschenck/</t>
  </si>
  <si>
    <t>Tim Masek - doesn't know</t>
  </si>
  <si>
    <t>No other warm connections. Waiting to accept connection invite.</t>
  </si>
  <si>
    <t>Wombi Rose</t>
  </si>
  <si>
    <t>Lovepop</t>
  </si>
  <si>
    <t>https://www.linkedin.com/in/wombi/</t>
  </si>
  <si>
    <t>Carlos Cashman</t>
  </si>
  <si>
    <r>
      <rPr>
        <rFont val="Proxima Nova"/>
        <color rgb="FF1155CC"/>
        <u/>
      </rPr>
      <t>Followed</t>
    </r>
    <r>
      <rPr>
        <rFont val="Proxima Nova"/>
      </rPr>
      <t xml:space="preserve"> | Can't be messaged</t>
    </r>
  </si>
  <si>
    <t>Sent follow up#2. Recheck after 2 weeks.</t>
  </si>
  <si>
    <t>John Wise</t>
  </si>
  <si>
    <t>President/COO</t>
  </si>
  <si>
    <t>https://www.linkedin.com/in/john-wise-a8293777/</t>
  </si>
  <si>
    <r>
      <rPr>
        <rFont val="Proxima Nova"/>
        <strike/>
      </rPr>
      <t>Koda Wang</t>
    </r>
    <r>
      <rPr>
        <rFont val="Proxima Nova"/>
      </rPr>
      <t xml:space="preserve">
</t>
    </r>
    <r>
      <rPr>
        <rFont val="Proxima Nova"/>
        <strike/>
      </rPr>
      <t>Howard Singer - happy to reach out (2nd)
Amit Patel - happy to reach out (3rd)</t>
    </r>
    <r>
      <rPr>
        <rFont val="Proxima Nova"/>
      </rPr>
      <t xml:space="preserve">
</t>
    </r>
    <r>
      <rPr>
        <rFont val="Proxima Nova"/>
        <color rgb="FF1155CC"/>
        <u/>
      </rPr>
      <t>Sloan Gaon</t>
    </r>
    <r>
      <rPr>
        <rFont val="Proxima Nova"/>
      </rPr>
      <t xml:space="preserve"> - done intro</t>
    </r>
  </si>
  <si>
    <t>Sent email to John. Finalizing sched for meeting.</t>
  </si>
  <si>
    <t>Gaurav Khatri</t>
  </si>
  <si>
    <t>Noise</t>
  </si>
  <si>
    <t>https://www.linkedin.com/in/gauravkhatrigonoise/</t>
  </si>
  <si>
    <r>
      <rPr>
        <rFont val="Proxima Nova"/>
        <strike/>
      </rPr>
      <t xml:space="preserve">Ankit Parasher
</t>
    </r>
    <r>
      <rPr>
        <rFont val="Proxima Nova"/>
        <color rgb="FF1155CC"/>
        <u/>
      </rPr>
      <t>Santosh Kumar</t>
    </r>
  </si>
  <si>
    <t>https://www.linkedin.com/messaging/thread/2-N2YxYTE4YmMtNDMwNC00NzNkLTgzYjEtNGM0ZDdlMTUzMDlhXzAxMw==/</t>
  </si>
  <si>
    <r>
      <rPr>
        <rFont val="Proxima Nova"/>
        <color rgb="FF1155CC"/>
        <u/>
      </rPr>
      <t>Followed</t>
    </r>
    <r>
      <rPr>
        <rFont val="Proxima Nova"/>
      </rPr>
      <t xml:space="preserve"> | Can't be messaged</t>
    </r>
  </si>
  <si>
    <t>Scheduling Meeting</t>
  </si>
  <si>
    <t>Finalizing sched for meeting. Sent nudge #2 on LI.</t>
  </si>
  <si>
    <t>Utsav Malhotra</t>
  </si>
  <si>
    <t>https://www.linkedin.com/in/utsav-malhotra-7280815/</t>
  </si>
  <si>
    <t>Hariharan Premkumar</t>
  </si>
  <si>
    <t>Doss Cunningham</t>
  </si>
  <si>
    <r>
      <rPr>
        <rFont val="Proxima Nova"/>
        <color rgb="FF1155CC"/>
        <u/>
      </rPr>
      <t>Cellucor</t>
    </r>
    <r>
      <rPr>
        <rFont val="Proxima Nova"/>
        <color rgb="FF000000"/>
      </rPr>
      <t xml:space="preserve"> (Nutrabolt)</t>
    </r>
  </si>
  <si>
    <t>Chairman/CEO</t>
  </si>
  <si>
    <t>https://www.linkedin.com/in/dosscunningham/</t>
  </si>
  <si>
    <r>
      <rPr>
        <rFont val="Proxima Nova"/>
        <color rgb="FF1155CC"/>
        <u/>
      </rPr>
      <t>Followed</t>
    </r>
    <r>
      <rPr>
        <rFont val="Proxima Nova"/>
      </rPr>
      <t xml:space="preserve"> | Can't be messaged</t>
    </r>
  </si>
  <si>
    <t>Robert Zajac</t>
  </si>
  <si>
    <t>CMO</t>
  </si>
  <si>
    <t>https://www.linkedin.com/in/rtzajac/</t>
  </si>
  <si>
    <r>
      <rPr>
        <rFont val="Proxima Nova"/>
        <strike/>
        <color theme="1"/>
      </rPr>
      <t>Raleigh Anne Gray
Jack Jenkin</t>
    </r>
    <r>
      <rPr>
        <rFont val="Proxima Nova"/>
        <strike/>
        <color rgb="FF1155CC"/>
      </rPr>
      <t xml:space="preserve">s
</t>
    </r>
    <r>
      <rPr>
        <rFont val="Proxima Nova"/>
        <strike/>
        <color theme="1"/>
      </rPr>
      <t>Musa Tariq</t>
    </r>
  </si>
  <si>
    <t>No warm contacts to connect. Wait to accept invite.</t>
  </si>
  <si>
    <t>Sabba Naserian</t>
  </si>
  <si>
    <t>CRO</t>
  </si>
  <si>
    <t>https://www.linkedin.com/in/sabbadabadoo/</t>
  </si>
  <si>
    <t>Andrew Sandine</t>
  </si>
  <si>
    <t>Head of DTC and Growth</t>
  </si>
  <si>
    <t>https://www.linkedin.com/in/andrew-sandine-53b4938b/</t>
  </si>
  <si>
    <t>Mark Blutstein</t>
  </si>
  <si>
    <t>MUK LUKS</t>
  </si>
  <si>
    <t>https://www.linkedin.com/in/mark-blutstein-5b914018/</t>
  </si>
  <si>
    <r>
      <rPr>
        <rFont val="Proxima Nova"/>
        <color rgb="FF1155CC"/>
        <u/>
      </rPr>
      <t>Followed</t>
    </r>
    <r>
      <rPr>
        <rFont val="Proxima Nova"/>
      </rPr>
      <t xml:space="preserve"> | Can't be messaged</t>
    </r>
  </si>
  <si>
    <t>Roger Jubas</t>
  </si>
  <si>
    <t>https://www.linkedin.com/in/roger-jubas-514584b/</t>
  </si>
  <si>
    <t>Holly Hetzel</t>
  </si>
  <si>
    <t>Director of Ecommerce</t>
  </si>
  <si>
    <t>https://www.linkedin.com/in/holly-hetzel/</t>
  </si>
  <si>
    <t>Djamel Bettahar</t>
  </si>
  <si>
    <t>Organifi</t>
  </si>
  <si>
    <t>https://www.linkedin.com/in/djamel-bettahar-1942885/</t>
  </si>
  <si>
    <t>ZA: Just added</t>
  </si>
  <si>
    <t>Drew Canole</t>
  </si>
  <si>
    <t>https://www.linkedin.com/in/drewcanole/</t>
  </si>
  <si>
    <t>Twitter</t>
  </si>
  <si>
    <t>joe alexander oakland</t>
  </si>
  <si>
    <t>Nest Bedding</t>
  </si>
  <si>
    <t>Director</t>
  </si>
  <si>
    <t>https://www.linkedin.com/in/joe-alexander-oakland-68928539/</t>
  </si>
  <si>
    <t>Christian Alexander</t>
  </si>
  <si>
    <t>Owner</t>
  </si>
  <si>
    <t>https://www.linkedin.com/in/christian-alexander-671521367/</t>
  </si>
  <si>
    <t>Scott Paladini</t>
  </si>
  <si>
    <r>
      <rPr>
        <rFont val="Proxima Nova"/>
        <color rgb="FF1155CC"/>
        <u/>
      </rPr>
      <t>Bear Mattress</t>
    </r>
    <r>
      <rPr>
        <rFont val="Proxima Nova"/>
      </rPr>
      <t>/ 3Z Brands</t>
    </r>
  </si>
  <si>
    <t>Head of Brand</t>
  </si>
  <si>
    <t>https://www.linkedin.com/in/scottpaladini/</t>
  </si>
  <si>
    <r>
      <rPr>
        <rFont val="Proxima Nova"/>
        <strike/>
        <color rgb="FF000000"/>
      </rPr>
      <t>Jason Grohowski</t>
    </r>
    <r>
      <rPr>
        <rFont val="Proxima Nova"/>
        <strike/>
        <color theme="1"/>
      </rPr>
      <t xml:space="preserve">
</t>
    </r>
    <r>
      <rPr>
        <rFont val="Proxima Nova"/>
        <strike/>
        <color theme="1"/>
      </rPr>
      <t>Bill Fish</t>
    </r>
    <r>
      <rPr>
        <rFont val="Proxima Nova"/>
        <strike/>
        <color theme="1"/>
      </rPr>
      <t xml:space="preserve">
</t>
    </r>
    <r>
      <rPr>
        <rFont val="Proxima Nova"/>
        <strike/>
        <color theme="1"/>
      </rPr>
      <t>Robert Glazer
Jeff Ragovin</t>
    </r>
  </si>
  <si>
    <r>
      <rPr>
        <rFont val="Proxima Nova"/>
        <color rgb="FF1155CC"/>
        <u/>
      </rPr>
      <t>Followed</t>
    </r>
    <r>
      <rPr>
        <rFont val="Proxima Nova"/>
      </rPr>
      <t xml:space="preserve"> | Can't be messaged</t>
    </r>
  </si>
  <si>
    <t>Warm Intro Requested</t>
  </si>
  <si>
    <t>No warm connections to contact. Wait to accept invite.</t>
  </si>
  <si>
    <t>Steve Catanzaro</t>
  </si>
  <si>
    <t>VP Ecommerce</t>
  </si>
  <si>
    <t>https://www.linkedin.com/in/stevecat/</t>
  </si>
  <si>
    <t>Una Park Dowlen</t>
  </si>
  <si>
    <t>Ron Nussbaum</t>
  </si>
  <si>
    <t>Berne Apparel</t>
  </si>
  <si>
    <t>President/CEO</t>
  </si>
  <si>
    <t>https://www.linkedin.com/in/ron-nussbaum-40a3b294/</t>
  </si>
  <si>
    <t>Christopher Miner</t>
  </si>
  <si>
    <t>Chief Sales &amp; Marketing Officer</t>
  </si>
  <si>
    <t>https://www.linkedin.com/in/christopher-miner-491a8813/</t>
  </si>
  <si>
    <t>Melissa Dunning</t>
  </si>
  <si>
    <t>Director of Marketing</t>
  </si>
  <si>
    <t>https://www.linkedin.com/in/melissa-dunning-741a254b/</t>
  </si>
  <si>
    <r>
      <rPr>
        <rFont val="Proxima Nova"/>
        <color rgb="FF1155CC"/>
        <u/>
      </rPr>
      <t>Followed</t>
    </r>
    <r>
      <rPr>
        <rFont val="Proxima Nova"/>
      </rPr>
      <t xml:space="preserve"> | Can't be messaged</t>
    </r>
  </si>
  <si>
    <t>Joanna Griffiths</t>
  </si>
  <si>
    <t>Knix</t>
  </si>
  <si>
    <t>Founder/President</t>
  </si>
  <si>
    <t>https://www.linkedin.com/in/griffithsjoanna/</t>
  </si>
  <si>
    <t>Joelle Maslaton - asked for intro
Jenna Righi
Majed Masad</t>
  </si>
  <si>
    <r>
      <rPr>
        <rFont val="Proxima Nova"/>
        <color rgb="FF1155CC"/>
        <u/>
      </rPr>
      <t>Followed</t>
    </r>
    <r>
      <rPr>
        <rFont val="Proxima Nova"/>
      </rPr>
      <t xml:space="preserve"> | Can't be messaged</t>
    </r>
  </si>
  <si>
    <t>Steven Jaramillo Hudson</t>
  </si>
  <si>
    <t>https://www.linkedin.com/in/steven-jaramillo-hudson-0aa32b7/</t>
  </si>
  <si>
    <t>David Hayne
Dane Baker
Mike Janover</t>
  </si>
  <si>
    <t>https://www.linkedin.com/messaging/thread/2-OGNiZDc3NDktNzU5Ny00ODBlLWEwNTYtYTRiMjlkNGY0MDFjXzAxMA==/?searchTerm=Steven%20Hudson</t>
  </si>
  <si>
    <t>Sent follow up#3. Recheck after a month
ZA: Connected to Jess on LI</t>
  </si>
  <si>
    <t>Jen Marvell</t>
  </si>
  <si>
    <t>CCO</t>
  </si>
  <si>
    <t>https://www.linkedin.com/in/jen-marvell-40499524/</t>
  </si>
  <si>
    <r>
      <rPr>
        <rFont val="Proxima Nova"/>
        <strike/>
        <color theme="1"/>
      </rPr>
      <t>Dan Weiner</t>
    </r>
    <r>
      <rPr>
        <rFont val="Proxima Nova"/>
        <color theme="1"/>
      </rPr>
      <t xml:space="preserve">
</t>
    </r>
    <r>
      <rPr>
        <rFont val="Proxima Nova"/>
        <strike/>
        <color theme="1"/>
      </rPr>
      <t>Adrian Evans</t>
    </r>
    <r>
      <rPr>
        <rFont val="Proxima Nova"/>
        <color theme="1"/>
      </rPr>
      <t xml:space="preserve">
</t>
    </r>
    <r>
      <rPr>
        <rFont val="Proxima Nova"/>
        <strike/>
        <color theme="1"/>
      </rPr>
      <t>Winnie Lau</t>
    </r>
  </si>
  <si>
    <t>Dan - failed intro. No other warm connections to contact. Wait to accept invite.</t>
  </si>
  <si>
    <t>Jeremy Segal</t>
  </si>
  <si>
    <t>Proozy</t>
  </si>
  <si>
    <t>Founder/CEO</t>
  </si>
  <si>
    <t>https://www.linkedin.com/in/jeremy-segal-proozy/</t>
  </si>
  <si>
    <r>
      <rPr>
        <rFont val="Proxima Nova"/>
        <strike/>
        <color theme="1"/>
      </rPr>
      <t>Ryan Paugh</t>
    </r>
    <r>
      <rPr>
        <rFont val="Proxima Nova"/>
        <color theme="1"/>
      </rPr>
      <t xml:space="preserve">
</t>
    </r>
    <r>
      <rPr>
        <rFont val="Proxima Nova"/>
        <strike/>
        <color theme="1"/>
      </rPr>
      <t>Phillip Lan</t>
    </r>
    <r>
      <rPr>
        <rFont val="Proxima Nova"/>
        <color theme="1"/>
      </rPr>
      <t xml:space="preserve">
</t>
    </r>
    <r>
      <rPr>
        <rFont val="Proxima Nova"/>
        <strike/>
        <color theme="1"/>
      </rPr>
      <t>Kevin McArdle</t>
    </r>
  </si>
  <si>
    <t>https://www.linkedin.com/messaging/thread/2-OTlhYjNhMzEtMTE3ZS00ZDg1LThiMjUtNGMxNWMwMDFiZjdiXzAxMA==/?inboxType=PRIMARY</t>
  </si>
  <si>
    <t>Sent inmail. Wait to accept invite.</t>
  </si>
  <si>
    <t>Mike Murray</t>
  </si>
  <si>
    <t>https://www.linkedin.com/in/mikemurraycoo/</t>
  </si>
  <si>
    <r>
      <rPr>
        <rFont val="Proxima Nova"/>
        <strike/>
        <color theme="1"/>
      </rPr>
      <t>Christopher George</t>
    </r>
    <r>
      <rPr>
        <rFont val="Proxima Nova"/>
        <color theme="1"/>
      </rPr>
      <t xml:space="preserve">
</t>
    </r>
    <r>
      <rPr>
        <rFont val="Proxima Nova"/>
        <strike/>
        <color theme="1"/>
      </rPr>
      <t>Tim Peterman</t>
    </r>
  </si>
  <si>
    <t>https://www.linkedin.com/messaging/thread/2-N2YzNGI5MWEtNDVjYi00MTIwLTkzM2EtODZlNjFmNGI1MzhmXzAxMA==/</t>
  </si>
  <si>
    <t>josh kilmer-purcell</t>
  </si>
  <si>
    <t>Beekman 1802</t>
  </si>
  <si>
    <t>Co-Founder</t>
  </si>
  <si>
    <t>https://www.linkedin.com/in/josh-kilmer-purcell-956b0b10/</t>
  </si>
  <si>
    <t>Ryan Kutscher</t>
  </si>
  <si>
    <t>https://www.linkedin.com/messaging/thread/2-ODZmMDFmMTgtOGRmMy00NjcyLThjN2EtYWVjMGE1ZjVmNGVmXzAxMA==/</t>
  </si>
  <si>
    <r>
      <rPr>
        <rFont val="Proxima Nova"/>
        <color rgb="FF1155CC"/>
        <u/>
      </rPr>
      <t>Follow Pending Approval</t>
    </r>
    <r>
      <rPr>
        <rFont val="Proxima Nova"/>
      </rPr>
      <t xml:space="preserve"> | Can't be messaged</t>
    </r>
  </si>
  <si>
    <t>Brad Farrell</t>
  </si>
  <si>
    <t>https://www.linkedin.com/in/bradleyfarrell/</t>
  </si>
  <si>
    <t>Seth Bindernagel - asked for intro</t>
  </si>
  <si>
    <t>Bálint Lévai</t>
  </si>
  <si>
    <t>BioTechUSA</t>
  </si>
  <si>
    <t>https://www.linkedin.com/in/b%C3%A1lint-l%C3%A9vai-927b21113/</t>
  </si>
  <si>
    <r>
      <rPr>
        <rFont val="Proxima Nova"/>
        <color rgb="FF1155CC"/>
        <u/>
      </rPr>
      <t>Followed</t>
    </r>
    <r>
      <rPr>
        <rFont val="Proxima Nova"/>
      </rPr>
      <t xml:space="preserve"> | Can't be messaged</t>
    </r>
  </si>
  <si>
    <t>Szabolcs Attila Toth</t>
  </si>
  <si>
    <t>https://www.linkedin.com/in/tothszabolcsattila/</t>
  </si>
  <si>
    <r>
      <rPr>
        <rFont val="Proxima Nova"/>
        <color rgb="FF1155CC"/>
        <u/>
      </rPr>
      <t>Followed</t>
    </r>
    <r>
      <rPr>
        <rFont val="Proxima Nova"/>
      </rPr>
      <t xml:space="preserve"> | Can't be messaged</t>
    </r>
  </si>
  <si>
    <t>Dániel Gergő Pintér</t>
  </si>
  <si>
    <t>Head of Communications</t>
  </si>
  <si>
    <t>https://www.linkedin.com/in/d%C3%A1niel-gerg%C5%91-pint%C3%A9r-ph-d-01532487/</t>
  </si>
  <si>
    <t>Connected to Jesse on Li</t>
  </si>
  <si>
    <t>https://www.linkedin.com/messaging/thread/2-YzNlZDZmMzktZWVlOC00ZTg1LTg1ZWQtY2RjNTNiMmMxZWQ0XzAxMw==</t>
  </si>
  <si>
    <t>Sent follow up#3. Recheck after a month</t>
  </si>
  <si>
    <t>Adam Lynch</t>
  </si>
  <si>
    <t>Marine Layer</t>
  </si>
  <si>
    <t>https://www.linkedin.com/in/adam-lynch-7746624/</t>
  </si>
  <si>
    <r>
      <rPr>
        <rFont val="Proxima Nova"/>
        <strike/>
        <color theme="1"/>
      </rPr>
      <t>Stephen Anderson</t>
    </r>
    <r>
      <rPr>
        <rFont val="Proxima Nova"/>
        <color theme="1"/>
      </rPr>
      <t xml:space="preserve">
</t>
    </r>
    <r>
      <rPr>
        <rFont val="Proxima Nova"/>
        <strike/>
        <color theme="1"/>
      </rPr>
      <t>Jeff Jenkins</t>
    </r>
    <r>
      <rPr>
        <rFont val="Proxima Nova"/>
        <color theme="1"/>
      </rPr>
      <t xml:space="preserve">
Rob Webb</t>
    </r>
  </si>
  <si>
    <r>
      <rPr>
        <rFont val="Proxima Nova"/>
        <color rgb="FF1155CC"/>
        <u/>
      </rPr>
      <t>Followed</t>
    </r>
    <r>
      <rPr>
        <rFont val="Proxima Nova"/>
      </rPr>
      <t xml:space="preserve"> | Can't be messaged</t>
    </r>
  </si>
  <si>
    <t>Renee Lopes Halvorsen</t>
  </si>
  <si>
    <t>https://www.linkedin.com/in/renee-lopes-halvorsen-7599503/</t>
  </si>
  <si>
    <r>
      <rPr>
        <rFont val="Proxima Nova"/>
        <strike/>
        <color theme="1"/>
      </rPr>
      <t>Josh Feinerman</t>
    </r>
    <r>
      <rPr>
        <rFont val="Proxima Nova"/>
        <color theme="1"/>
      </rPr>
      <t xml:space="preserve">
Shari Hatch Jones
Nick Gianos</t>
    </r>
  </si>
  <si>
    <t>Alex Schulze</t>
  </si>
  <si>
    <t>4ocean</t>
  </si>
  <si>
    <t>https://www.linkedin.com/in/alex-schulze-a62419145/</t>
  </si>
  <si>
    <t>Nick Fairbairn
John McMullin</t>
  </si>
  <si>
    <t>Grant Kendzior</t>
  </si>
  <si>
    <t>Head of Strategic Partnerships</t>
  </si>
  <si>
    <t>https://www.linkedin.com/in/gkendzior/</t>
  </si>
  <si>
    <r>
      <rPr>
        <rFont val="Proxima Nova"/>
        <color rgb="FF1155CC"/>
        <u/>
      </rPr>
      <t>Followed</t>
    </r>
    <r>
      <rPr>
        <rFont val="Proxima Nova"/>
      </rPr>
      <t xml:space="preserve"> | Can't be messaged</t>
    </r>
  </si>
  <si>
    <t>Angelica Taylor</t>
  </si>
  <si>
    <t>Darn Tough Vermont</t>
  </si>
  <si>
    <t>https://www.linkedin.com/in/angelica-taylor-cma-csca-30104853/</t>
  </si>
  <si>
    <t>Marcus Alexander</t>
  </si>
  <si>
    <t>James Decker</t>
  </si>
  <si>
    <t>CTO</t>
  </si>
  <si>
    <t>https://www.linkedin.com/in/james-decker-26b55a1/</t>
  </si>
  <si>
    <t>Ryan Dahlstrom</t>
  </si>
  <si>
    <t>Global Director Digital Commerce</t>
  </si>
  <si>
    <t>https://www.linkedin.com/in/ryandahlstrom/</t>
  </si>
  <si>
    <r>
      <rPr>
        <rFont val="Proxima Nova"/>
        <b/>
        <strike/>
        <color rgb="FF000000"/>
      </rPr>
      <t>Matt Nerlinger</t>
    </r>
    <r>
      <rPr>
        <rFont val="Proxima Nova"/>
        <b/>
        <color rgb="FF000000"/>
      </rPr>
      <t xml:space="preserve">
</t>
    </r>
    <r>
      <rPr>
        <rFont val="Proxima Nova"/>
        <b/>
        <color rgb="FF000000"/>
        <u/>
      </rPr>
      <t>Dan Goldsmith</t>
    </r>
    <r>
      <rPr>
        <rFont val="Proxima Nova"/>
        <b/>
        <strike/>
        <color rgb="FF000000"/>
      </rPr>
      <t xml:space="preserve">
Ross Siegel
Sophia Aladenoye</t>
    </r>
  </si>
  <si>
    <t>https://www.linkedin.com/messaging/thread/2-MGNlNjY1YjUtMjk4Ni00ZWE0LTlkZDItM2UwODg4Njc5MGQ4XzAxMg==</t>
  </si>
  <si>
    <r>
      <rPr>
        <rFont val="Proxima Nova"/>
        <b/>
        <color rgb="FF000000"/>
        <u/>
      </rPr>
      <t>Followed</t>
    </r>
    <r>
      <rPr>
        <rFont val="Proxima Nova"/>
        <b/>
        <color rgb="FF000000"/>
      </rPr>
      <t xml:space="preserve"> | Can't be messaged</t>
    </r>
  </si>
  <si>
    <t>Dan - failed intro</t>
  </si>
  <si>
    <t>Accepted invite.</t>
  </si>
  <si>
    <t>Mike Keech</t>
  </si>
  <si>
    <t>Liquid I.V.</t>
  </si>
  <si>
    <t>https://www.linkedin.com/in/mike-keech-9529517/</t>
  </si>
  <si>
    <r>
      <rPr>
        <rFont val="Proxima Nova"/>
        <strike/>
        <color theme="1"/>
      </rPr>
      <t xml:space="preserve">Neel Doshi
</t>
    </r>
    <r>
      <rPr>
        <rFont val="Proxima Nova"/>
        <strike/>
        <color theme="1"/>
      </rPr>
      <t>Michael Dubin
Courtney Reum</t>
    </r>
  </si>
  <si>
    <t>Stacey Andrade-Wells</t>
  </si>
  <si>
    <t>https://www.linkedin.com/in/staceyandrade1013/</t>
  </si>
  <si>
    <r>
      <rPr>
        <rFont val="Proxima Nova"/>
        <strike/>
        <color theme="1"/>
      </rPr>
      <t>Ted Schnuck</t>
    </r>
    <r>
      <rPr>
        <rFont val="Proxima Nova"/>
        <color theme="1"/>
      </rPr>
      <t xml:space="preserve">
</t>
    </r>
    <r>
      <rPr>
        <rFont val="Proxima Nova"/>
        <strike/>
        <color theme="1"/>
      </rPr>
      <t>Anmol Jain</t>
    </r>
    <r>
      <rPr>
        <rFont val="Proxima Nova"/>
        <color theme="1"/>
      </rPr>
      <t xml:space="preserve">
</t>
    </r>
    <r>
      <rPr>
        <rFont val="Proxima Nova"/>
        <strike/>
        <color theme="1"/>
      </rPr>
      <t>Aki Spicer
Sarah Bove</t>
    </r>
  </si>
  <si>
    <r>
      <rPr>
        <rFont val="Proxima Nova"/>
        <color rgb="FF1155CC"/>
        <u/>
      </rPr>
      <t>Followed</t>
    </r>
    <r>
      <rPr>
        <rFont val="Proxima Nova"/>
      </rPr>
      <t xml:space="preserve"> | Can't be messaged</t>
    </r>
  </si>
  <si>
    <t>Anmol - failed intro</t>
  </si>
  <si>
    <t>Madeline Simmer</t>
  </si>
  <si>
    <t>Brand Marketing Director</t>
  </si>
  <si>
    <t>https://www.linkedin.com/in/madeline-simmer-94b743ba/</t>
  </si>
  <si>
    <t>Nico Bing</t>
  </si>
  <si>
    <t>Anine Bing</t>
  </si>
  <si>
    <t>President &amp; Founder</t>
  </si>
  <si>
    <t>https://www.linkedin.com/in/nico-bing-982045147/</t>
  </si>
  <si>
    <r>
      <rPr>
        <rFont val="Proxima Nova"/>
        <strike/>
        <color theme="1"/>
      </rPr>
      <t>Alana Mann</t>
    </r>
    <r>
      <rPr>
        <rFont val="Proxima Nova"/>
        <color theme="1"/>
      </rPr>
      <t xml:space="preserve">
</t>
    </r>
    <r>
      <rPr>
        <rFont val="Proxima Nova"/>
        <strike/>
        <color theme="1"/>
      </rPr>
      <t>Ian Sigalow</t>
    </r>
    <r>
      <rPr>
        <rFont val="Proxima Nova"/>
        <color theme="1"/>
      </rPr>
      <t xml:space="preserve">  - failed intro
</t>
    </r>
    <r>
      <rPr>
        <rFont val="Proxima Nova"/>
        <strike/>
        <color theme="1"/>
      </rPr>
      <t>Chuck Korasick</t>
    </r>
  </si>
  <si>
    <t>https://www.linkedin.com/messaging/thread/2-MzM3OGU1YjAtNGI0OC00MmE1LWE2NTQtZWQ5ZDY2Yzg5YWRlXzAxMA==/</t>
  </si>
  <si>
    <t>Ian - failed intro.
ZA: Recently hired</t>
  </si>
  <si>
    <t>Founder</t>
  </si>
  <si>
    <t>https://www.linkedin.com/in/anine-bing-1026b7156/</t>
  </si>
  <si>
    <t>Annika Meller</t>
  </si>
  <si>
    <t>Chief Strategy Officer</t>
  </si>
  <si>
    <t>https://www.linkedin.com/in/annika-meller-28ab8192/</t>
  </si>
  <si>
    <t>https://www.linkedin.com/messaging/thread/2-ZWNiMTkyNWMtMmJkYS00MTdkLTg0YzYtZTkwZDhlYTJmNmQwXzAxMA==/</t>
  </si>
  <si>
    <t>Olivia Gentin</t>
  </si>
  <si>
    <t>https://www.linkedin.com/in/olivia-gentin-89b787/</t>
  </si>
  <si>
    <r>
      <rPr>
        <rFont val="Proxima Nova"/>
        <strike/>
        <color theme="1"/>
      </rPr>
      <t>Adam Pritchard</t>
    </r>
    <r>
      <rPr>
        <rFont val="Proxima Nova"/>
        <color theme="1"/>
      </rPr>
      <t xml:space="preserve">
</t>
    </r>
    <r>
      <rPr>
        <rFont val="Proxima Nova"/>
        <strike/>
        <color theme="1"/>
      </rPr>
      <t>David Weissman</t>
    </r>
    <r>
      <rPr>
        <rFont val="Proxima Nova"/>
        <color theme="1"/>
      </rPr>
      <t xml:space="preserve">
</t>
    </r>
    <r>
      <rPr>
        <rFont val="Proxima Nova"/>
        <strike/>
        <color theme="1"/>
      </rPr>
      <t>Robert Ferrario</t>
    </r>
  </si>
  <si>
    <t>Kapil Aggarwal</t>
  </si>
  <si>
    <t>SVP Ecommerce &amp; Growth</t>
  </si>
  <si>
    <t>https://www.linkedin.com/in/kapilpsu/</t>
  </si>
  <si>
    <t xml:space="preserve">Kelly Cross </t>
  </si>
  <si>
    <t>Sr. Director of Ecommerce</t>
  </si>
  <si>
    <t>https://www.linkedin.com/in/kelly-cross-435b9612/</t>
  </si>
  <si>
    <t>https://www.linkedin.com/messaging/thread/2-ZDNlZWRhZjgtYzIzNy00OTIyLTlkZWQtZWVmZTE1ODUzYzNjXzAxMA==/</t>
  </si>
  <si>
    <t>Veronica Di Gesù</t>
  </si>
  <si>
    <t>Sr. Director of Performance/Growth Marketing</t>
  </si>
  <si>
    <t>https://www.linkedin.com/in/veronicadigesu/</t>
  </si>
  <si>
    <r>
      <rPr>
        <rFont val="Proxima Nova"/>
        <strike/>
        <color theme="1"/>
      </rPr>
      <t>Simran Dua</t>
    </r>
    <r>
      <rPr>
        <rFont val="Proxima Nova"/>
        <color theme="1"/>
      </rPr>
      <t xml:space="preserve">
</t>
    </r>
    <r>
      <rPr>
        <rFont val="Proxima Nova"/>
        <strike/>
        <color theme="1"/>
      </rPr>
      <t>Brian Sugar</t>
    </r>
  </si>
  <si>
    <t>Jacopo Sebastio</t>
  </si>
  <si>
    <t>Velasca</t>
  </si>
  <si>
    <t>https://www.linkedin.com/in/jacopo-sebastio-6213bb7/</t>
  </si>
  <si>
    <r>
      <rPr>
        <rFont val="Proxima Nova"/>
        <strike/>
        <color theme="1"/>
      </rPr>
      <t>Roman Raisuddin Khan</t>
    </r>
    <r>
      <rPr>
        <rFont val="Proxima Nova"/>
        <color theme="1"/>
      </rPr>
      <t xml:space="preserve">
Ben Fischman
Connected to Jesse on LI</t>
    </r>
  </si>
  <si>
    <t>https://www.linkedin.com/messaging/thread/2-OGRiNWEzZGQtOGYzYy00Y2YwLThhZDEtMTE5YzJmNGIzODliXzAxMw==/</t>
  </si>
  <si>
    <t>Accepted invite on LI</t>
  </si>
  <si>
    <t>Paola Parolo</t>
  </si>
  <si>
    <t>Head of Growth &amp; Business Intelligence</t>
  </si>
  <si>
    <t>https://www.linkedin.com/in/paolaparolo/</t>
  </si>
  <si>
    <r>
      <rPr>
        <rFont val="Proxima Nova"/>
        <color rgb="FF1155CC"/>
        <u/>
      </rPr>
      <t>Followed</t>
    </r>
    <r>
      <rPr>
        <rFont val="Proxima Nova"/>
      </rPr>
      <t xml:space="preserve"> | Can't be messaged</t>
    </r>
  </si>
  <si>
    <t>Ludovico Bertè</t>
  </si>
  <si>
    <t>Creative Brand Director | Head of Communication</t>
  </si>
  <si>
    <t>https://www.linkedin.com/in/ludovicoberte/</t>
  </si>
  <si>
    <t>Adam Boeselager</t>
  </si>
  <si>
    <t>Legacybox</t>
  </si>
  <si>
    <t>https://www.linkedin.com/in/adam-boeselager-19264520/</t>
  </si>
  <si>
    <t>Brian Lee
Brandon Rude
Peter Best
Connected to Jesse</t>
  </si>
  <si>
    <t>https://www.linkedin.com/messaging/thread/2-MjRhNjUwOGYtNDM0Mi00NTQxLWI3OTItNjZlZTZhOWM3YWFkXzAxMA==/</t>
  </si>
  <si>
    <r>
      <rPr>
        <rFont val="Proxima Nova"/>
        <b/>
        <color rgb="FF000000"/>
        <u/>
      </rPr>
      <t>Followed</t>
    </r>
    <r>
      <rPr>
        <rFont val="Proxima Nova"/>
        <b/>
        <color rgb="FF000000"/>
      </rPr>
      <t xml:space="preserve"> | </t>
    </r>
    <r>
      <rPr>
        <rFont val="Proxima Nova"/>
        <b/>
        <color rgb="FF000000"/>
        <u/>
      </rPr>
      <t>Contacted</t>
    </r>
  </si>
  <si>
    <t>Contacted via Twitter | Accepted invite on LI</t>
  </si>
  <si>
    <t>Nick Macco</t>
  </si>
  <si>
    <t>https://www.linkedin.com/in/nickmacco/</t>
  </si>
  <si>
    <t>William Morel</t>
  </si>
  <si>
    <r>
      <rPr>
        <rFont val="Proxima Nova"/>
        <b/>
        <color rgb="FF000000"/>
        <u/>
      </rPr>
      <t>Followed</t>
    </r>
    <r>
      <rPr>
        <rFont val="Proxima Nova"/>
        <b/>
        <color rgb="FF000000"/>
      </rPr>
      <t xml:space="preserve"> | </t>
    </r>
    <r>
      <rPr>
        <rFont val="Proxima Nova"/>
        <b/>
        <color rgb="FF000000"/>
        <u/>
      </rPr>
      <t>Contacted</t>
    </r>
  </si>
  <si>
    <t>Haley King Rizza</t>
  </si>
  <si>
    <t>Senior Acquisition Marketing Manager</t>
  </si>
  <si>
    <t>https://www.linkedin.com/in/haleyjking/</t>
  </si>
  <si>
    <t>Bill Banta</t>
  </si>
  <si>
    <t>Decked</t>
  </si>
  <si>
    <t>Chris McCoy
Douglas Weiss
Ravi Shah
Dave Coles
San Baek
Muamer Cisija</t>
  </si>
  <si>
    <t>Closed Lost</t>
  </si>
  <si>
    <t>San - email shared. Sent intro over email. Recheck after a week.
Muamer - Bill said no intro for now</t>
  </si>
  <si>
    <t>Ron Hayes</t>
  </si>
  <si>
    <t>Chief Financial &amp; Chief Operations Officer</t>
  </si>
  <si>
    <t>Gregory Randolph</t>
  </si>
  <si>
    <t>VP of Marketing</t>
  </si>
  <si>
    <t>Ryan M. Fuller</t>
  </si>
  <si>
    <t>https://www.linkedin.com/messaging/thread/2-MmYwMmU4ZDItN2FhMy00NWYyLWJkYWQtOWE4ZGIyYzQ5ZTgwXzAxMA==/</t>
  </si>
  <si>
    <t>Charles Mazzone</t>
  </si>
  <si>
    <t>Out of Print</t>
  </si>
  <si>
    <t>Digital Marketing Director</t>
  </si>
  <si>
    <t>https://www.linkedin.com/in/charlesmazzone/</t>
  </si>
  <si>
    <t>Teri Anatra</t>
  </si>
  <si>
    <t>VP &amp; Director</t>
  </si>
  <si>
    <t>https://www.linkedin.com/in/tanatra/</t>
  </si>
  <si>
    <t>Nolan Walsh</t>
  </si>
  <si>
    <t>Thursday Boot Company</t>
  </si>
  <si>
    <t>CEO &amp; Creative Director</t>
  </si>
  <si>
    <t>https://www.linkedin.com/in/nolan-walsh-98569628/</t>
  </si>
  <si>
    <r>
      <rPr>
        <rFont val="Proxima Nova"/>
        <b/>
        <color theme="1"/>
      </rPr>
      <t xml:space="preserve">Shawn DeCoster
</t>
    </r>
    <r>
      <rPr>
        <rFont val="Proxima Nova"/>
        <b/>
        <strike/>
        <color theme="1"/>
      </rPr>
      <t>Christopher Schipper</t>
    </r>
    <r>
      <rPr>
        <rFont val="Proxima Nova"/>
        <b/>
        <color theme="1"/>
      </rPr>
      <t xml:space="preserve">
</t>
    </r>
    <r>
      <rPr>
        <rFont val="Proxima Nova"/>
        <b/>
        <strike/>
        <color theme="1"/>
      </rPr>
      <t>Dylan Rosenberg</t>
    </r>
  </si>
  <si>
    <r>
      <rPr>
        <rFont val="Proxima Nova"/>
        <b/>
        <u/>
      </rPr>
      <t>Followed</t>
    </r>
    <r>
      <rPr>
        <rFont val="Proxima Nova"/>
        <b/>
      </rPr>
      <t xml:space="preserve"> | Can't be messaged</t>
    </r>
  </si>
  <si>
    <t>Richard Carelli</t>
  </si>
  <si>
    <t>https://www.linkedin.com/in/richcarelli/</t>
  </si>
  <si>
    <t>Ashleigh (Pattee) Shaheen - email shared
Gabby Slome - sent blurb over LI</t>
  </si>
  <si>
    <t xml:space="preserve">Accepted invite.
Ashleigh - </t>
  </si>
  <si>
    <t>Porter Simmons</t>
  </si>
  <si>
    <t>Partner, VP of E-commerce</t>
  </si>
  <si>
    <t>https://www.linkedin.com/in/portersimmons/</t>
  </si>
  <si>
    <r>
      <rPr>
        <rFont val="Proxima Nova"/>
        <b/>
        <strike/>
        <color theme="1"/>
      </rPr>
      <t>Pratik Ghela</t>
    </r>
    <r>
      <rPr>
        <rFont val="Proxima Nova"/>
        <b/>
        <color theme="1"/>
      </rPr>
      <t xml:space="preserve">
</t>
    </r>
    <r>
      <rPr>
        <rFont val="Proxima Nova"/>
        <b/>
        <strike/>
        <color theme="1"/>
      </rPr>
      <t>Gabriel Luna-Ostaseski</t>
    </r>
  </si>
  <si>
    <r>
      <rPr>
        <rFont val="Proxima Nova"/>
        <b/>
        <u/>
      </rPr>
      <t>Followed</t>
    </r>
    <r>
      <rPr>
        <rFont val="Proxima Nova"/>
        <b/>
      </rPr>
      <t xml:space="preserve"> | Can't be messaged</t>
    </r>
  </si>
  <si>
    <t>Alex Rotker</t>
  </si>
  <si>
    <t>VP, Marketing - Content &amp; Creative</t>
  </si>
  <si>
    <t>https://www.linkedin.com/in/alex-rotker%F0%9F%87%AE%F0%9F%87%B1%F0%9F%8E%97%EF%B8%8F-6454144b/</t>
  </si>
  <si>
    <t>Austin Christopher Bradley</t>
  </si>
  <si>
    <r>
      <rPr>
        <rFont val="Proxima Nova"/>
        <b/>
        <u/>
      </rPr>
      <t>Followed</t>
    </r>
    <r>
      <rPr>
        <rFont val="Proxima Nova"/>
        <b/>
      </rPr>
      <t xml:space="preserve"> | Can't be messaged</t>
    </r>
  </si>
  <si>
    <t>Nathan Ma</t>
  </si>
  <si>
    <t>VP of Marketing, Brand</t>
  </si>
  <si>
    <t>https://www.linkedin.com/in/nathan-ma-2738b523/</t>
  </si>
  <si>
    <r>
      <rPr>
        <rFont val="Proxima Nova"/>
        <b/>
        <color theme="1"/>
      </rPr>
      <t xml:space="preserve">Navid Zolfaghari
</t>
    </r>
    <r>
      <rPr>
        <rFont val="Proxima Nova"/>
        <b/>
        <strike/>
        <color theme="1"/>
      </rPr>
      <t>Josh Franklin</t>
    </r>
  </si>
  <si>
    <t>Jeanette Dyhre Kvisvik</t>
  </si>
  <si>
    <t>Villoid</t>
  </si>
  <si>
    <t>https://www.linkedin.com/in/jeanette-dyhre-kvisvik-99339819/</t>
  </si>
  <si>
    <t>Brian Laung Aoaeh</t>
  </si>
  <si>
    <r>
      <rPr>
        <rFont val="Proxima Nova"/>
        <color rgb="FF1155CC"/>
        <u/>
      </rPr>
      <t>Followed</t>
    </r>
    <r>
      <rPr>
        <rFont val="Proxima Nova"/>
      </rPr>
      <t xml:space="preserve"> | Can't be messaged</t>
    </r>
  </si>
  <si>
    <t>Jarle Snertingdalen</t>
  </si>
  <si>
    <t>Co-Founder/COO</t>
  </si>
  <si>
    <t>https://www.linkedin.com/in/jarlesnertingdalen/</t>
  </si>
  <si>
    <r>
      <rPr>
        <rFont val="Proxima Nova"/>
        <strike/>
        <color theme="1"/>
      </rPr>
      <t>Hans Gangeskar</t>
    </r>
    <r>
      <rPr>
        <rFont val="Proxima Nova"/>
        <color theme="1"/>
      </rPr>
      <t xml:space="preserve">
</t>
    </r>
    <r>
      <rPr>
        <rFont val="Proxima Nova"/>
        <strike/>
        <color theme="1"/>
      </rPr>
      <t>Casey Winters</t>
    </r>
  </si>
  <si>
    <t>Andreas Kristiansen</t>
  </si>
  <si>
    <t>Co-Founder/CCO</t>
  </si>
  <si>
    <t>https://www.linkedin.com/in/andreaskristi/</t>
  </si>
  <si>
    <r>
      <rPr>
        <rFont val="Proxima Nova"/>
        <color rgb="FF1155CC"/>
        <u/>
      </rPr>
      <t>Followed</t>
    </r>
    <r>
      <rPr>
        <rFont val="Proxima Nova"/>
      </rPr>
      <t xml:space="preserve"> | Can't be messaged</t>
    </r>
  </si>
  <si>
    <t>Ketan Amin</t>
  </si>
  <si>
    <t>HealthPharm</t>
  </si>
  <si>
    <t>Managing Director</t>
  </si>
  <si>
    <t>https://www.linkedin.com/in/ketan-amin-83303276/</t>
  </si>
  <si>
    <t>Chris Price</t>
  </si>
  <si>
    <t>https://www.linkedin.com/in/chrisprice1988/</t>
  </si>
  <si>
    <t>Hillel Glazer</t>
  </si>
  <si>
    <t>HeatTrak</t>
  </si>
  <si>
    <t>https://www.linkedin.com/in/hglazer/</t>
  </si>
  <si>
    <t>Jeffrey Winters</t>
  </si>
  <si>
    <t>John Lauten</t>
  </si>
  <si>
    <t>https://www.linkedin.com/in/johnlauten/</t>
  </si>
  <si>
    <r>
      <rPr>
        <rFont val="Proxima Nova"/>
        <strike/>
        <color theme="1"/>
      </rPr>
      <t>Frank Villarreal</t>
    </r>
    <r>
      <rPr>
        <rFont val="Proxima Nova"/>
        <color theme="1"/>
      </rPr>
      <t xml:space="preserve">
</t>
    </r>
    <r>
      <rPr>
        <rFont val="Proxima Nova"/>
        <strike/>
        <color theme="1"/>
      </rPr>
      <t>Jason Mok</t>
    </r>
  </si>
  <si>
    <t>Ray(Yunfan) Wang</t>
  </si>
  <si>
    <t xml:space="preserve">Wazo Furniture
</t>
  </si>
  <si>
    <t>Director of IT and Marketing</t>
  </si>
  <si>
    <t>https://www.linkedin.com/in/ray-yunfan-wang-a77780213/</t>
  </si>
  <si>
    <t>https://www.linkedin.com/messaging/thread/2-NDJmYTQzNTYtYTQ2NS00NTY0LWEyYTUtMTE0Yjg1ZTExZGM3XzAxMA==</t>
  </si>
  <si>
    <r>
      <rPr>
        <rFont val="Proxima Nova"/>
        <color rgb="FF000000"/>
      </rPr>
      <t xml:space="preserve">Accepted invite. Sent follow up#2. Recheck after 1 month.
ZA: There's a lot of allegations going on that this is </t>
    </r>
    <r>
      <rPr>
        <rFont val="Proxima Nova"/>
        <color rgb="FF1155CC"/>
        <u/>
      </rPr>
      <t xml:space="preserve">fraud </t>
    </r>
    <r>
      <rPr>
        <rFont val="Proxima Nova"/>
        <color rgb="FF000000"/>
      </rPr>
      <t xml:space="preserve">and already filed for </t>
    </r>
    <r>
      <rPr>
        <rFont val="Proxima Nova"/>
        <color rgb="FF1155CC"/>
        <u/>
      </rPr>
      <t>bankruptcy</t>
    </r>
    <r>
      <rPr>
        <rFont val="Proxima Nova"/>
        <color rgb="FF000000"/>
      </rPr>
      <t xml:space="preserve">. </t>
    </r>
  </si>
  <si>
    <t>Robin Mostacero</t>
  </si>
  <si>
    <t>aim'n</t>
  </si>
  <si>
    <t>VD/ CEO</t>
  </si>
  <si>
    <t>https://www.linkedin.com/in/robin-mostacero-0270176b/</t>
  </si>
  <si>
    <t>Connected to Jesse</t>
  </si>
  <si>
    <t>https://www.linkedin.com/messaging/thread/2-YWE0ODk4MjYtM2FlZC00ZjlkLWJhMDYtNzU2ODM1MWQzMTQ1XzAxMg==/?searchTerm=Robin%20Mostacero</t>
  </si>
  <si>
    <r>
      <rPr>
        <rFont val="Proxima Nova"/>
        <color rgb="FF1155CC"/>
        <u/>
      </rPr>
      <t>Followed</t>
    </r>
    <r>
      <rPr>
        <rFont val="Proxima Nova"/>
      </rPr>
      <t xml:space="preserve"> | Can't be messaged</t>
    </r>
  </si>
  <si>
    <t>Accepted invite. Sent follow up#2. Recheck after a month.</t>
  </si>
  <si>
    <t>Tekla Acs</t>
  </si>
  <si>
    <t>CO-Founder &amp; Creative director</t>
  </si>
  <si>
    <t>https://www.linkedin.com/in/tekla-acs-82690681/</t>
  </si>
  <si>
    <t>Mike Perry</t>
  </si>
  <si>
    <t>Hallmark Cards</t>
  </si>
  <si>
    <t>CEO/President</t>
  </si>
  <si>
    <t>https://www.linkedin.com/in/mike-perry1/</t>
  </si>
  <si>
    <t>Kristy Lewis</t>
  </si>
  <si>
    <t>VP Marketing</t>
  </si>
  <si>
    <t>https://www.linkedin.com/in/kristy-lewis-1341b86/</t>
  </si>
  <si>
    <t>Jen Hedberg-Jones</t>
  </si>
  <si>
    <t xml:space="preserve">Sr. Director - eCommerce Operations </t>
  </si>
  <si>
    <t>https://www.linkedin.com/in/jenhedbergjones/</t>
  </si>
  <si>
    <t>Jonas Paretzkin</t>
  </si>
  <si>
    <t>Steven Loney</t>
  </si>
  <si>
    <t>Toynk Toys</t>
  </si>
  <si>
    <t>https://www.linkedin.com/in/stevenloney/</t>
  </si>
  <si>
    <t>https://www.linkedin.com/messaging/thread/2-OGUxNzBlMzQtZTc0Zi00N2Y5LWI4NTktZGQ1ZjdiYjU3NWYxXzAxMA==/</t>
  </si>
  <si>
    <r>
      <rPr>
        <rFont val="Proxima Nova"/>
        <color rgb="FF1155CC"/>
        <u/>
      </rPr>
      <t>Followed</t>
    </r>
    <r>
      <rPr>
        <rFont val="Proxima Nova"/>
      </rPr>
      <t xml:space="preserve"> | Can't be messaged</t>
    </r>
  </si>
  <si>
    <t>Sent follow up#2. Recheck after 1 month.</t>
  </si>
  <si>
    <t>Dave Madoch</t>
  </si>
  <si>
    <t>https://www.linkedin.com/in/dave-madoch-66498777/</t>
  </si>
  <si>
    <t>Gena Disney</t>
  </si>
  <si>
    <t>https://www.linkedin.com/in/genadisney/</t>
  </si>
  <si>
    <t>Alessandra Gyben</t>
  </si>
  <si>
    <t>failed intro</t>
  </si>
  <si>
    <t>Brian Flynn</t>
  </si>
  <si>
    <t>Super7</t>
  </si>
  <si>
    <t>Owner/Principal</t>
  </si>
  <si>
    <t>https://www.linkedin.com/in/brian-flynn-32b6311/</t>
  </si>
  <si>
    <r>
      <rPr>
        <rFont val="Proxima Nova"/>
        <strike/>
        <color theme="1"/>
      </rPr>
      <t>Todd Pendleton</t>
    </r>
    <r>
      <rPr>
        <rFont val="Proxima Nova"/>
        <color theme="1"/>
      </rPr>
      <t xml:space="preserve">
</t>
    </r>
    <r>
      <rPr>
        <rFont val="Proxima Nova"/>
        <strike/>
        <color theme="1"/>
      </rPr>
      <t>Edward Fine</t>
    </r>
  </si>
  <si>
    <r>
      <rPr>
        <rFont val="Proxima Nova"/>
        <color rgb="FF1155CC"/>
        <u/>
      </rPr>
      <t>Followed</t>
    </r>
    <r>
      <rPr>
        <rFont val="Proxima Nova"/>
      </rPr>
      <t xml:space="preserve"> | Can't be messaged</t>
    </r>
  </si>
  <si>
    <t>Matt Stewart</t>
  </si>
  <si>
    <t>VP Operations</t>
  </si>
  <si>
    <t>https://www.linkedin.com/in/mrstewart/</t>
  </si>
  <si>
    <t>Jen Cassidy</t>
  </si>
  <si>
    <t>VP of Business Development &amp; Licensing</t>
  </si>
  <si>
    <t>https://www.linkedin.com/in/jen-cassidy-141399139/</t>
  </si>
  <si>
    <t>Jordan West</t>
  </si>
  <si>
    <t>Send follow up next week.</t>
  </si>
  <si>
    <t>Mike Mehiel</t>
  </si>
  <si>
    <t>https://www.linkedin.com/in/mikemehiel/</t>
  </si>
  <si>
    <r>
      <rPr>
        <rFont val="Proxima Nova"/>
        <strike/>
        <color theme="1"/>
      </rPr>
      <t>Gary Calega
Blake Samic</t>
    </r>
    <r>
      <rPr>
        <rFont val="Proxima Nova"/>
        <strike/>
        <color theme="1"/>
      </rPr>
      <t xml:space="preserve">
</t>
    </r>
    <r>
      <rPr>
        <rFont val="Proxima Nova"/>
        <strike/>
        <color rgb="FF000000"/>
      </rPr>
      <t>Stephanie Sullivan</t>
    </r>
  </si>
  <si>
    <t>Jenica Myszkowski</t>
  </si>
  <si>
    <t>CAMP</t>
  </si>
  <si>
    <t>https://www.linkedin.com/in/jenicapastalaniec/</t>
  </si>
  <si>
    <r>
      <rPr>
        <rFont val="Proxima Nova"/>
        <b/>
        <strike/>
        <color rgb="FF000000"/>
      </rPr>
      <t>Yash Kothari</t>
    </r>
    <r>
      <rPr>
        <rFont val="Proxima Nova"/>
        <b/>
        <color rgb="FF000000"/>
      </rPr>
      <t xml:space="preserve">
</t>
    </r>
    <r>
      <rPr>
        <rFont val="Proxima Nova"/>
        <b/>
        <color rgb="FF000000"/>
        <u/>
      </rPr>
      <t>Nick Cromydas</t>
    </r>
    <r>
      <rPr>
        <rFont val="Proxima Nova"/>
        <b/>
        <color rgb="FF000000"/>
      </rPr>
      <t xml:space="preserve"> - email shared
</t>
    </r>
    <r>
      <rPr>
        <rFont val="Proxima Nova"/>
        <b/>
        <strike/>
        <color rgb="FF000000"/>
      </rPr>
      <t>Healey Cypher</t>
    </r>
  </si>
  <si>
    <t>Nick offered to do the intro. Need to wait for Prita's demo. #4 to contact next
ZA: Prita's no longer with the company but now with Alex and Ani which is also GA's current client - connected to Adriane</t>
  </si>
  <si>
    <t>Tiffany Markofsky Speyer</t>
  </si>
  <si>
    <t>Chief Communications Officer + Co-Founder</t>
  </si>
  <si>
    <t>https://www.linkedin.com/in/tiffany-markofsky-speyer-669b72/</t>
  </si>
  <si>
    <t>Mitch Lowe</t>
  </si>
  <si>
    <t>Send follow up after a week</t>
  </si>
  <si>
    <t>Katia Unlu (Muratova)</t>
  </si>
  <si>
    <t>Boll &amp; Branch</t>
  </si>
  <si>
    <t>Chief Commercial Officer</t>
  </si>
  <si>
    <t>https://www.linkedin.com/in/katiaunlu/</t>
  </si>
  <si>
    <t>https://www.linkedin.com/messaging/thread/2-NjUzZjRmNDUtM2IzZi00M2Y5LWE1ODYtNWEzNjNmOGM2MTQ2XzAxMA==/?searchTerm=katia</t>
  </si>
  <si>
    <t>Stirling Barrett</t>
  </si>
  <si>
    <t>Krewe</t>
  </si>
  <si>
    <t>https://www.linkedin.com/in/stirlingb/</t>
  </si>
  <si>
    <t>Richard Mumby
Regan Kleinpeter</t>
  </si>
  <si>
    <t>Fred Formon</t>
  </si>
  <si>
    <t>https://www.linkedin.com/in/fred-formon-88295b40/</t>
  </si>
  <si>
    <t>Nicholas R. Green</t>
  </si>
  <si>
    <t>Thrive Market</t>
  </si>
  <si>
    <r>
      <rPr>
        <rFont val="Proxima Nova"/>
        <strike/>
        <color rgb="FFFFFFFF"/>
        <u/>
      </rPr>
      <t>Olivia John</t>
    </r>
    <r>
      <rPr>
        <rFont val="Proxima Nova"/>
        <strike/>
        <color rgb="FFFFFFFF"/>
        <u/>
      </rPr>
      <t xml:space="preserve">
</t>
    </r>
    <r>
      <rPr>
        <rFont val="Proxima Nova"/>
        <strike/>
        <color rgb="FFFFFFFF"/>
        <u/>
      </rPr>
      <t>Ethan Agarwal
Gina Lytle
Barry Nalebuf</t>
    </r>
    <r>
      <rPr>
        <rFont val="Proxima Nova"/>
        <strike/>
        <color rgb="FFFFFFFF"/>
        <u/>
      </rPr>
      <t xml:space="preserve">f
</t>
    </r>
    <r>
      <rPr>
        <rFont val="Proxima Nova"/>
        <strike/>
        <color rgb="FFFFFFFF"/>
        <u/>
      </rPr>
      <t>Jonathan Hilgart
Myra Deshmukh</t>
    </r>
    <r>
      <rPr>
        <rFont val="Proxima Nova"/>
        <strike/>
        <color rgb="FFFFFFFF"/>
        <u/>
      </rPr>
      <t xml:space="preserve">
</t>
    </r>
    <r>
      <rPr>
        <rFont val="Proxima Nova"/>
        <strike/>
        <color rgb="FFFFFFFF"/>
        <u/>
      </rPr>
      <t>Richard Kerby</t>
    </r>
    <r>
      <rPr>
        <rFont val="Proxima Nova"/>
        <strike/>
        <color rgb="FFFFFFFF"/>
        <u/>
      </rPr>
      <t xml:space="preserve">
</t>
    </r>
    <r>
      <rPr>
        <rFont val="Proxima Nova"/>
        <strike/>
        <color rgb="FFFFFFFF"/>
        <u/>
      </rPr>
      <t>Güimar Vaca Sittic
David Haber</t>
    </r>
  </si>
  <si>
    <t>Not interested</t>
  </si>
  <si>
    <t>Sent blurb over email. Waiting for intro. Recheck after a week.</t>
  </si>
  <si>
    <t>Karen Cate</t>
  </si>
  <si>
    <t>CFO and COO</t>
  </si>
  <si>
    <t>Erin Miller
Adam Pritzker</t>
  </si>
  <si>
    <t>No need to take further action.</t>
  </si>
  <si>
    <t>Amina Pasha</t>
  </si>
  <si>
    <r>
      <rPr>
        <rFont val="Proxima Nova"/>
        <strike/>
        <color rgb="FFFFFFFF"/>
      </rPr>
      <t>Hikari Senju</t>
    </r>
    <r>
      <rPr>
        <rFont val="Proxima Nova"/>
        <color rgb="FFFFFFFF"/>
        <u/>
      </rPr>
      <t xml:space="preserve">
</t>
    </r>
    <r>
      <rPr>
        <rFont val="Proxima Nova"/>
        <strike/>
        <color rgb="FFFFFFFF"/>
      </rPr>
      <t>Eric Liaw</t>
    </r>
    <r>
      <rPr>
        <rFont val="Proxima Nova"/>
        <color rgb="FFFFFFFF"/>
      </rPr>
      <t xml:space="preserve">
</t>
    </r>
    <r>
      <rPr>
        <rFont val="Proxima Nova"/>
        <color rgb="FFFFFFFF"/>
        <u/>
      </rPr>
      <t>Brad Murphy</t>
    </r>
  </si>
  <si>
    <t>Sent intro.</t>
  </si>
  <si>
    <t>James Meeks</t>
  </si>
  <si>
    <t>Head of Product &amp; UX</t>
  </si>
  <si>
    <r>
      <rPr>
        <rFont val="Proxima Nova"/>
        <color rgb="FFFFFFFF"/>
        <u/>
      </rPr>
      <t>Neha Jogani Narang</t>
    </r>
    <r>
      <rPr>
        <rFont val="Proxima Nova"/>
        <color rgb="FFFFFFFF"/>
      </rPr>
      <t xml:space="preserve">
</t>
    </r>
    <r>
      <rPr>
        <rFont val="Proxima Nova"/>
        <strike/>
        <color rgb="FFFFFFFF"/>
      </rPr>
      <t>Anthony Marino</t>
    </r>
    <r>
      <rPr>
        <rFont val="Proxima Nova"/>
        <color rgb="FFFFFFFF"/>
      </rPr>
      <t xml:space="preserve">
</t>
    </r>
    <r>
      <rPr>
        <rFont val="Proxima Nova"/>
        <strike/>
        <color rgb="FFFFFFFF"/>
      </rPr>
      <t>Brian Bowman</t>
    </r>
  </si>
  <si>
    <r>
      <rPr>
        <rFont val="Proxima Nova"/>
        <color rgb="FFFFFFFF"/>
        <u/>
      </rPr>
      <t>Followed</t>
    </r>
    <r>
      <rPr>
        <rFont val="Proxima Nova"/>
        <color rgb="FFFFFFFF"/>
      </rPr>
      <t xml:space="preserve"> | Can't be messaged</t>
    </r>
  </si>
  <si>
    <t>Devin Griswold</t>
  </si>
  <si>
    <t>VP, Marketing</t>
  </si>
  <si>
    <r>
      <rPr>
        <rFont val="Proxima Nova"/>
        <strike/>
        <color rgb="FFFFFFFF"/>
      </rPr>
      <t>Kristin Scheve
Mark Mannino</t>
    </r>
    <r>
      <rPr>
        <rFont val="Proxima Nova"/>
        <color rgb="FFFFFFFF"/>
      </rPr>
      <t xml:space="preserve">
</t>
    </r>
    <r>
      <rPr>
        <rFont val="Proxima Nova"/>
        <color rgb="FFFFFFFF"/>
        <u/>
      </rPr>
      <t>David A. Yovanno</t>
    </r>
  </si>
  <si>
    <t>Steve Carr</t>
  </si>
  <si>
    <t>Director - Business Operations &amp; Strategy</t>
  </si>
  <si>
    <t>Alyssa Kluge</t>
  </si>
  <si>
    <t>Director of Communications</t>
  </si>
  <si>
    <r>
      <rPr>
        <rFont val="Proxima Nova"/>
        <color rgb="FFFFFFFF"/>
        <u/>
      </rPr>
      <t>Karine Hsu</t>
    </r>
    <r>
      <rPr>
        <rFont val="Proxima Nova"/>
        <color rgb="FFFFFFFF"/>
      </rPr>
      <t xml:space="preserve"> - email shared</t>
    </r>
  </si>
  <si>
    <r>
      <rPr>
        <rFont val="Proxima Nova"/>
        <color rgb="FFFFFFFF"/>
        <u/>
      </rPr>
      <t>Followed</t>
    </r>
    <r>
      <rPr>
        <rFont val="Proxima Nova"/>
        <color rgb="FFFFFFFF"/>
      </rPr>
      <t xml:space="preserve"> | Can't be messaged</t>
    </r>
  </si>
  <si>
    <t>Sent blurb</t>
  </si>
  <si>
    <t>Terry Babilla</t>
  </si>
  <si>
    <t>BSN Sports</t>
  </si>
  <si>
    <t>https://www.linkedin.com/in/terry-babilla-74a0347/</t>
  </si>
  <si>
    <t>Rob Scott</t>
  </si>
  <si>
    <t>Warm - no response after bump. Need to wait for Terry's response.</t>
  </si>
  <si>
    <t>Drew Miller</t>
  </si>
  <si>
    <t>https://www.linkedin.com/in/drew-miller-7bb4b22/</t>
  </si>
  <si>
    <r>
      <rPr>
        <rFont val="Proxima Nova"/>
        <strike/>
        <color theme="1"/>
      </rPr>
      <t>Harpreet Singh
Daniel Parmar</t>
    </r>
    <r>
      <rPr>
        <rFont val="Proxima Nova"/>
        <color theme="1"/>
      </rPr>
      <t xml:space="preserve">
</t>
    </r>
    <r>
      <rPr>
        <rFont val="Proxima Nova"/>
        <strike/>
        <color theme="1"/>
      </rPr>
      <t>Ash Mathradas</t>
    </r>
  </si>
  <si>
    <t>Ash - intro failed</t>
  </si>
  <si>
    <t>Dan Salkeld</t>
  </si>
  <si>
    <t>Sr. VP-Marketing</t>
  </si>
  <si>
    <t>https://www.linkedin.com/in/dan-salkeld-158a289b/</t>
  </si>
  <si>
    <t>Austin Dicharry</t>
  </si>
  <si>
    <t>Senior Director of Digital Marketing</t>
  </si>
  <si>
    <t>https://www.linkedin.com/in/austin-dicharry/</t>
  </si>
  <si>
    <r>
      <rPr>
        <rFont val="Proxima Nova"/>
        <strike/>
        <color theme="1"/>
      </rPr>
      <t>Ryan King</t>
    </r>
    <r>
      <rPr>
        <rFont val="Proxima Nova"/>
        <color theme="1"/>
      </rPr>
      <t xml:space="preserve">
</t>
    </r>
    <r>
      <rPr>
        <rFont val="Proxima Nova"/>
        <strike/>
        <color theme="1"/>
      </rPr>
      <t>Ben Plomion</t>
    </r>
  </si>
  <si>
    <t>Warm - no response after bump. Need to wait for Austin's response.</t>
  </si>
  <si>
    <t>Aireale Boggess</t>
  </si>
  <si>
    <t>Director of Digital Business Operations</t>
  </si>
  <si>
    <t>https://www.linkedin.com/in/aireale-boggess/</t>
  </si>
  <si>
    <t>Bayard Winthrop</t>
  </si>
  <si>
    <t>American Giant</t>
  </si>
  <si>
    <t>https://www.linkedin.com/in/bayard-winthrop-bbbb04b/</t>
  </si>
  <si>
    <r>
      <rPr>
        <rFont val="Proxima Nova"/>
        <strike/>
        <color rgb="FFFFFFFF"/>
      </rPr>
      <t>Suken Shah</t>
    </r>
    <r>
      <rPr>
        <rFont val="Proxima Nova"/>
        <color rgb="FFFFFFFF"/>
      </rPr>
      <t xml:space="preserve">
</t>
    </r>
    <r>
      <rPr>
        <rFont val="Proxima Nova"/>
        <color rgb="FFFFFFFF"/>
        <u/>
      </rPr>
      <t>Brett Wilson</t>
    </r>
    <r>
      <rPr>
        <rFont val="Proxima Nova"/>
        <color rgb="FFFFFFFF"/>
      </rPr>
      <t xml:space="preserve">
</t>
    </r>
    <r>
      <rPr>
        <rFont val="Proxima Nova"/>
        <strike/>
        <color rgb="FFFFFFFF"/>
      </rPr>
      <t xml:space="preserve">Catherine Jhung
</t>
    </r>
    <r>
      <rPr>
        <rFont val="Proxima Nova"/>
        <color rgb="FFFFFFFF"/>
      </rPr>
      <t>Connected to Jesse</t>
    </r>
  </si>
  <si>
    <t>https://www.linkedin.com/messaging/thread/2-MzVkZGU1YzctNmNlZS00ZDM4LTk1ODYtMDI4YzA0MDg5ZTNhXzAxMA==/?inboxType=PRIMARY</t>
  </si>
  <si>
    <r>
      <rPr>
        <rFont val="Proxima Nova"/>
        <color rgb="FFFFFFFF"/>
        <u/>
      </rPr>
      <t>Followed</t>
    </r>
    <r>
      <rPr>
        <rFont val="Proxima Nova"/>
        <color rgb="FFFFFFFF"/>
      </rPr>
      <t xml:space="preserve"> | </t>
    </r>
    <r>
      <rPr>
        <rFont val="Proxima Nova"/>
        <color rgb="FFFFFFFF"/>
        <u/>
      </rPr>
      <t>Contacted</t>
    </r>
  </si>
  <si>
    <t>Drawing Board</t>
  </si>
  <si>
    <t>Accepted invite. No response. Continue to monitor for 1 month.</t>
  </si>
  <si>
    <t>Lauren Milroy Young</t>
  </si>
  <si>
    <t>https://www.linkedin.com/in/laurenmilroy/</t>
  </si>
  <si>
    <t>Alan Luchette</t>
  </si>
  <si>
    <t>Marc Fisher</t>
  </si>
  <si>
    <t>https://www.linkedin.com/in/alanluchette/</t>
  </si>
  <si>
    <t>Jennifer-Rose Shah</t>
  </si>
  <si>
    <t>Vice President, Ecommerce Merchandising</t>
  </si>
  <si>
    <t>https://www.linkedin.com/in/jennifer-rose-shah-31167211/</t>
  </si>
  <si>
    <t>Sameer Shah</t>
  </si>
  <si>
    <t>David Grieco</t>
  </si>
  <si>
    <t>Director Of Ecommerce</t>
  </si>
  <si>
    <t>https://www.linkedin.com/in/davidgrieco/</t>
  </si>
  <si>
    <t>Jill Osinoff</t>
  </si>
  <si>
    <t>Sean Frank</t>
  </si>
  <si>
    <t>The Ridge Wallet</t>
  </si>
  <si>
    <t>https://www.linkedin.com/in/seandavidfrank/</t>
  </si>
  <si>
    <r>
      <rPr>
        <rFont val="Proxima Nova"/>
        <strike/>
        <color theme="1"/>
      </rPr>
      <t>Fan Bi</t>
    </r>
    <r>
      <rPr>
        <rFont val="Proxima Nova"/>
        <color theme="1"/>
      </rPr>
      <t xml:space="preserve">
</t>
    </r>
    <r>
      <rPr>
        <rFont val="Proxima Nova"/>
        <strike/>
        <color theme="1"/>
      </rPr>
      <t>Wylie Robinson</t>
    </r>
    <r>
      <rPr>
        <rFont val="Proxima Nova"/>
        <color theme="1"/>
      </rPr>
      <t xml:space="preserve">
</t>
    </r>
    <r>
      <rPr>
        <rFont val="Proxima Nova"/>
        <strike/>
        <color theme="1"/>
      </rPr>
      <t>Will Nitze</t>
    </r>
  </si>
  <si>
    <t>https://www.linkedin.com/messaging/thread/2-YTg0YTQ5ZWQtZTMxYy00NjEzLTliNmUtNDI0YTlhNzU4NThlXzAxMA==</t>
  </si>
  <si>
    <r>
      <rPr>
        <rFont val="Proxima Nova"/>
        <color rgb="FF1155CC"/>
        <u/>
      </rPr>
      <t>Followed</t>
    </r>
    <r>
      <rPr>
        <rFont val="Proxima Nova"/>
      </rPr>
      <t xml:space="preserve"> | </t>
    </r>
    <r>
      <rPr>
        <rFont val="Proxima Nova"/>
        <color rgb="FF1155CC"/>
        <u/>
      </rPr>
      <t>Contacted</t>
    </r>
  </si>
  <si>
    <t>Sent inmail. Waiting for response. Recheck after 2 weeks.
Contacted via Twitter. Bumped. Recheck after 1 month.</t>
  </si>
  <si>
    <t>Austin Dutra</t>
  </si>
  <si>
    <t>Co-Founder/CBO</t>
  </si>
  <si>
    <t>https://www.linkedin.com/in/austin-dutra-97331859/</t>
  </si>
  <si>
    <r>
      <rPr>
        <rFont val="Proxima Nova"/>
        <color rgb="FF1155CC"/>
        <u/>
      </rPr>
      <t>Followed</t>
    </r>
    <r>
      <rPr>
        <rFont val="Proxima Nova"/>
      </rPr>
      <t xml:space="preserve"> | Can't be messaged</t>
    </r>
  </si>
  <si>
    <t>Connor MacDonald</t>
  </si>
  <si>
    <t>https://www.linkedin.com/in/theconnormacdonald/</t>
  </si>
  <si>
    <t>Ashton Wall</t>
  </si>
  <si>
    <t>https://www.linkedin.com/messaging/thread/2-YmM5MTZkNTQtYmU0MS00YzU0LWFkNTEtMjhiZjRmYTkzNzM4XzAxMA==/</t>
  </si>
  <si>
    <r>
      <rPr>
        <rFont val="Proxima Nova"/>
        <color rgb="FF1155CC"/>
        <u/>
      </rPr>
      <t>Followed</t>
    </r>
    <r>
      <rPr>
        <rFont val="Proxima Nova"/>
      </rPr>
      <t xml:space="preserve"> | </t>
    </r>
    <r>
      <rPr>
        <rFont val="Proxima Nova"/>
        <color rgb="FF1155CC"/>
        <u/>
      </rPr>
      <t>Contacted</t>
    </r>
  </si>
  <si>
    <t>Failed intro</t>
  </si>
  <si>
    <t>Sent inmail. Waiting for response.</t>
  </si>
  <si>
    <t>Ian Ang</t>
  </si>
  <si>
    <t>Secretlab</t>
  </si>
  <si>
    <t>Co-Founder &amp; CEO</t>
  </si>
  <si>
    <t>https://www.linkedin.com/in/ianaang/</t>
  </si>
  <si>
    <t>https://www.linkedin.com/messaging/thread/2-ZGIzZmFmZWQtYzg2Mi00OTViLWJjNmItM2VmYzJhNGU4MTZiXzAxMA==/?inboxType=PRIMARY</t>
  </si>
  <si>
    <t>Alaric Choo</t>
  </si>
  <si>
    <t xml:space="preserve">Co-Founder &amp; Chief Strategy Officer </t>
  </si>
  <si>
    <t>https://www.linkedin.com/in/alaricchoo/</t>
  </si>
  <si>
    <r>
      <rPr>
        <rFont val="Proxima Nova"/>
        <strike/>
        <color theme="1"/>
      </rPr>
      <t>Anthony Chen</t>
    </r>
    <r>
      <rPr>
        <rFont val="Proxima Nova"/>
        <color theme="1"/>
      </rPr>
      <t xml:space="preserve">
</t>
    </r>
    <r>
      <rPr>
        <rFont val="Proxima Nova"/>
        <strike/>
        <color theme="1"/>
      </rPr>
      <t xml:space="preserve">Tom Aveston
Michael Tolkin
</t>
    </r>
    <r>
      <rPr>
        <rFont val="Proxima Nova"/>
        <color theme="1"/>
      </rPr>
      <t>Connected to Jesse</t>
    </r>
  </si>
  <si>
    <t>https://www.linkedin.com/messaging/thread/2-M2Y1MzY1ZTYtY2NhMS00OTRkLTlhY2MtMGQxNzg2ZTY0MWQ4XzAxMA==</t>
  </si>
  <si>
    <r>
      <rPr>
        <rFont val="Proxima Nova"/>
        <color rgb="FF1155CC"/>
        <u/>
      </rPr>
      <t>Followed</t>
    </r>
    <r>
      <rPr>
        <rFont val="Proxima Nova"/>
      </rPr>
      <t xml:space="preserve"> | Can't be messaged</t>
    </r>
  </si>
  <si>
    <t>Accepted invite. Sent follow up#2. Recheck after 1 month.</t>
  </si>
  <si>
    <t>Eugene Chua</t>
  </si>
  <si>
    <t>Executive Head, Global Digital Marketing, E-commerce and Sales</t>
  </si>
  <si>
    <t>https://www.linkedin.com/in/chuaeowjin/</t>
  </si>
  <si>
    <t>Damian Kim
Jason Lesi Wang</t>
  </si>
  <si>
    <t>No response after bump</t>
  </si>
  <si>
    <t>No other connections for warm. No further action needed.</t>
  </si>
  <si>
    <t>Steve Hong</t>
  </si>
  <si>
    <t>Lorex Technology</t>
  </si>
  <si>
    <t>Vice President of Global Sales and Marketing</t>
  </si>
  <si>
    <t>https://www.linkedin.com/in/steve-sm-hong/</t>
  </si>
  <si>
    <t>Alex Gannon</t>
  </si>
  <si>
    <t>Dennis Posokhov</t>
  </si>
  <si>
    <t>Director of eCommerce and Web Development</t>
  </si>
  <si>
    <t>https://www.linkedin.com/in/dposokhov/</t>
  </si>
  <si>
    <t>Sheryl Clark</t>
  </si>
  <si>
    <t>Boston Proper</t>
  </si>
  <si>
    <t>https://www.linkedin.com/in/sheryl-clark-b770b9a/</t>
  </si>
  <si>
    <r>
      <rPr>
        <rFont val="Proxima Nova"/>
        <color rgb="FF1155CC"/>
        <u/>
      </rPr>
      <t>Jay Sung</t>
    </r>
    <r>
      <rPr>
        <rFont val="Proxima Nova"/>
      </rPr>
      <t xml:space="preserve">
</t>
    </r>
    <r>
      <rPr>
        <rFont val="Proxima Nova"/>
        <strike/>
      </rPr>
      <t>Kara Goldin</t>
    </r>
    <r>
      <rPr>
        <rFont val="Proxima Nova"/>
      </rPr>
      <t xml:space="preserve">
</t>
    </r>
    <r>
      <rPr>
        <rFont val="Proxima Nova"/>
        <color rgb="FF1155CC"/>
        <u/>
      </rPr>
      <t xml:space="preserve">Susan Obinnane
</t>
    </r>
    <r>
      <rPr>
        <rFont val="Proxima Nova"/>
      </rPr>
      <t>Connected to Jesse</t>
    </r>
  </si>
  <si>
    <t>https://www.linkedin.com/messaging/thread/2-M2FjYzFjZTktMDNhNC00ZDJhLWI3M2QtNDNiY2U2MTY4YjY1XzAxMg==</t>
  </si>
  <si>
    <r>
      <rPr>
        <rFont val="Proxima Nova"/>
        <color rgb="FF1155CC"/>
        <u/>
      </rPr>
      <t>Followed</t>
    </r>
    <r>
      <rPr>
        <rFont val="Proxima Nova"/>
      </rPr>
      <t xml:space="preserve"> | Can't be messaged</t>
    </r>
  </si>
  <si>
    <t>Accepted invite. Sent follow up #2. Recheck after 1 month</t>
  </si>
  <si>
    <t>Adrian X. Miramontes</t>
  </si>
  <si>
    <t>CFO/COO</t>
  </si>
  <si>
    <t>https://www.linkedin.com/in/adrian-x-miramontes/</t>
  </si>
  <si>
    <t>Tamara Dougherty</t>
  </si>
  <si>
    <t>VP, Marketing, ECommerce, Call Center &amp; CX</t>
  </si>
  <si>
    <t>https://www.linkedin.com/in/tamarabrinkdougherty/</t>
  </si>
  <si>
    <t>Hilary Petro</t>
  </si>
  <si>
    <t>Sarah Hughes</t>
  </si>
  <si>
    <t>AKIRA</t>
  </si>
  <si>
    <t>Co-Owner</t>
  </si>
  <si>
    <t>https://www.linkedin.com/in/sarah-hughes-b155072a/</t>
  </si>
  <si>
    <r>
      <rPr>
        <rFont val="Proxima Nova"/>
        <strike/>
        <color rgb="FFFFFFFF"/>
      </rPr>
      <t>Mona Bijoor</t>
    </r>
    <r>
      <rPr>
        <rFont val="Proxima Nova"/>
        <strike/>
        <color rgb="FFFFFFFF"/>
      </rPr>
      <t xml:space="preserve">
</t>
    </r>
    <r>
      <rPr>
        <rFont val="Proxima Nova"/>
        <strike/>
        <color rgb="FFFFFFFF"/>
      </rPr>
      <t>Samantha Agoos</t>
    </r>
  </si>
  <si>
    <t>Erikka Wang</t>
  </si>
  <si>
    <t xml:space="preserve">Co-Founder and Partner </t>
  </si>
  <si>
    <t>https://www.linkedin.com/in/erikka-wang-452959/</t>
  </si>
  <si>
    <r>
      <rPr>
        <rFont val="Proxima Nova"/>
        <strike/>
        <color rgb="FFFFFFFF"/>
      </rPr>
      <t>Bryant Lee</t>
    </r>
    <r>
      <rPr>
        <rFont val="Proxima Nova"/>
        <color rgb="FFFFFFFF"/>
      </rPr>
      <t xml:space="preserve">
</t>
    </r>
    <r>
      <rPr>
        <rFont val="Proxima Nova"/>
        <strike/>
        <color rgb="FFFFFFFF"/>
      </rPr>
      <t>Jack Chen</t>
    </r>
    <r>
      <rPr>
        <rFont val="Proxima Nova"/>
        <color rgb="FFFFFFFF"/>
      </rPr>
      <t xml:space="preserve">
</t>
    </r>
    <r>
      <rPr>
        <rFont val="Proxima Nova"/>
        <strike/>
        <color rgb="FFFFFFFF"/>
      </rPr>
      <t>Joel Hadley</t>
    </r>
  </si>
  <si>
    <t>Followed | Can't be messaged</t>
  </si>
  <si>
    <t>Jack - failed intro</t>
  </si>
  <si>
    <t>Sara Kim</t>
  </si>
  <si>
    <t>https://www.linkedin.com/in/sara-kim-a8270119/</t>
  </si>
  <si>
    <t>Waiting to accept invite.</t>
  </si>
  <si>
    <t>Thomas Cutler</t>
  </si>
  <si>
    <t>Laura James</t>
  </si>
  <si>
    <t>https://www.linkedin.com/in/thomas-cutler-90733b26/</t>
  </si>
  <si>
    <t>https://www.linkedin.com/messaging/thread/2-MjIwODdjMzItYWM0MS00MDczLTgxOGUtMmEyMTI3NTNiM2RjXzAxMA==/</t>
  </si>
  <si>
    <t>Matthew Talbot</t>
  </si>
  <si>
    <t>https://www.linkedin.com/in/matthew-talbot-826a5515/</t>
  </si>
  <si>
    <t>Sent invite. Wait to accept it.</t>
  </si>
  <si>
    <t>Sam McCoriston</t>
  </si>
  <si>
    <t>Ecommerce &amp; Marketing Manager</t>
  </si>
  <si>
    <t>https://www.linkedin.com/in/sammccoriston/</t>
  </si>
  <si>
    <t>https://www.linkedin.com/messaging/thread/2-MmUxOTQ2MDgtMjdlMi00ZDExLTk3M2MtMTRhN2UyZGY3OWUzXzAxMg==/</t>
  </si>
  <si>
    <t>Accepted invite. Sent follow up#2. Recheck after a month</t>
  </si>
  <si>
    <t>Chloe Barrow</t>
  </si>
  <si>
    <t>Head Of Creative and Brand</t>
  </si>
  <si>
    <t>https://www.linkedin.com/in/chloe-barrow/</t>
  </si>
  <si>
    <t>Cecile Revah</t>
  </si>
  <si>
    <t>Bugatchi</t>
  </si>
  <si>
    <t>https://www.linkedin.com/in/cecile-revah-96b777158/</t>
  </si>
  <si>
    <t>Teddy Fong</t>
  </si>
  <si>
    <t>Million Dollar Baby Co.</t>
  </si>
  <si>
    <t>https://www.linkedin.com/in/teddy-fong-76617821/</t>
  </si>
  <si>
    <r>
      <rPr>
        <rFont val="Proxima Nova"/>
        <strike/>
      </rPr>
      <t>David Bell
Shantanu Dhaka</t>
    </r>
    <r>
      <rPr>
        <rFont val="Proxima Nova"/>
      </rPr>
      <t xml:space="preserve">
</t>
    </r>
    <r>
      <rPr>
        <rFont val="Proxima Nova"/>
        <color rgb="FF1155CC"/>
        <u/>
      </rPr>
      <t>Stephen Sokoler</t>
    </r>
  </si>
  <si>
    <t>Shared email</t>
  </si>
  <si>
    <t>Jesse sent intro to Teddy. No further action required.</t>
  </si>
  <si>
    <t>Julia Bedanova</t>
  </si>
  <si>
    <t>https://www.linkedin.com/in/juliabed/</t>
  </si>
  <si>
    <r>
      <rPr>
        <rFont val="Proxima Nova"/>
        <strike/>
      </rPr>
      <t>Shirin Bohra
Damian Dalla-Longa
Ryan Feit</t>
    </r>
    <r>
      <rPr>
        <rFont val="Proxima Nova"/>
      </rPr>
      <t xml:space="preserve">
</t>
    </r>
    <r>
      <rPr>
        <rFont val="Proxima Nova"/>
        <color rgb="FF1155CC"/>
        <u/>
      </rPr>
      <t>Bryan Lalezarian</t>
    </r>
    <r>
      <rPr>
        <rFont val="Proxima Nova"/>
      </rPr>
      <t xml:space="preserve">
</t>
    </r>
    <r>
      <rPr>
        <rFont val="Proxima Nova"/>
        <strike/>
      </rPr>
      <t>Jonathan Grant</t>
    </r>
    <r>
      <rPr>
        <rFont val="Proxima Nova"/>
      </rPr>
      <t xml:space="preserve">
</t>
    </r>
    <r>
      <rPr>
        <rFont val="Proxima Nova"/>
        <strike/>
      </rPr>
      <t>Kristina Chiu</t>
    </r>
  </si>
  <si>
    <r>
      <rPr>
        <rFont val="Proxima Nova"/>
        <color rgb="FF1155CC"/>
        <u/>
      </rPr>
      <t>Followed</t>
    </r>
    <r>
      <rPr>
        <rFont val="Proxima Nova"/>
      </rPr>
      <t xml:space="preserve"> | Requested</t>
    </r>
  </si>
  <si>
    <t>Finalizing meeting sched.
Sent request to follow on TT.</t>
  </si>
  <si>
    <t>Sara Worland</t>
  </si>
  <si>
    <t>SVP of Brand</t>
  </si>
  <si>
    <t>https://www.linkedin.com/in/saraworland/</t>
  </si>
  <si>
    <r>
      <rPr>
        <rFont val="Proxima Nova"/>
        <strike/>
        <color theme="1"/>
      </rPr>
      <t>Mayher Uppal</t>
    </r>
    <r>
      <rPr>
        <rFont val="Proxima Nova"/>
        <color theme="1"/>
      </rPr>
      <t xml:space="preserve">
</t>
    </r>
    <r>
      <rPr>
        <rFont val="Proxima Nova"/>
        <strike/>
        <color theme="1"/>
      </rPr>
      <t>Bennett Sultan</t>
    </r>
    <r>
      <rPr>
        <rFont val="Proxima Nova"/>
        <color theme="1"/>
      </rPr>
      <t xml:space="preserve">
</t>
    </r>
    <r>
      <rPr>
        <rFont val="Proxima Nova"/>
        <strike/>
        <color theme="1"/>
      </rPr>
      <t>Harman Singh Narula</t>
    </r>
  </si>
  <si>
    <t>Mayher - failed intro. No warm connections to contact. Wait to accept invite.</t>
  </si>
  <si>
    <t>James Di Miele</t>
  </si>
  <si>
    <t>Petit Lem</t>
  </si>
  <si>
    <t>Vice President Sales Marketing</t>
  </si>
  <si>
    <t>https://www.linkedin.com/in/james-di-miele-53737124/</t>
  </si>
  <si>
    <r>
      <rPr>
        <rFont val="Proxima Nova"/>
        <strike/>
        <color rgb="FF000000"/>
      </rPr>
      <t>Jessica C. Lee</t>
    </r>
    <r>
      <rPr>
        <rFont val="Proxima Nova"/>
        <strike/>
        <color theme="1"/>
      </rPr>
      <t xml:space="preserve">
</t>
    </r>
    <r>
      <rPr>
        <rFont val="Proxima Nova"/>
        <strike/>
        <color theme="1"/>
      </rPr>
      <t>Sam Galanis</t>
    </r>
  </si>
  <si>
    <t>https://www.linkedin.com/messaging/thread/2-NjI5ZWU4MDgtOTY1YS00ODU2LTg0NDktZTc1ZDUyY2NiNDM2XzAxMg==/?searchTerm=James%20Di%20Miele</t>
  </si>
  <si>
    <t>Kyle Rossin</t>
  </si>
  <si>
    <t>Mang</t>
  </si>
  <si>
    <t>https://www.linkedin.com/in/kyle-rossin-8a0611180/</t>
  </si>
  <si>
    <t>Keith Rossin</t>
  </si>
  <si>
    <t>https://www.linkedin.com/in/keith-rossin-ba27a01a3/</t>
  </si>
  <si>
    <t>https://www.linkedin.com/messaging/thread/2-MWUxMTBjYTYtNzJiMC00NzJkLWI5MjQtN2JhYjlkMGM0MGE0XzAxMg==/?searchTerm=Keith%20Rossin</t>
  </si>
  <si>
    <t>Accepted invite request on LI. Sent follow up#2. Still no response.</t>
  </si>
  <si>
    <t>Nick Hammond</t>
  </si>
  <si>
    <t>Creative Strategist &amp; Ecomm Manager</t>
  </si>
  <si>
    <t>https://www.linkedin.com/in/nhammonddesign/</t>
  </si>
  <si>
    <t>Ryan Denehy
Mark Silverstein
Yanmin Lee</t>
  </si>
  <si>
    <t>https://www.linkedin.com/messaging/thread/2-NTY2OWMzODYtZTZmNi00MmI3LTlhMTYtMmJhZjc1MGM2Y2JkXzAxMA==/</t>
  </si>
  <si>
    <r>
      <rPr>
        <rFont val="Proxima Nova"/>
        <color rgb="FF1155CC"/>
        <u/>
      </rPr>
      <t>Followed</t>
    </r>
    <r>
      <rPr>
        <rFont val="Proxima Nova"/>
      </rPr>
      <t xml:space="preserve"> | Can't be messaged</t>
    </r>
  </si>
  <si>
    <t>Accepted invite request on LI. Sent follow up#2. Still no response. Continue to monitor in 1 month..</t>
  </si>
  <si>
    <t>Jeff Abrams</t>
  </si>
  <si>
    <t>Rails</t>
  </si>
  <si>
    <t>Founder | Creative Director</t>
  </si>
  <si>
    <t>https://www.linkedin.com/in/jeff-abrams-64500a29/</t>
  </si>
  <si>
    <t>Chris Light</t>
  </si>
  <si>
    <t>https://www.linkedin.com/in/chris-light-3793314/</t>
  </si>
  <si>
    <t>Meghan (Prober) Simkover
Alison Derse</t>
  </si>
  <si>
    <t>Ashley Egbert</t>
  </si>
  <si>
    <t>VP of E-commerce &amp; Performance Marketing</t>
  </si>
  <si>
    <t>https://www.linkedin.com/in/aegbert/</t>
  </si>
  <si>
    <r>
      <rPr>
        <rFont val="Proxima Nova"/>
        <strike/>
        <color theme="1"/>
      </rPr>
      <t>Renee Paradise</t>
    </r>
    <r>
      <rPr>
        <rFont val="Proxima Nova"/>
        <strike/>
        <color rgb="FF1155CC"/>
      </rPr>
      <t xml:space="preserve">
</t>
    </r>
    <r>
      <rPr>
        <rFont val="Proxima Nova"/>
        <strike/>
        <color theme="1"/>
      </rPr>
      <t>Elizabeth Schweitzer Miller
Renuka Erickson
Mike Bambrick</t>
    </r>
  </si>
  <si>
    <t>Darin Donaldson</t>
  </si>
  <si>
    <t>BILLY Footwear</t>
  </si>
  <si>
    <t>Co-Founder/CPO</t>
  </si>
  <si>
    <t>https://www.linkedin.com/in/darin-donaldson-a5615ba/</t>
  </si>
  <si>
    <t>Waiting to accept invite</t>
  </si>
  <si>
    <t>Billy Price</t>
  </si>
  <si>
    <t>https://www.linkedin.com/in/billy-price-aaa7a6157/</t>
  </si>
  <si>
    <t>Ralph de Geus</t>
  </si>
  <si>
    <t>BALR.</t>
  </si>
  <si>
    <t>Owner/Co-Founder</t>
  </si>
  <si>
    <r>
      <rPr>
        <rFont val="Proxima Nova"/>
        <strike/>
        <color rgb="FFFFFFFF"/>
        <u/>
      </rPr>
      <t>Brian Cho</t>
    </r>
    <r>
      <rPr>
        <rFont val="Proxima Nova"/>
        <strike/>
        <color rgb="FFFFFFFF"/>
        <u/>
      </rPr>
      <t xml:space="preserve">
</t>
    </r>
    <r>
      <rPr>
        <rFont val="Proxima Nova"/>
        <strike/>
        <color rgb="FFFFFFFF"/>
        <u/>
      </rPr>
      <t>Thijn Lamers</t>
    </r>
    <r>
      <rPr>
        <rFont val="Proxima Nova"/>
        <strike/>
        <color rgb="FFFFFFFF"/>
        <u/>
      </rPr>
      <t xml:space="preserve">
</t>
    </r>
    <r>
      <rPr>
        <rFont val="Proxima Nova"/>
        <strike/>
        <color rgb="FFFFFFFF"/>
        <u/>
      </rPr>
      <t>Shruti Challa</t>
    </r>
  </si>
  <si>
    <t>https://www.linkedin.com/messaging/thread/2-M2E2ZjZmZWYtYWQ4ZS00NTM3LWFiMWUtNGQyZmVhNTc2OTE0XzAxMA==/</t>
  </si>
  <si>
    <r>
      <rPr>
        <rFont val="Proxima Nova"/>
        <strike/>
        <color rgb="FFFFFFFF"/>
        <u/>
      </rPr>
      <t>Followed</t>
    </r>
    <r>
      <rPr>
        <rFont val="Proxima Nova"/>
        <strike/>
        <color rgb="FFFFFFFF"/>
        <u/>
      </rPr>
      <t xml:space="preserve"> | Can't be messaged</t>
    </r>
  </si>
  <si>
    <t>Replied - Not interested.</t>
  </si>
  <si>
    <t>Juul Manders</t>
  </si>
  <si>
    <r>
      <rPr>
        <rFont val="Proxima Nova"/>
        <strike/>
        <color rgb="FFFFFFFF"/>
      </rPr>
      <t>Zach McMurray
Michael Ros</t>
    </r>
    <r>
      <rPr>
        <rFont val="Proxima Nova"/>
        <strike/>
        <color rgb="FFFFFFFF"/>
      </rPr>
      <t xml:space="preserve">
</t>
    </r>
    <r>
      <rPr>
        <rFont val="Proxima Nova"/>
        <strike/>
        <color rgb="FFFFFFFF"/>
      </rPr>
      <t>Ben Zettler</t>
    </r>
  </si>
  <si>
    <r>
      <rPr>
        <rFont val="Proxima Nova"/>
        <color rgb="FFFFFFFF"/>
        <u/>
      </rPr>
      <t>Followed</t>
    </r>
    <r>
      <rPr>
        <rFont val="Proxima Nova"/>
        <color rgb="FFFFFFFF"/>
      </rPr>
      <t xml:space="preserve"> | Can't be messaged</t>
    </r>
  </si>
  <si>
    <t>Ben - failed intro</t>
  </si>
  <si>
    <t>Sander Ligthart</t>
  </si>
  <si>
    <t xml:space="preserve">Global Head of E-commerce &amp; Digital Marketing </t>
  </si>
  <si>
    <t>https://www.linkedin.com/messaging/thread/2-ZWM4YjZhMDEtODY3Yy00ZDE1LWE3MmYtNzMwYzFiMWJmYWNmXzAxMA==/?inboxType=PRIMARY</t>
  </si>
  <si>
    <r>
      <rPr>
        <rFont val="Proxima Nova"/>
        <color rgb="FFFFFFFF"/>
        <u/>
      </rPr>
      <t>Followed</t>
    </r>
    <r>
      <rPr>
        <rFont val="Proxima Nova"/>
        <color rgb="FFFFFFFF"/>
      </rPr>
      <t xml:space="preserve"> | Can't be messaged</t>
    </r>
  </si>
  <si>
    <t>Sent inmail. Waiting to accept invite.</t>
  </si>
  <si>
    <t>Lisette Brookhuis</t>
  </si>
  <si>
    <t>Head of Marketing</t>
  </si>
  <si>
    <r>
      <rPr>
        <rFont val="Proxima Nova"/>
        <color rgb="FFFFFFFF"/>
        <u/>
      </rPr>
      <t>Followed</t>
    </r>
    <r>
      <rPr>
        <rFont val="Proxima Nova"/>
        <color rgb="FFFFFFFF"/>
      </rPr>
      <t xml:space="preserve"> | Can't be messaged</t>
    </r>
  </si>
  <si>
    <t>Dennis van Rooden</t>
  </si>
  <si>
    <t>Head of Digital</t>
  </si>
  <si>
    <t>Prashant Shah</t>
  </si>
  <si>
    <t>Siyaram Silk Mills</t>
  </si>
  <si>
    <t>Founder &amp; Creative Director</t>
  </si>
  <si>
    <t>https://www.linkedin.com/in/prashant-shah-%E2%9C%94-1344422a/</t>
  </si>
  <si>
    <t>Kiran Sethu</t>
  </si>
  <si>
    <t>Prashant Awasthi</t>
  </si>
  <si>
    <t>Head Of Marketing</t>
  </si>
  <si>
    <t>https://www.linkedin.com/in/prashant-awasthi-44281513/</t>
  </si>
  <si>
    <t>Bhavdeep Singh
Connected to Jesse</t>
  </si>
  <si>
    <t>https://www.linkedin.com/messaging/thread/2-YjEyMzY4ODctMGZhOS00ZTkwLTgzOTAtYjNhZmQ1MjVhOTE4XzAxMw==/</t>
  </si>
  <si>
    <t>Accepted invite. Sent follow up#2 over Li. Recheck after 2 weeks.</t>
  </si>
  <si>
    <t>Manesh Mirani</t>
  </si>
  <si>
    <t>VP Sales and Marketing</t>
  </si>
  <si>
    <t>https://www.linkedin.com/in/manesh-mirani-46216412/</t>
  </si>
  <si>
    <t>Catriona Wood</t>
  </si>
  <si>
    <t>Bloch</t>
  </si>
  <si>
    <t>E-commerce Executive</t>
  </si>
  <si>
    <t>https://www.linkedin.com/in/catriona-wood-75264512b/</t>
  </si>
  <si>
    <t>Holly Tudor Miles</t>
  </si>
  <si>
    <t>https://www.linkedin.com/in/hollytudormiles/</t>
  </si>
  <si>
    <t>https://www.linkedin.com/messaging/thread/2-MWVkNTgyZWYtOTRiNC00MzQxLWI2MTItYzNjNDE5OGYzZTU4XzAxMA==/</t>
  </si>
  <si>
    <t>David Barrington</t>
  </si>
  <si>
    <t>Anna Thomas</t>
  </si>
  <si>
    <t>Tony Barrington</t>
  </si>
  <si>
    <t>GM Operations</t>
  </si>
  <si>
    <t>https://www.linkedin.com/messaging/thread/2-OWU1ZDhlN2EtNGFlNC00ZTQ4LThhZjMtZGU3OWEwZGFkMGE5XzAxMA==/</t>
  </si>
  <si>
    <t>Steven Ang</t>
  </si>
  <si>
    <t>Infantino Enterprise</t>
  </si>
  <si>
    <t>https://www.linkedin.com/in/steven-ang-ab6111b2/</t>
  </si>
  <si>
    <t>Jyoti Morningstar</t>
  </si>
  <si>
    <t>WE-AR</t>
  </si>
  <si>
    <t>Founder/Executive Director</t>
  </si>
  <si>
    <t>https://www.linkedin.com/in/jyoti-morningstar-8b570a9b/</t>
  </si>
  <si>
    <t>Sofia Karlsson</t>
  </si>
  <si>
    <t>Hope</t>
  </si>
  <si>
    <t>General Manager (CEO)</t>
  </si>
  <si>
    <t>https://www.linkedin.com/in/sofia-karlsson-6897475b/</t>
  </si>
  <si>
    <t>ZA: Just Added</t>
  </si>
  <si>
    <t>Susanna Öhman</t>
  </si>
  <si>
    <t>Chief Financial Officer</t>
  </si>
  <si>
    <t>https://www.linkedin.com/in/susanna-%C3%B6hman/</t>
  </si>
  <si>
    <t>Helen Tahk</t>
  </si>
  <si>
    <t>BonBon Lingerie</t>
  </si>
  <si>
    <t>Chief Brand Officer</t>
  </si>
  <si>
    <t>https://www.linkedin.com/in/helen-tahk-961012150/</t>
  </si>
  <si>
    <t>Maria Tahk</t>
  </si>
  <si>
    <t>Retail Sales Manager</t>
  </si>
  <si>
    <t>https://www.linkedin.com/in/maria-tahk-a23038240/</t>
  </si>
  <si>
    <t>Handiman Ali</t>
  </si>
  <si>
    <t>Mario Minardi</t>
  </si>
  <si>
    <t>President/Director</t>
  </si>
  <si>
    <r>
      <rPr>
        <rFont val="Proxima Nova"/>
        <color rgb="FFFFFFFF"/>
        <u/>
      </rPr>
      <t>Followed</t>
    </r>
    <r>
      <rPr>
        <rFont val="Proxima Nova"/>
        <color rgb="FFFFFFFF"/>
      </rPr>
      <t xml:space="preserve"> | Can't be messaged</t>
    </r>
  </si>
  <si>
    <t>Indrika Ayu Ningtyas</t>
  </si>
  <si>
    <t>Ecommerce Manager</t>
  </si>
  <si>
    <t>Accepted invite. Recheck after 2 weeks.
Responded cold - declined.</t>
  </si>
  <si>
    <t>Yangmin (Chloe) Zhao</t>
  </si>
  <si>
    <t>seree</t>
  </si>
  <si>
    <t>https://www.linkedin.com/in/yangminzhao/</t>
  </si>
  <si>
    <t>Sukhmani Singh</t>
  </si>
  <si>
    <t>Doesn't know.</t>
  </si>
  <si>
    <t>Annah Stretton</t>
  </si>
  <si>
    <t>https://www.linkedin.com/in/annahstretton/</t>
  </si>
  <si>
    <r>
      <rPr>
        <rFont val="Proxima Nova"/>
        <color rgb="FF1155CC"/>
        <u/>
      </rPr>
      <t>Followed</t>
    </r>
    <r>
      <rPr>
        <rFont val="Proxima Nova"/>
      </rPr>
      <t xml:space="preserve"> | Can't be messaged</t>
    </r>
  </si>
  <si>
    <t>Sami Stretton</t>
  </si>
  <si>
    <t>https://www.linkedin.com/in/sami-stretton-69406391/</t>
  </si>
  <si>
    <t>Des Ford</t>
  </si>
  <si>
    <t>Arrow Uniforms</t>
  </si>
  <si>
    <t>https://www.linkedin.com/in/des-ford/</t>
  </si>
  <si>
    <t>https://www.linkedin.com/messaging/thread/2-MDY1YmJhMTUtYzJhMS00N2MwLTgzY2YtODg1NGY0ZGNjZWM3XzAxMg==/</t>
  </si>
  <si>
    <t>Elliott Ford</t>
  </si>
  <si>
    <t>https://www.linkedin.com/in/elliott-ford-87a915123/</t>
  </si>
  <si>
    <t>Chase Dimond</t>
  </si>
  <si>
    <t>https://www.linkedin.com/messaging/thread/2-MTI2NzJiM2MtZjIwNy00MTg2LWExOGItMTdmYmRkMGNjZTNiXzAxMg==/</t>
  </si>
  <si>
    <t>Lexi Lynn Wier</t>
  </si>
  <si>
    <t>Jadelynn Brooke</t>
  </si>
  <si>
    <t>https://www.linkedin.com/in/lexi-lynn-wier-12a538121/</t>
  </si>
  <si>
    <t>Jill Beerman</t>
  </si>
  <si>
    <t>https://www.linkedin.com/in/jill-beerman-02b7ab34/</t>
  </si>
  <si>
    <t>Jade Beerman</t>
  </si>
  <si>
    <t>Marketing Director</t>
  </si>
  <si>
    <t>https://www.linkedin.com/in/jadebeerman/</t>
  </si>
  <si>
    <t>https://www.linkedin.com/messaging/thread/2-N2IyNzc0ODgtNTIzMy00NDNiLThkYzAtY2RlYWZmMWE4MWRjXzAxMg==/</t>
  </si>
  <si>
    <r>
      <rPr>
        <rFont val="Proxima Nova"/>
        <color rgb="FF1155CC"/>
        <u/>
      </rPr>
      <t>Followed</t>
    </r>
    <r>
      <rPr>
        <rFont val="Proxima Nova"/>
      </rPr>
      <t xml:space="preserve"> | Can't be messaged</t>
    </r>
  </si>
  <si>
    <t>Fabio Malloni</t>
  </si>
  <si>
    <t>_Malloni</t>
  </si>
  <si>
    <t>https://www.linkedin.com/in/fabio-malloni-36a99321/</t>
  </si>
  <si>
    <t>https://www.linkedin.com/messaging/thread/2-M2IzODM5NTEtM2I4NC00ZDRjLWFjZGItYjAyYzRmOTQyOTM2XzAxMw==/</t>
  </si>
  <si>
    <t>Accepted invite. Sent follow-up#2. Recheck after a month</t>
  </si>
  <si>
    <t>Leonardo Censi</t>
  </si>
  <si>
    <t>CMO &amp; E-commerce Manager</t>
  </si>
  <si>
    <t>https://www.linkedin.com/in/leonardo-censi-4b9a3114/</t>
  </si>
  <si>
    <t>https://www.linkedin.com/messaging/thread/2-NmUwM2VmNDAtNzFkZi00MDVmLTk2YmEtZGI1OGJiMDc5YzEwXzAxMg==/</t>
  </si>
  <si>
    <r>
      <rPr>
        <rFont val="Proxima Nova"/>
        <color rgb="FF1155CC"/>
        <u/>
      </rPr>
      <t>Followed</t>
    </r>
    <r>
      <rPr>
        <rFont val="Proxima Nova"/>
      </rPr>
      <t xml:space="preserve"> | Can't be messaged</t>
    </r>
  </si>
  <si>
    <t>Jay Gordon</t>
  </si>
  <si>
    <t>Bodega</t>
  </si>
  <si>
    <t>https://www.linkedin.com/in/jay-gordon-b21642/</t>
  </si>
  <si>
    <r>
      <rPr>
        <rFont val="Proxima Nova"/>
        <strike/>
        <color rgb="FFFFFFFF"/>
      </rPr>
      <t>Jamie Tedford</t>
    </r>
    <r>
      <rPr>
        <rFont val="Proxima Nova"/>
        <color rgb="FFFFFFFF"/>
      </rPr>
      <t xml:space="preserve">
</t>
    </r>
    <r>
      <rPr>
        <rFont val="Proxima Nova"/>
        <strike/>
        <color rgb="FFFFFFFF"/>
      </rPr>
      <t>Reimi Okuyama Huynh</t>
    </r>
  </si>
  <si>
    <t>Ishan V.</t>
  </si>
  <si>
    <t>Director of Performance Marketing</t>
  </si>
  <si>
    <t>https://www.linkedin.com/in/ishan-vinoy/</t>
  </si>
  <si>
    <t>ZA: just added</t>
  </si>
  <si>
    <t>Suelen Guatteri</t>
  </si>
  <si>
    <t>Rio de Sol</t>
  </si>
  <si>
    <t>Creative Director</t>
  </si>
  <si>
    <t>https://www.linkedin.com/in/suelen-guatteri-00001a71/</t>
  </si>
  <si>
    <t>Guatteri Gian Marco</t>
  </si>
  <si>
    <t>https://www.linkedin.com/in/guatteri-gian-marco-63737013/</t>
  </si>
  <si>
    <t>Sholto Nicolas</t>
  </si>
  <si>
    <t>Emma Willis</t>
  </si>
  <si>
    <t>https://www.linkedin.com/in/sholto-nicolas-9011a4209/</t>
  </si>
  <si>
    <t>Kinda Lincoln</t>
  </si>
  <si>
    <t>Raven + Lily</t>
  </si>
  <si>
    <t>https://www.linkedin.com/in/kinda-lincoln/</t>
  </si>
  <si>
    <t>Brandon Child</t>
  </si>
  <si>
    <r>
      <rPr>
        <rFont val="Proxima Nova"/>
        <color rgb="FF1155CC"/>
        <u/>
      </rPr>
      <t>Followed</t>
    </r>
    <r>
      <rPr>
        <rFont val="Proxima Nova"/>
      </rPr>
      <t xml:space="preserve"> | Can't be messaged</t>
    </r>
  </si>
  <si>
    <t>Don Weir</t>
  </si>
  <si>
    <t>STAG Provisions</t>
  </si>
  <si>
    <t>https://www.linkedin.com/in/don-weir-55bb7417/</t>
  </si>
  <si>
    <t>Daniel Morrall</t>
  </si>
  <si>
    <t>Intro via LI</t>
  </si>
  <si>
    <t>Done intro via Linkedin and email. Sent follow up#1. Continue to monitor.</t>
  </si>
  <si>
    <t>Brian Rowe</t>
  </si>
  <si>
    <t>Ecommerce Operations Manager</t>
  </si>
  <si>
    <t>https://www.linkedin.com/in/brian-rowe-7314039/</t>
  </si>
  <si>
    <t>Giovanni Perri</t>
  </si>
  <si>
    <t>Magic Beans</t>
  </si>
  <si>
    <t>https://www.linkedin.com/in/growth-marketing-agency/</t>
  </si>
  <si>
    <t xml:space="preserve">Guy Wilmot </t>
  </si>
  <si>
    <t>https://www.linkedin.com/in/guywilmot/</t>
  </si>
  <si>
    <t>Mark Litos</t>
  </si>
  <si>
    <t>Refried</t>
  </si>
  <si>
    <t>https://www.linkedin.com/messaging/thread/2-Y2VhZDNjZTEtOTQyNS00M2MyLWIzMzktYTkyNGMxNjhlZDdhXzAxMA==/</t>
  </si>
  <si>
    <t>Replied - not interested.</t>
  </si>
  <si>
    <t>Lisa Litos</t>
  </si>
  <si>
    <t>https://www.linkedin.com/messaging/thread/2-Yjg4MTZlMjQtNmUyNC00NmI0LTg2OGItZDY0N2UzNzM3YTZjXzAxMA==/?searchTerm=refried</t>
  </si>
  <si>
    <t>Sent inmail. Will wait for her to accept invite.</t>
  </si>
  <si>
    <t>Matteo Manenti</t>
  </si>
  <si>
    <t>Perletti</t>
  </si>
  <si>
    <t>Director General</t>
  </si>
  <si>
    <t>https://www.linkedin.com/in/matteo-manenti-423a9427/</t>
  </si>
  <si>
    <t>Paolo Rotondo</t>
  </si>
  <si>
    <t>B2C Manager/Ecommerce</t>
  </si>
  <si>
    <t>https://www.linkedin.com/in/paolo-rotondo-83b25085/</t>
  </si>
  <si>
    <t>Alexandre Bergeron</t>
  </si>
  <si>
    <t>Chaussures Fillion</t>
  </si>
  <si>
    <t>https://www.linkedin.com/in/alexandre-bergeron-78b57a1b/</t>
  </si>
  <si>
    <t>Marie-Michèle Lamoureux</t>
  </si>
  <si>
    <t>Director Communications | Marketing</t>
  </si>
  <si>
    <t>https://www.linkedin.com/in/marie-mich%C3%A8le-lamoureux-64a07076/</t>
  </si>
  <si>
    <t>Eric Grundy</t>
  </si>
  <si>
    <t>Urban Planet</t>
  </si>
  <si>
    <t>https://www.linkedin.com/in/eric-grundy-913b271b/</t>
  </si>
  <si>
    <t>Devon Wright</t>
  </si>
  <si>
    <t>Adam Frauts</t>
  </si>
  <si>
    <t>Ecommerce, Business Manager</t>
  </si>
  <si>
    <t>https://www.linkedin.com/in/adam-frauts-75726751/</t>
  </si>
  <si>
    <t>https://www.linkedin.com/messaging/thread/2-YjhjYmU4MmItYWUyYS00YTMyLWE3ZjQtNzgwNTk1ZmVlZmJkXzAxMA==</t>
  </si>
  <si>
    <r>
      <rPr>
        <rFont val="Proxima Nova"/>
        <b/>
        <color rgb="FF000000"/>
        <u/>
      </rPr>
      <t>Followed</t>
    </r>
    <r>
      <rPr>
        <rFont val="Proxima Nova"/>
        <b/>
        <color rgb="FF000000"/>
      </rPr>
      <t xml:space="preserve"> | Can't be messaged</t>
    </r>
  </si>
  <si>
    <t>Accepted invite. Meeting Booked</t>
  </si>
  <si>
    <t>Julie Jennings</t>
  </si>
  <si>
    <t>Uniquities</t>
  </si>
  <si>
    <t>https://www.linkedin.com/in/julie-jennings-23481324/</t>
  </si>
  <si>
    <r>
      <rPr>
        <rFont val="Proxima Nova"/>
        <strike/>
        <color rgb="FF000000"/>
      </rPr>
      <t>Suzanne Lerner</t>
    </r>
    <r>
      <rPr>
        <rFont val="Proxima Nova"/>
        <color rgb="FF000000"/>
      </rPr>
      <t xml:space="preserve">
</t>
    </r>
    <r>
      <rPr>
        <rFont val="Proxima Nova"/>
        <strike/>
        <color rgb="FF000000"/>
      </rPr>
      <t>Jordan West</t>
    </r>
  </si>
  <si>
    <t>Carly Romano</t>
  </si>
  <si>
    <t>https://www.linkedin.com/in/carly-romano-913593ba/</t>
  </si>
  <si>
    <t>Courtney Batts</t>
  </si>
  <si>
    <t>E-Commerce Manager</t>
  </si>
  <si>
    <t>https://www.linkedin.com/in/courtney-batts-57067a12a/</t>
  </si>
  <si>
    <t>Christian Kutsam</t>
  </si>
  <si>
    <t>Modehaus Kutsam</t>
  </si>
  <si>
    <t>https://www.linkedin.com/in/christian-kutsam-90244b1b3/</t>
  </si>
  <si>
    <r>
      <rPr>
        <rFont val="Proxima Nova"/>
        <color rgb="FF1155CC"/>
        <u/>
      </rPr>
      <t>Followed</t>
    </r>
    <r>
      <rPr>
        <rFont val="Proxima Nova"/>
      </rPr>
      <t xml:space="preserve"> | Can't be messaged</t>
    </r>
  </si>
  <si>
    <t>Johannes Behr-Kutsam</t>
  </si>
  <si>
    <t>https://www.linkedin.com/in/johannesbehrkutsam/</t>
  </si>
  <si>
    <r>
      <rPr>
        <rFont val="Proxima Nova"/>
        <color rgb="FF1155CC"/>
        <u/>
      </rPr>
      <t>Followed</t>
    </r>
    <r>
      <rPr>
        <rFont val="Proxima Nova"/>
      </rPr>
      <t xml:space="preserve"> | Can't be messaged</t>
    </r>
  </si>
  <si>
    <t>Baylea Davis</t>
  </si>
  <si>
    <t>Manning Cartell</t>
  </si>
  <si>
    <t>National Trainer &amp; Flahship Senior Business Manager</t>
  </si>
  <si>
    <t>https://www.linkedin.com/in/baylea-davis-13337b19/</t>
  </si>
  <si>
    <t>Carey Ann Campbell</t>
  </si>
  <si>
    <t>Southern Tide</t>
  </si>
  <si>
    <t>https://www.linkedin.com/in/careyanncampbell/</t>
  </si>
  <si>
    <t>Katherine Musselman</t>
  </si>
  <si>
    <t>Director, Brand Marketing &amp; Creative Content</t>
  </si>
  <si>
    <t>https://www.linkedin.com/in/katherine-musselman-a511a333/</t>
  </si>
  <si>
    <t>Marc Freeman</t>
  </si>
  <si>
    <t>Camilla and Marc</t>
  </si>
  <si>
    <t>https://www.linkedin.com/in/marc-freeman-14083154/</t>
  </si>
  <si>
    <t>connected to Jesse</t>
  </si>
  <si>
    <t>https://www.linkedin.com/messaging/thread/2-MzkzMjUxMzEtZTZkMi00NDEyLWFkMTItOTQ1NDI4NjMwMWVhXzAxMA==/?searchTerm=Marc%20Freeman</t>
  </si>
  <si>
    <t>Camilla Freeman-Topper</t>
  </si>
  <si>
    <t>https://www.linkedin.com/in/camilla-freeman-topper-b749a16a/</t>
  </si>
  <si>
    <r>
      <rPr>
        <rFont val="Proxima Nova"/>
        <color rgb="FF1155CC"/>
        <u/>
      </rPr>
      <t>Followed</t>
    </r>
    <r>
      <rPr>
        <rFont val="Proxima Nova"/>
      </rPr>
      <t xml:space="preserve"> | Can't be messaged</t>
    </r>
  </si>
  <si>
    <t>Natasha Steenkamp</t>
  </si>
  <si>
    <t>Digital Director</t>
  </si>
  <si>
    <t>https://www.linkedin.com/in/natashasheppeard/</t>
  </si>
  <si>
    <t>https://www.linkedin.com/messaging/thread/2-Njk2ZTM0MzktZDA3MC00MDNhLTk2OWQtYzA0MDVkZWRmY2Y0XzAxMA==/</t>
  </si>
  <si>
    <r>
      <rPr>
        <rFont val="Proxima Nova"/>
        <color rgb="FF1155CC"/>
        <u/>
      </rPr>
      <t>Followed</t>
    </r>
    <r>
      <rPr>
        <rFont val="Proxima Nova"/>
      </rPr>
      <t xml:space="preserve"> | Can't be messaged</t>
    </r>
  </si>
  <si>
    <t>Accepted invite. Sent follow up#2. No response. Recheck after 1 month.</t>
  </si>
  <si>
    <t>Rebecca Wood</t>
  </si>
  <si>
    <t>Head of Ecommerce</t>
  </si>
  <si>
    <t>https://www.linkedin.com/in/rebecca-wood-australia/</t>
  </si>
  <si>
    <t>Carlie Fowler</t>
  </si>
  <si>
    <t>https://www.linkedin.com/in/carlie-fowler-a8379929/</t>
  </si>
  <si>
    <t>Steven Millman</t>
  </si>
  <si>
    <t>Bella Dahl</t>
  </si>
  <si>
    <t>https://www.linkedin.com/in/steven-millman-51ba5b28/</t>
  </si>
  <si>
    <t>Holly Long-Chavez</t>
  </si>
  <si>
    <t>Head of eCommerce &amp; Digital Marketing</t>
  </si>
  <si>
    <t>https://www.linkedin.com/in/holly-long-chavez-1238877a/</t>
  </si>
  <si>
    <t>Michel Kalach</t>
  </si>
  <si>
    <t>Milano</t>
  </si>
  <si>
    <r>
      <rPr>
        <rFont val="Proxima Nova"/>
        <strike/>
      </rPr>
      <t>Artemio Garza</t>
    </r>
    <r>
      <rPr>
        <rFont val="Proxima Nova"/>
      </rPr>
      <t xml:space="preserve">
</t>
    </r>
    <r>
      <rPr>
        <rFont val="Proxima Nova"/>
        <color rgb="FF1155CC"/>
        <u/>
      </rPr>
      <t>Matthew Hartman</t>
    </r>
  </si>
  <si>
    <t>Email shared.</t>
  </si>
  <si>
    <t>Matthew - Michel's not interested at the moment.</t>
  </si>
  <si>
    <t>Oscar Salmeron</t>
  </si>
  <si>
    <t>Dave Dickert</t>
  </si>
  <si>
    <t>Branded Bills</t>
  </si>
  <si>
    <t>Co-Founder/Co-Owner</t>
  </si>
  <si>
    <t>https://www.linkedin.com/in/davedickert/</t>
  </si>
  <si>
    <t>Michael S.</t>
  </si>
  <si>
    <t>https://www.linkedin.com/in/michael-l-schneider/</t>
  </si>
  <si>
    <t>Matthew Valiollahi</t>
  </si>
  <si>
    <t>Southern Marsh Collection</t>
  </si>
  <si>
    <t>https://www.linkedin.com/in/matthew-valiollahi-05347439/</t>
  </si>
  <si>
    <t>Kristy Tran</t>
  </si>
  <si>
    <t>Director of DTC Operations</t>
  </si>
  <si>
    <t>https://www.linkedin.com/in/kristy-q-tran/</t>
  </si>
  <si>
    <t>Monica Royer</t>
  </si>
  <si>
    <t>Monica + Andy</t>
  </si>
  <si>
    <t>https://www.linkedin.com/in/monica-royer-22a55345/</t>
  </si>
  <si>
    <r>
      <rPr>
        <rFont val="Proxima Nova"/>
        <color rgb="FF1155CC"/>
        <u/>
      </rPr>
      <t>Samantha Rudolph</t>
    </r>
    <r>
      <rPr>
        <rFont val="Proxima Nova"/>
      </rPr>
      <t xml:space="preserve">
</t>
    </r>
    <r>
      <rPr>
        <rFont val="Proxima Nova"/>
        <strike/>
      </rPr>
      <t>Vijen Patel</t>
    </r>
    <r>
      <rPr>
        <rFont val="Proxima Nova"/>
      </rPr>
      <t xml:space="preserve">
</t>
    </r>
    <r>
      <rPr>
        <rFont val="Proxima Nova"/>
        <strike/>
      </rPr>
      <t>Neerali Gupta</t>
    </r>
  </si>
  <si>
    <t>Finalizing sched for meeting.</t>
  </si>
  <si>
    <t>Brian Bloom</t>
  </si>
  <si>
    <t>Co-Founder/CFO/COO</t>
  </si>
  <si>
    <t>https://www.linkedin.com/in/brian-bloom-22458b41/</t>
  </si>
  <si>
    <r>
      <rPr>
        <rFont val="Proxima Nova"/>
        <color rgb="FF1155CC"/>
        <u/>
      </rPr>
      <t>Rishi Bajaj</t>
    </r>
    <r>
      <rPr>
        <rFont val="Proxima Nova"/>
        <color rgb="FF1155CC"/>
        <u/>
      </rPr>
      <t xml:space="preserve">
</t>
    </r>
    <r>
      <rPr>
        <rFont val="Proxima Nova"/>
        <strike/>
        <color rgb="FF000000"/>
        <u/>
      </rPr>
      <t>Jared Golden</t>
    </r>
  </si>
  <si>
    <t>https://www.linkedin.com/messaging/thread/2-NjQ1OWVhNzMtY2FmOC00OGViLTk1NGYtM2IzMGZhYzc4MjFhXzAxMA==/</t>
  </si>
  <si>
    <t>Asked email</t>
  </si>
  <si>
    <t>No further action required.</t>
  </si>
  <si>
    <t>Samantha Berngard</t>
  </si>
  <si>
    <t>Head of Brand Experience</t>
  </si>
  <si>
    <t>https://www.linkedin.com/in/samantha-berngard-8b2676a/</t>
  </si>
  <si>
    <r>
      <rPr>
        <rFont val="Proxima Nova"/>
        <strike/>
        <color theme="1"/>
      </rPr>
      <t xml:space="preserve">Neil Fried
</t>
    </r>
    <r>
      <rPr>
        <rFont val="Proxima Nova"/>
        <strike/>
        <color rgb="FF000000"/>
      </rPr>
      <t>Julie Hess</t>
    </r>
  </si>
  <si>
    <r>
      <rPr>
        <rFont val="Proxima Nova"/>
        <color rgb="FF1155CC"/>
        <u/>
      </rPr>
      <t>Followed</t>
    </r>
    <r>
      <rPr>
        <rFont val="Proxima Nova"/>
      </rPr>
      <t xml:space="preserve"> | Can't be messaged</t>
    </r>
  </si>
  <si>
    <t>Midori Marsh</t>
  </si>
  <si>
    <t>Ecommerce Merchandising Manager</t>
  </si>
  <si>
    <t>https://www.linkedin.com/in/midori-marsh-649b1860/</t>
  </si>
  <si>
    <t>Maya Theus</t>
  </si>
  <si>
    <t>Marketing Operations Manager</t>
  </si>
  <si>
    <t>https://www.linkedin.com/in/maya-theus-b396956a/</t>
  </si>
  <si>
    <t>Javier Biosca Pérez</t>
  </si>
  <si>
    <t>Sendra</t>
  </si>
  <si>
    <t>Ecommerce B2C Manager</t>
  </si>
  <si>
    <t>https://www.linkedin.com/in/javier-biosca-p%C3%A9rez-839644217/</t>
  </si>
  <si>
    <t>Eve Fox</t>
  </si>
  <si>
    <t>Communication Director</t>
  </si>
  <si>
    <t>https://www.linkedin.com/in/evefox/</t>
  </si>
  <si>
    <r>
      <rPr>
        <rFont val="Proxima Nova"/>
        <color rgb="FF1155CC"/>
        <u/>
      </rPr>
      <t>Followed</t>
    </r>
    <r>
      <rPr>
        <rFont val="Proxima Nova"/>
      </rPr>
      <t xml:space="preserve"> | Can't be messaged</t>
    </r>
  </si>
  <si>
    <t>Gary Lenett</t>
  </si>
  <si>
    <t>Duer</t>
  </si>
  <si>
    <t>https://www.linkedin.com/in/gary-lenett-57808321/</t>
  </si>
  <si>
    <r>
      <rPr>
        <rFont val="Proxima Nova"/>
        <color rgb="FF1155CC"/>
        <u/>
      </rPr>
      <t>Followed</t>
    </r>
    <r>
      <rPr>
        <rFont val="Proxima Nova"/>
      </rPr>
      <t xml:space="preserve"> | Can't be messaged</t>
    </r>
  </si>
  <si>
    <t>Michael Macintyre</t>
  </si>
  <si>
    <t>https://www.linkedin.com/in/mmacintyre/</t>
  </si>
  <si>
    <r>
      <rPr>
        <rFont val="Proxima Nova"/>
        <strike/>
      </rPr>
      <t>Nick Serjeant</t>
    </r>
    <r>
      <rPr>
        <rFont val="Proxima Nova"/>
      </rPr>
      <t xml:space="preserve">
</t>
    </r>
    <r>
      <rPr>
        <rFont val="Proxima Nova"/>
        <color rgb="FF1155CC"/>
        <u/>
      </rPr>
      <t>Josh Heidler</t>
    </r>
    <r>
      <rPr>
        <rFont val="Proxima Nova"/>
      </rPr>
      <t xml:space="preserve">
</t>
    </r>
    <r>
      <rPr>
        <rFont val="Proxima Nova"/>
        <strike/>
      </rPr>
      <t>Philip La</t>
    </r>
  </si>
  <si>
    <r>
      <rPr>
        <rFont val="Proxima Nova"/>
        <color rgb="FF1155CC"/>
        <u/>
      </rPr>
      <t>Followed</t>
    </r>
    <r>
      <rPr>
        <rFont val="Proxima Nova"/>
      </rPr>
      <t xml:space="preserve"> | Can't be messaged</t>
    </r>
  </si>
  <si>
    <t>Andrew sent references for review. No further action needed.</t>
  </si>
  <si>
    <t>Ray Barnes</t>
  </si>
  <si>
    <t>Digital Growth Manager</t>
  </si>
  <si>
    <t>https://www.linkedin.com/in/ray-barnes-294a024b/</t>
  </si>
  <si>
    <t>Calvin Roex</t>
  </si>
  <si>
    <t>Director of Ecommerce &amp; Omni-Channel Experience</t>
  </si>
  <si>
    <t>https://www.linkedin.com/in/calvinroex/</t>
  </si>
  <si>
    <r>
      <rPr>
        <rFont val="Proxima Nova"/>
        <color rgb="FF1155CC"/>
        <u/>
      </rPr>
      <t>Followed</t>
    </r>
    <r>
      <rPr>
        <rFont val="Proxima Nova"/>
      </rPr>
      <t xml:space="preserve"> | Can't be messaged</t>
    </r>
  </si>
  <si>
    <t>Nadia Gillies</t>
  </si>
  <si>
    <t>Director Of Brand Marketing</t>
  </si>
  <si>
    <t>https://www.linkedin.com/in/nadia-gillies-97511649/</t>
  </si>
  <si>
    <t>https://www.linkedin.com/messaging/thread/2-MGRkNmUzYjgtN2I3NS00MTczLWI5YzQtMDUyOGMwNWVkNWY2XzAxMA==/</t>
  </si>
  <si>
    <r>
      <rPr>
        <rFont val="Proxima Nova"/>
        <color rgb="FF1155CC"/>
        <u/>
      </rPr>
      <t>Followed</t>
    </r>
    <r>
      <rPr>
        <rFont val="Proxima Nova"/>
      </rPr>
      <t xml:space="preserve"> | Can't be messaged</t>
    </r>
  </si>
  <si>
    <t>Sent inmail. Recheck after accepting invite.</t>
  </si>
  <si>
    <t>Ruthy Emsallem</t>
  </si>
  <si>
    <t>Bailey44</t>
  </si>
  <si>
    <t>https://www.linkedin.com/in/ruthy-emsallem-5a633328/</t>
  </si>
  <si>
    <r>
      <rPr>
        <rFont val="Proxima Nova"/>
        <color rgb="FF1155CC"/>
        <u/>
      </rPr>
      <t>Followed</t>
    </r>
    <r>
      <rPr>
        <rFont val="Proxima Nova"/>
      </rPr>
      <t xml:space="preserve"> | Can't be messaged</t>
    </r>
  </si>
  <si>
    <t>Elaine Sotos</t>
  </si>
  <si>
    <t>Senior Merchandise Planner</t>
  </si>
  <si>
    <t>https://www.linkedin.com/in/elainesotos/</t>
  </si>
  <si>
    <t>Maia Andersen</t>
  </si>
  <si>
    <t>P.J. Salvage</t>
  </si>
  <si>
    <t>VP, International &amp; Marketing</t>
  </si>
  <si>
    <t>https://www.linkedin.com/in/maia-h-andersen-18a2b023/</t>
  </si>
  <si>
    <t>Erin Acheampong-Nguyen</t>
  </si>
  <si>
    <t>Director, eCommerce &amp; Consumer Experience</t>
  </si>
  <si>
    <t>https://www.linkedin.com/in/erin-acheampong-nguyen/</t>
  </si>
  <si>
    <t>Angelique (Schaldach) Magrum</t>
  </si>
  <si>
    <t>Beach Bunny Swimwear</t>
  </si>
  <si>
    <t>https://www.linkedin.com/in/angelique-magrum-0782b120/</t>
  </si>
  <si>
    <t>Angela Chittenden</t>
  </si>
  <si>
    <t>CEO/Founder</t>
  </si>
  <si>
    <t>https://www.linkedin.com/in/angela-c-01526778/</t>
  </si>
  <si>
    <t>Baz Gill</t>
  </si>
  <si>
    <t>SikSilk</t>
  </si>
  <si>
    <t>Owner/Director</t>
  </si>
  <si>
    <t>https://www.linkedin.com/in/baz-gill-a98b4890/</t>
  </si>
  <si>
    <r>
      <rPr>
        <rFont val="Proxima Nova"/>
        <color rgb="FF1155CC"/>
        <u/>
      </rPr>
      <t>Followed</t>
    </r>
    <r>
      <rPr>
        <rFont val="Proxima Nova"/>
      </rPr>
      <t xml:space="preserve"> | Can't be messaged</t>
    </r>
  </si>
  <si>
    <t>Abbi Earnshaw</t>
  </si>
  <si>
    <t>Marketing Manager</t>
  </si>
  <si>
    <t>https://www.linkedin.com/in/abbi-earnshaw-a3899b141/</t>
  </si>
  <si>
    <t>Chris Longshaw</t>
  </si>
  <si>
    <t>https://www.linkedin.com/in/chris-longshaw-595335252/</t>
  </si>
  <si>
    <t>Jason McCarthy</t>
  </si>
  <si>
    <t>GORUCK</t>
  </si>
  <si>
    <t>https://www.linkedin.com/in/jasonmccarthy/</t>
  </si>
  <si>
    <r>
      <rPr>
        <rFont val="Proxima Nova"/>
        <strike/>
        <color theme="1"/>
      </rPr>
      <t>Angela Malone</t>
    </r>
    <r>
      <rPr>
        <rFont val="Proxima Nova"/>
        <color theme="1"/>
      </rPr>
      <t xml:space="preserve">
</t>
    </r>
    <r>
      <rPr>
        <rFont val="Proxima Nova"/>
        <strike/>
        <color theme="1"/>
      </rPr>
      <t>Ed Baker
Stephen Blake
Raj Dosh</t>
    </r>
    <r>
      <rPr>
        <rFont val="Proxima Nova"/>
        <strike/>
        <color rgb="FF1155CC"/>
      </rPr>
      <t>i</t>
    </r>
    <r>
      <rPr>
        <rFont val="Proxima Nova"/>
        <color rgb="FF1155CC"/>
        <u/>
      </rPr>
      <t xml:space="preserve">
</t>
    </r>
    <r>
      <rPr>
        <rFont val="Proxima Nova"/>
        <strike/>
        <color theme="1"/>
      </rPr>
      <t>Danielle Hoffman</t>
    </r>
  </si>
  <si>
    <t>Justin Fredericks</t>
  </si>
  <si>
    <t>https://www.linkedin.com/in/justinrfredericks/</t>
  </si>
  <si>
    <t>Michael Easter
Kelsey Jensen</t>
  </si>
  <si>
    <t>https://www.linkedin.com/messaging/thread/2-ZWM0NTdiYjEtYTQyYS00N2FhLTliODAtODVlOWY3MzA0NmJiXzAxMA==/</t>
  </si>
  <si>
    <t>Sent inmail. Recheck after accepting invite.
No warm contacts to connect. Wait to accept invite.</t>
  </si>
  <si>
    <t>Kurt Smith</t>
  </si>
  <si>
    <t>https://www.linkedin.com/in/kurtispsmith/</t>
  </si>
  <si>
    <r>
      <rPr>
        <rFont val="Proxima Nova"/>
        <strike/>
        <color theme="1"/>
      </rPr>
      <t>Scott Poniewaz
Jamie Notter
Patrick Hodgdon</t>
    </r>
    <r>
      <rPr>
        <rFont val="Proxima Nova"/>
        <strike/>
        <color theme="1"/>
      </rPr>
      <t xml:space="preserve">
</t>
    </r>
    <r>
      <rPr>
        <rFont val="Proxima Nova"/>
        <strike/>
        <color rgb="FF000000"/>
      </rPr>
      <t>Andrea Rishmawi</t>
    </r>
    <r>
      <rPr>
        <rFont val="Proxima Nova"/>
        <strike/>
        <color rgb="FF1155CC"/>
      </rPr>
      <t xml:space="preserve">
</t>
    </r>
    <r>
      <rPr>
        <rFont val="Proxima Nova"/>
        <strike/>
        <color theme="1"/>
      </rPr>
      <t>Ted Wilson</t>
    </r>
    <r>
      <rPr>
        <rFont val="Proxima Nova"/>
        <strike/>
        <color theme="1"/>
      </rPr>
      <t xml:space="preserve">
</t>
    </r>
    <r>
      <rPr>
        <rFont val="Proxima Nova"/>
        <strike/>
        <color theme="1"/>
      </rPr>
      <t>Sam Lee</t>
    </r>
  </si>
  <si>
    <t>Andrea - failed intro</t>
  </si>
  <si>
    <t>James Letchford</t>
  </si>
  <si>
    <t>Chief Growth Officer</t>
  </si>
  <si>
    <t>https://www.linkedin.com/in/james-letchford-b8072934/</t>
  </si>
  <si>
    <t>https://www.linkedin.com/messaging/thread/2-NmNhZGY4NjMtY2QzNi00NzE3LWJiMzYtMjQ0NTUxMzllNzYzXzAxMA==/</t>
  </si>
  <si>
    <t>Kendra Mills</t>
  </si>
  <si>
    <t>https://www.linkedin.com/in/kendra-mills-a0528693/</t>
  </si>
  <si>
    <t>Ryan Beltran</t>
  </si>
  <si>
    <t>Original Grain</t>
  </si>
  <si>
    <t>https://www.linkedin.com/in/ryan-beltran-70a29131/</t>
  </si>
  <si>
    <r>
      <rPr>
        <rFont val="Proxima Nova"/>
        <b/>
        <strike/>
        <color rgb="FF000000"/>
      </rPr>
      <t xml:space="preserve">Steve Weiss
</t>
    </r>
    <r>
      <rPr>
        <rFont val="Proxima Nova"/>
        <b/>
        <strike/>
        <color rgb="FF000000"/>
      </rPr>
      <t>Cody Liebman</t>
    </r>
    <r>
      <rPr>
        <rFont val="Proxima Nova"/>
        <b/>
        <strike/>
        <color rgb="FF000000"/>
      </rPr>
      <t xml:space="preserve">
</t>
    </r>
    <r>
      <rPr>
        <rFont val="Proxima Nova"/>
        <b/>
        <strike/>
        <color rgb="FF000000"/>
      </rPr>
      <t>Andrew Gazdecki</t>
    </r>
  </si>
  <si>
    <r>
      <rPr>
        <rFont val="Proxima Nova"/>
        <b/>
        <color rgb="FF000000"/>
        <u/>
      </rPr>
      <t>Followed</t>
    </r>
    <r>
      <rPr>
        <rFont val="Proxima Nova"/>
        <b/>
        <color rgb="FF000000"/>
      </rPr>
      <t xml:space="preserve"> | </t>
    </r>
    <r>
      <rPr>
        <rFont val="Proxima Nova"/>
        <b/>
        <color rgb="FF000000"/>
        <u/>
      </rPr>
      <t>Contacted</t>
    </r>
  </si>
  <si>
    <t>Replied to TT DM. Currenly finalizing sched for demo call. Recheck after a week.</t>
  </si>
  <si>
    <t>Andrew Beltran</t>
  </si>
  <si>
    <t>https://www.linkedin.com/in/andrew-beltran-15344597/</t>
  </si>
  <si>
    <r>
      <rPr>
        <rFont val="Proxima Nova"/>
        <b/>
        <color rgb="FF000000"/>
        <u/>
      </rPr>
      <t>Alexander Minot
Daniel Snow</t>
    </r>
    <r>
      <rPr>
        <rFont val="Proxima Nova"/>
        <b/>
        <color rgb="FF000000"/>
      </rPr>
      <t xml:space="preserve">
</t>
    </r>
    <r>
      <rPr>
        <rFont val="Proxima Nova"/>
        <b/>
        <strike/>
        <color rgb="FF000000"/>
      </rPr>
      <t>Tivan Amour</t>
    </r>
  </si>
  <si>
    <t>Ryan responded. No further action needed.</t>
  </si>
  <si>
    <t>Paul Buss</t>
  </si>
  <si>
    <t>https://www.linkedin.com/in/paul-buss-17663376/</t>
  </si>
  <si>
    <r>
      <rPr>
        <rFont val="Proxima Nova"/>
        <b/>
        <color rgb="FF000000"/>
        <u/>
      </rPr>
      <t>Grant Cohen</t>
    </r>
    <r>
      <rPr>
        <rFont val="Proxima Nova"/>
        <b/>
        <color rgb="FF000000"/>
      </rPr>
      <t xml:space="preserve">
</t>
    </r>
    <r>
      <rPr>
        <rFont val="Proxima Nova"/>
        <b/>
        <color rgb="FF000000"/>
        <u/>
      </rPr>
      <t>Matt Gehring</t>
    </r>
  </si>
  <si>
    <t>Taylor Lee</t>
  </si>
  <si>
    <t>https://www.linkedin.com/in/taylorrealee/</t>
  </si>
  <si>
    <t>Nate Lagos</t>
  </si>
  <si>
    <t>Director of Growth Marketing</t>
  </si>
  <si>
    <t>https://www.linkedin.com/in/natelagos/</t>
  </si>
  <si>
    <r>
      <rPr>
        <rFont val="Proxima Nova"/>
        <b/>
        <color rgb="FF000000"/>
        <u/>
      </rPr>
      <t>Followed</t>
    </r>
    <r>
      <rPr>
        <rFont val="Proxima Nova"/>
        <b/>
        <color rgb="FF000000"/>
      </rPr>
      <t xml:space="preserve"> | </t>
    </r>
    <r>
      <rPr>
        <rFont val="Proxima Nova"/>
        <b/>
        <color rgb="FF000000"/>
        <u/>
      </rPr>
      <t>Contacted</t>
    </r>
  </si>
  <si>
    <t>Replied over TT. No further action needed.</t>
  </si>
  <si>
    <t>Linda Lightman</t>
  </si>
  <si>
    <t>Linda's Stuff</t>
  </si>
  <si>
    <t>https://www.linkedin.com/in/linda-lightman-8970396/</t>
  </si>
  <si>
    <t>https://www.linkedin.com/messaging/thread/2-MTE2MTRkMDctNmNlMS00NTE2LWJhYjktMmI4MTk4NzkyNzFlXzAxMg==/?searchTerm=Linda%20Lightman</t>
  </si>
  <si>
    <r>
      <rPr>
        <rFont val="Proxima Nova"/>
        <color rgb="FF1155CC"/>
        <u/>
      </rPr>
      <t>Followed</t>
    </r>
    <r>
      <rPr>
        <rFont val="Proxima Nova"/>
      </rPr>
      <t xml:space="preserve"> | Can't be messaged</t>
    </r>
  </si>
  <si>
    <t>Fred Lightman</t>
  </si>
  <si>
    <t>https://www.linkedin.com/in/fred-lightman-8b715b65/</t>
  </si>
  <si>
    <r>
      <rPr>
        <rFont val="Proxima Nova"/>
        <strike/>
        <color rgb="FF000000"/>
      </rPr>
      <t>Jon Youshaei</t>
    </r>
    <r>
      <rPr>
        <rFont val="Proxima Nova"/>
        <color rgb="FF000000"/>
      </rPr>
      <t xml:space="preserve">
</t>
    </r>
    <r>
      <rPr>
        <rFont val="Proxima Nova"/>
        <strike/>
        <color rgb="FF000000"/>
      </rPr>
      <t>Ben Fischman</t>
    </r>
  </si>
  <si>
    <r>
      <rPr>
        <rFont val="Proxima Nova"/>
        <color rgb="FF1155CC"/>
        <u/>
      </rPr>
      <t>Followed</t>
    </r>
    <r>
      <rPr>
        <rFont val="Proxima Nova"/>
      </rPr>
      <t xml:space="preserve"> | Can't be messaged</t>
    </r>
  </si>
  <si>
    <t>Shayna Walinsky</t>
  </si>
  <si>
    <t>VP of Marketing &amp; Operations</t>
  </si>
  <si>
    <t>https://www.linkedin.com/in/shayna-walinsky-994b5059/</t>
  </si>
  <si>
    <t>Murray Chesno</t>
  </si>
  <si>
    <t>SHOPALIX</t>
  </si>
  <si>
    <t>President Operations and Strategy</t>
  </si>
  <si>
    <t>https://www.linkedin.com/in/murray-chesno-801b65/</t>
  </si>
  <si>
    <r>
      <rPr>
        <rFont val="Proxima Nova"/>
        <color rgb="FF1155CC"/>
        <u/>
      </rPr>
      <t>Followed</t>
    </r>
    <r>
      <rPr>
        <rFont val="Proxima Nova"/>
      </rPr>
      <t xml:space="preserve"> | Can't be messaged</t>
    </r>
  </si>
  <si>
    <t>Danica Cauffield</t>
  </si>
  <si>
    <t>https://www.linkedin.com/in/danica-cauffield-8128b524/</t>
  </si>
  <si>
    <t>Justin Rashidi</t>
  </si>
  <si>
    <t>Prashant Modha</t>
  </si>
  <si>
    <r>
      <rPr>
        <rFont val="Proxima Nova"/>
        <color rgb="FF1155CC"/>
        <u/>
      </rPr>
      <t>MPG Sport</t>
    </r>
    <r>
      <rPr>
        <rFont val="Proxima Nova"/>
        <color rgb="FF000000"/>
      </rPr>
      <t xml:space="preserve"> (Mondetta Clothing)</t>
    </r>
  </si>
  <si>
    <t>Owner/CFO</t>
  </si>
  <si>
    <t>https://www.linkedin.com/in/prashant-modha-mba-cfa-cpa-cma-a320107/</t>
  </si>
  <si>
    <r>
      <rPr>
        <rFont val="Proxima Nova"/>
        <color rgb="FF1155CC"/>
        <u/>
      </rPr>
      <t>Followed</t>
    </r>
    <r>
      <rPr>
        <rFont val="Proxima Nova"/>
      </rPr>
      <t xml:space="preserve"> | Can't be messaged</t>
    </r>
  </si>
  <si>
    <t>Ash Modha</t>
  </si>
  <si>
    <t>https://www.linkedin.com/in/ash-modha-8ab94710/</t>
  </si>
  <si>
    <r>
      <rPr>
        <rFont val="Proxima Nova"/>
        <color rgb="FF1155CC"/>
        <u/>
      </rPr>
      <t>Followed</t>
    </r>
    <r>
      <rPr>
        <rFont val="Proxima Nova"/>
      </rPr>
      <t xml:space="preserve"> | Can't be messaged</t>
    </r>
  </si>
  <si>
    <t>Nish Verma</t>
  </si>
  <si>
    <t>https://www.linkedin.com/in/nishverma9/</t>
  </si>
  <si>
    <t>Lochlin Broatch</t>
  </si>
  <si>
    <t>Head of E-Commerce</t>
  </si>
  <si>
    <t>https://www.linkedin.com/in/lochlin-broatch-bb422030/</t>
  </si>
  <si>
    <t>Sarena Ally
Timothy Nutter</t>
  </si>
  <si>
    <t>Timothy - failed intro</t>
  </si>
  <si>
    <t>Zenouska Mowatt</t>
  </si>
  <si>
    <t>Halcyon Days</t>
  </si>
  <si>
    <t>https://www.linkedin.com/in/zenouska/</t>
  </si>
  <si>
    <r>
      <rPr>
        <rFont val="Proxima Nova"/>
        <color rgb="FF1155CC"/>
        <u/>
      </rPr>
      <t>Followed</t>
    </r>
    <r>
      <rPr>
        <rFont val="Proxima Nova"/>
      </rPr>
      <t xml:space="preserve"> | Can't be messaged</t>
    </r>
  </si>
  <si>
    <t>Ronald Trogdon</t>
  </si>
  <si>
    <t>https://www.linkedin.com/in/ronaldtrogdon/</t>
  </si>
  <si>
    <t>Jeffrey Heerkens</t>
  </si>
  <si>
    <t>Catwalk Junkie</t>
  </si>
  <si>
    <t>Owner/Founder</t>
  </si>
  <si>
    <t>https://www.linkedin.com/in/jeffreyheerkens/</t>
  </si>
  <si>
    <t>Ben van 't Veld</t>
  </si>
  <si>
    <t>https://www.linkedin.com/in/bvantveld/</t>
  </si>
  <si>
    <t>Marieke Willemars</t>
  </si>
  <si>
    <t>https://www.linkedin.com/in/marieke-willemars-27065821b/</t>
  </si>
  <si>
    <t>Ty Haney</t>
  </si>
  <si>
    <t>Outdoor Voices</t>
  </si>
  <si>
    <t>https://www.linkedin.com/in/ty-haney-a4b1561a/</t>
  </si>
  <si>
    <r>
      <rPr>
        <rFont val="Proxima Nova"/>
        <strike/>
        <color theme="1"/>
      </rPr>
      <t>Thomas Petersen
Micah Gantman</t>
    </r>
    <r>
      <rPr>
        <rFont val="Proxima Nova"/>
        <color theme="1"/>
      </rPr>
      <t xml:space="preserve">
</t>
    </r>
    <r>
      <rPr>
        <rFont val="Proxima Nova"/>
        <strike/>
        <color theme="1"/>
      </rPr>
      <t>David Ambrose</t>
    </r>
  </si>
  <si>
    <t>https://www.linkedin.com/messaging/thread/2-ODY4YWViZjQtNWI0YS00ZWM2LWIwNDYtNzM3NDE1NDNlODkzXzAxMA==/?searchTerm=Ty%20Haney</t>
  </si>
  <si>
    <r>
      <rPr>
        <rFont val="Proxima Nova"/>
        <color rgb="FF1155CC"/>
        <u/>
      </rPr>
      <t>Followed</t>
    </r>
    <r>
      <rPr>
        <rFont val="Proxima Nova"/>
      </rPr>
      <t xml:space="preserve"> | Can't be messaged</t>
    </r>
  </si>
  <si>
    <t>Accepted invite. Sent follow up#1. Still no response. Recheck after 1 month</t>
  </si>
  <si>
    <t>Gabrielle Conforti</t>
  </si>
  <si>
    <t>https://www.linkedin.com/in/gabrielleconforti/</t>
  </si>
  <si>
    <r>
      <rPr>
        <rFont val="Proxima Nova"/>
        <strike/>
        <color rgb="FF000000"/>
      </rPr>
      <t>David Hayne</t>
    </r>
    <r>
      <rPr>
        <rFont val="Proxima Nova"/>
        <strike/>
        <color rgb="FF000000"/>
      </rPr>
      <t xml:space="preserve">
</t>
    </r>
    <r>
      <rPr>
        <rFont val="Proxima Nova"/>
        <strike/>
        <color rgb="FF000000"/>
      </rPr>
      <t>Ellie Wheeler</t>
    </r>
  </si>
  <si>
    <t>https://www.linkedin.com/messaging/thread/2-NDNhNTVjZDItZmNmYy00Nzk3LTg2MjEtNDM1ZThkMDQwNDFjXzAxMA==/</t>
  </si>
  <si>
    <t>Sent inmail. Wait to accept invite.
No other warm connections. Wait to accept invite.</t>
  </si>
  <si>
    <t>Nate Peterson</t>
  </si>
  <si>
    <t>https://www.linkedin.com/in/operationater/</t>
  </si>
  <si>
    <r>
      <rPr>
        <rFont val="Proxima Nova"/>
        <strike/>
        <color theme="1"/>
      </rPr>
      <t>Tommy Flaim</t>
    </r>
    <r>
      <rPr>
        <rFont val="Proxima Nova"/>
        <color theme="1"/>
      </rPr>
      <t xml:space="preserve">
</t>
    </r>
    <r>
      <rPr>
        <rFont val="Proxima Nova"/>
        <strike/>
        <color theme="1"/>
      </rPr>
      <t>Kaleb Dumot</t>
    </r>
    <r>
      <rPr>
        <rFont val="Proxima Nova"/>
        <color theme="1"/>
      </rPr>
      <t xml:space="preserve">
</t>
    </r>
    <r>
      <rPr>
        <rFont val="Proxima Nova"/>
        <strike/>
        <color theme="1"/>
      </rPr>
      <t>Sarah Forger</t>
    </r>
  </si>
  <si>
    <t>Kaleb - failed intro</t>
  </si>
  <si>
    <t>No other warm connections. Wait to accept invite.</t>
  </si>
  <si>
    <t>Christopher Eckert</t>
  </si>
  <si>
    <t>https://www.linkedin.com/in/christopher-eckert-1488bb22/</t>
  </si>
  <si>
    <r>
      <rPr>
        <rFont val="Proxima Nova"/>
        <strike/>
        <color theme="1"/>
      </rPr>
      <t>Geoffrey Huntting</t>
    </r>
    <r>
      <rPr>
        <rFont val="Proxima Nova"/>
        <color theme="1"/>
      </rPr>
      <t xml:space="preserve">
</t>
    </r>
    <r>
      <rPr>
        <rFont val="Proxima Nova"/>
        <strike/>
        <color theme="1"/>
      </rPr>
      <t>Brandon Fail</t>
    </r>
  </si>
  <si>
    <t>Brandon - failed intro</t>
  </si>
  <si>
    <t>Ryan Gellert</t>
  </si>
  <si>
    <t>Patagonia</t>
  </si>
  <si>
    <t>https://www.linkedin.com/in/ryan-gellert-2a36086/</t>
  </si>
  <si>
    <r>
      <rPr>
        <rFont val="Proxima Nova"/>
        <strike/>
        <color theme="1"/>
      </rPr>
      <t>Guy Peluso</t>
    </r>
    <r>
      <rPr>
        <rFont val="Proxima Nova"/>
        <strike/>
        <color theme="1"/>
      </rPr>
      <t xml:space="preserve">
</t>
    </r>
    <r>
      <rPr>
        <rFont val="Proxima Nova"/>
        <strike/>
        <color rgb="FF000000"/>
      </rPr>
      <t>Stewart Quealy</t>
    </r>
    <r>
      <rPr>
        <rFont val="Proxima Nova"/>
        <strike/>
        <color theme="1"/>
      </rPr>
      <t xml:space="preserve">
</t>
    </r>
    <r>
      <rPr>
        <rFont val="Proxima Nova"/>
        <strike/>
        <color theme="1"/>
      </rPr>
      <t>Rob Webb</t>
    </r>
  </si>
  <si>
    <t>https://www.linkedin.com/messaging/thread/2-MjIwMWM2YTAtYjVmYS00MjkzLTgwNzQtNmU4MWI2OWRkNGIzXzAxMA==/</t>
  </si>
  <si>
    <r>
      <rPr>
        <rFont val="Proxima Nova"/>
        <color rgb="FF1155CC"/>
        <u/>
      </rPr>
      <t>Followed</t>
    </r>
    <r>
      <rPr>
        <rFont val="Proxima Nova"/>
      </rPr>
      <t xml:space="preserve"> | Can't be messaged</t>
    </r>
  </si>
  <si>
    <t>Sent inmail. Wait to accept invite.
Stewart - failed intro</t>
  </si>
  <si>
    <t>Matt Millette</t>
  </si>
  <si>
    <t>https://www.linkedin.com/in/mattmillette/</t>
  </si>
  <si>
    <t>Kacie Malouf</t>
  </si>
  <si>
    <t>Downeast</t>
  </si>
  <si>
    <t>https://www.linkedin.com/in/kacie-malouf/</t>
  </si>
  <si>
    <r>
      <rPr>
        <rFont val="Proxima Nova"/>
        <color rgb="FF1155CC"/>
        <u/>
      </rPr>
      <t>Followed</t>
    </r>
    <r>
      <rPr>
        <rFont val="Proxima Nova"/>
      </rPr>
      <t xml:space="preserve"> | Can't be messaged</t>
    </r>
  </si>
  <si>
    <t>Jonathan Freedman</t>
  </si>
  <si>
    <t>https://www.linkedin.com/in/jonathan-freedman-90106a3b/</t>
  </si>
  <si>
    <t>Rich Israelsen</t>
  </si>
  <si>
    <t>https://www.linkedin.com/in/rich-israelsen-b8735117/</t>
  </si>
  <si>
    <t>Greg Taylor</t>
  </si>
  <si>
    <t>Senior Director Of Marketing</t>
  </si>
  <si>
    <t>https://www.linkedin.com/in/greg-taylor-b824763b/</t>
  </si>
  <si>
    <t>Bouchra Darwazah</t>
  </si>
  <si>
    <t>AUrate New York</t>
  </si>
  <si>
    <t>Co-Founder/Co-CEO</t>
  </si>
  <si>
    <t>https://www.linkedin.com/in/bouchra-darwazah-7aba93a/</t>
  </si>
  <si>
    <r>
      <rPr>
        <rFont val="Proxima Nova"/>
        <strike/>
        <color theme="1"/>
      </rPr>
      <t>Ishan Sinha</t>
    </r>
    <r>
      <rPr>
        <rFont val="Proxima Nova"/>
        <color theme="1"/>
      </rPr>
      <t xml:space="preserve">
</t>
    </r>
    <r>
      <rPr>
        <rFont val="Proxima Nova"/>
        <strike/>
        <color theme="1"/>
      </rPr>
      <t>Regina Jaslow</t>
    </r>
    <r>
      <rPr>
        <rFont val="Proxima Nova"/>
        <color theme="1"/>
      </rPr>
      <t xml:space="preserve">
</t>
    </r>
    <r>
      <rPr>
        <rFont val="Proxima Nova"/>
        <strike/>
        <color theme="1"/>
      </rPr>
      <t>Jesse Streitman</t>
    </r>
  </si>
  <si>
    <t>https://www.linkedin.com/messaging/thread/2-YjliMWY1MTgtMDcwYS00ZDQ3LWJiNGEtMDA0MmIxZGFkZjYyXzAxMg==/?searchTerm=Bouchra%20Darwazah</t>
  </si>
  <si>
    <t>Send follow up to warm after a week
Accepted invite. Sent follow up#2. No response. Recheck after 2 weeks.</t>
  </si>
  <si>
    <t>Sophie Kahn</t>
  </si>
  <si>
    <t>https://www.linkedin.com/in/sophie-kahn-91706048/</t>
  </si>
  <si>
    <r>
      <rPr>
        <rFont val="Proxima Nova"/>
        <strike/>
        <color theme="1"/>
      </rPr>
      <t>Shachar Golan</t>
    </r>
    <r>
      <rPr>
        <rFont val="Proxima Nova"/>
        <color theme="1"/>
      </rPr>
      <t xml:space="preserve">
</t>
    </r>
    <r>
      <rPr>
        <rFont val="Proxima Nova"/>
        <strike/>
        <color theme="1"/>
      </rPr>
      <t>Amanda Ballate</t>
    </r>
    <r>
      <rPr>
        <rFont val="Proxima Nova"/>
        <color theme="1"/>
      </rPr>
      <t xml:space="preserve">
</t>
    </r>
    <r>
      <rPr>
        <rFont val="Proxima Nova"/>
        <strike/>
        <color theme="1"/>
      </rPr>
      <t>Lea von Bidder
Lizzie Agnew</t>
    </r>
    <r>
      <rPr>
        <rFont val="Proxima Nova"/>
        <color theme="1"/>
      </rPr>
      <t xml:space="preserve">
</t>
    </r>
    <r>
      <rPr>
        <rFont val="Proxima Nova"/>
        <strike/>
        <color theme="1"/>
      </rPr>
      <t>Stephen Kuhl</t>
    </r>
    <r>
      <rPr>
        <rFont val="Proxima Nova"/>
        <color theme="1"/>
      </rPr>
      <t xml:space="preserve">
</t>
    </r>
    <r>
      <rPr>
        <rFont val="Proxima Nova"/>
        <strike/>
        <color theme="1"/>
      </rPr>
      <t>Amy Ingram</t>
    </r>
  </si>
  <si>
    <t>Lea - failed intro</t>
  </si>
  <si>
    <t>Stephanie Seow</t>
  </si>
  <si>
    <t>https://www.linkedin.com/in/stephanie-seow/</t>
  </si>
  <si>
    <r>
      <rPr>
        <rFont val="Proxima Nova"/>
        <strike/>
        <color theme="1"/>
      </rPr>
      <t>Thomas Daffern</t>
    </r>
    <r>
      <rPr>
        <rFont val="Proxima Nova"/>
        <color theme="1"/>
      </rPr>
      <t xml:space="preserve">
</t>
    </r>
    <r>
      <rPr>
        <rFont val="Proxima Nova"/>
        <strike/>
        <color theme="1"/>
      </rPr>
      <t>Viktor Surkov</t>
    </r>
  </si>
  <si>
    <t>Diana Pan</t>
  </si>
  <si>
    <t>Museum of Modern Art</t>
  </si>
  <si>
    <t>https://www.linkedin.com/in/diana-pan-73b4191/</t>
  </si>
  <si>
    <t>Jesse Goldstine</t>
  </si>
  <si>
    <t>General Manager, Retail</t>
  </si>
  <si>
    <t>https://www.linkedin.com/in/jessegoldstine/</t>
  </si>
  <si>
    <t>Aaron Schildkrout</t>
  </si>
  <si>
    <t>https://www.linkedin.com/messaging/thread/2-OTYyYTM1NWEtMWVkZC00ZGU3LTk0NDMtNGYwZGI4ZTNlZDJlXzAxMg==/</t>
  </si>
  <si>
    <t>Dore Murphy</t>
  </si>
  <si>
    <t>Director, Marketing and Audience Strategy</t>
  </si>
  <si>
    <t>https://www.linkedin.com/in/dore-murphy-41a25a9/</t>
  </si>
  <si>
    <t>Vernon Steward</t>
  </si>
  <si>
    <t>https://www.linkedin.com/messaging/thread/2-Yzc4NWNjM2YtNTk0MC00NDkzLTliYzAtOTM0NzFkZmYyZjdiXzAxMA==/</t>
  </si>
  <si>
    <r>
      <rPr>
        <rFont val="Proxima Nova"/>
        <color rgb="FF1155CC"/>
        <u/>
      </rPr>
      <t>Followed</t>
    </r>
    <r>
      <rPr>
        <rFont val="Proxima Nova"/>
      </rPr>
      <t xml:space="preserve"> | Can't be messaged</t>
    </r>
  </si>
  <si>
    <t>Sent inmail. Wait to accept invite.
Bump warm after a week.</t>
  </si>
  <si>
    <t>Seychelle Hicks</t>
  </si>
  <si>
    <t>Bump warm after a week.</t>
  </si>
  <si>
    <t>Bo Wildman Finneman</t>
  </si>
  <si>
    <t>Maggie Berry</t>
  </si>
  <si>
    <t>Director, Retail Marketing</t>
  </si>
  <si>
    <t>https://www.linkedin.com/in/maggie-berry-51a07917/</t>
  </si>
  <si>
    <r>
      <rPr>
        <rFont val="Proxima Nova"/>
        <strike/>
        <color rgb="FF000000"/>
      </rPr>
      <t>Katie Gambini</t>
    </r>
    <r>
      <rPr>
        <rFont val="Proxima Nova"/>
        <color rgb="FF000000"/>
      </rPr>
      <t xml:space="preserve">
</t>
    </r>
    <r>
      <rPr>
        <rFont val="Proxima Nova"/>
        <strike/>
        <color rgb="FF000000"/>
      </rPr>
      <t>Andrea Vannucci</t>
    </r>
  </si>
  <si>
    <t>Ellie Levitt</t>
  </si>
  <si>
    <t>Associate Director, Growth Strategy, Membership</t>
  </si>
  <si>
    <t>https://www.linkedin.com/in/ellie-levitt/</t>
  </si>
  <si>
    <t>Marissa Hastings</t>
  </si>
  <si>
    <t>Tara Viswanathan</t>
  </si>
  <si>
    <t>Robin Sayetta</t>
  </si>
  <si>
    <t>Head Of Business Development</t>
  </si>
  <si>
    <t>https://www.linkedin.com/in/robin-sayetta-4b2b06/</t>
  </si>
  <si>
    <t>Mac Bishop</t>
  </si>
  <si>
    <t>Wool &amp; Prince</t>
  </si>
  <si>
    <r>
      <rPr>
        <rFont val="Proxima Nova"/>
        <b/>
        <strike/>
        <color rgb="FFFFFFFF"/>
      </rPr>
      <t>Mark Lovas</t>
    </r>
    <r>
      <rPr>
        <rFont val="Proxima Nova"/>
        <b/>
        <color rgb="FFFFFFFF"/>
      </rPr>
      <t xml:space="preserve">
</t>
    </r>
    <r>
      <rPr>
        <rFont val="Proxima Nova"/>
        <b/>
        <strike/>
        <color rgb="FFFFFFFF"/>
      </rPr>
      <t xml:space="preserve">Kevin Miller
</t>
    </r>
    <r>
      <rPr>
        <rFont val="Proxima Nova"/>
        <b/>
        <color rgb="FFFFFFFF"/>
        <u/>
      </rPr>
      <t>Ryan Markman</t>
    </r>
  </si>
  <si>
    <r>
      <rPr>
        <rFont val="Proxima Nova"/>
        <b/>
        <color rgb="FFFFFFFF"/>
        <u/>
      </rPr>
      <t>Followed</t>
    </r>
    <r>
      <rPr>
        <rFont val="Proxima Nova"/>
        <b/>
        <color rgb="FFFFFFFF"/>
      </rPr>
      <t xml:space="preserve"> | Can't be messaged</t>
    </r>
  </si>
  <si>
    <t>Nicole Strandberg</t>
  </si>
  <si>
    <t>Stephen Sullivan</t>
  </si>
  <si>
    <t>Stio</t>
  </si>
  <si>
    <t>https://www.linkedin.com/in/stephen-sullivan-25695010/</t>
  </si>
  <si>
    <r>
      <rPr>
        <rFont val="Proxima Nova"/>
        <strike/>
        <color theme="1"/>
      </rPr>
      <t>Vedika Dayal</t>
    </r>
    <r>
      <rPr>
        <rFont val="Proxima Nova"/>
        <color rgb="FF1155CC"/>
        <u/>
      </rPr>
      <t xml:space="preserve">
</t>
    </r>
    <r>
      <rPr>
        <rFont val="Proxima Nova"/>
        <strike/>
        <color theme="1"/>
      </rPr>
      <t>David Irish
Pete Harrison</t>
    </r>
  </si>
  <si>
    <r>
      <rPr>
        <rFont val="Proxima Nova"/>
        <color rgb="FF1155CC"/>
        <u/>
      </rPr>
      <t>Followed</t>
    </r>
    <r>
      <rPr>
        <rFont val="Proxima Nova"/>
      </rPr>
      <t xml:space="preserve"> | Can't be messaged</t>
    </r>
  </si>
  <si>
    <t>Noah Waterhouse</t>
  </si>
  <si>
    <t>https://www.linkedin.com/in/noah-waterhouse-b9aa803/</t>
  </si>
  <si>
    <t>Evan Torrance</t>
  </si>
  <si>
    <t>Vice President of Marketing | E-Commerce | CX</t>
  </si>
  <si>
    <t>https://www.linkedin.com/in/evantorrance/</t>
  </si>
  <si>
    <r>
      <rPr>
        <rFont val="Proxima Nova"/>
        <strike/>
        <color theme="1"/>
      </rPr>
      <t>Amanda Herson</t>
    </r>
    <r>
      <rPr>
        <rFont val="Proxima Nova"/>
        <color theme="1"/>
      </rPr>
      <t xml:space="preserve">
</t>
    </r>
    <r>
      <rPr>
        <rFont val="Proxima Nova"/>
        <strike/>
        <color theme="1"/>
      </rPr>
      <t>Devon Johnson</t>
    </r>
  </si>
  <si>
    <r>
      <rPr>
        <rFont val="Proxima Nova"/>
        <color rgb="FF1155CC"/>
        <u/>
      </rPr>
      <t>Followed</t>
    </r>
    <r>
      <rPr>
        <rFont val="Proxima Nova"/>
      </rPr>
      <t xml:space="preserve"> | Can't be messaged</t>
    </r>
  </si>
  <si>
    <t>Jovanna Hart</t>
  </si>
  <si>
    <t>Director of E-Commerce</t>
  </si>
  <si>
    <t>https://www.linkedin.com/in/jovanna-hart-b3a3252a/</t>
  </si>
  <si>
    <t>Henry Stafford</t>
  </si>
  <si>
    <t>Revtown</t>
  </si>
  <si>
    <t>https://www.linkedin.com/in/henry-stafford-496660157/</t>
  </si>
  <si>
    <r>
      <rPr>
        <rFont val="Proxima Nova"/>
        <strike/>
      </rPr>
      <t>Aaron Litchman</t>
    </r>
    <r>
      <rPr>
        <rFont val="Proxima Nova"/>
        <strike/>
        <color rgb="FF1155CC"/>
      </rPr>
      <t xml:space="preserve">
</t>
    </r>
    <r>
      <rPr>
        <rFont val="Proxima Nova"/>
        <strike/>
      </rPr>
      <t>Jonathan Penn
Vlad Kachur
J.B. Kropp</t>
    </r>
    <r>
      <rPr>
        <rFont val="Proxima Nova"/>
      </rPr>
      <t xml:space="preserve">
</t>
    </r>
    <r>
      <rPr>
        <rFont val="Proxima Nova"/>
        <color rgb="FF1155CC"/>
        <u/>
      </rPr>
      <t>Michael Duda</t>
    </r>
    <r>
      <rPr>
        <rFont val="Proxima Nova"/>
      </rPr>
      <t xml:space="preserve">
</t>
    </r>
    <r>
      <rPr>
        <rFont val="Proxima Nova"/>
        <strike/>
      </rPr>
      <t>Laurie Barkman</t>
    </r>
  </si>
  <si>
    <t>https://www.linkedin.com/messaging/thread/2-YWQxODM2OTEtNDY0OC00N2JiLWI0YWUtZWYyODc4MTEyYzViXzAxMg==/</t>
  </si>
  <si>
    <t>Accepted invite. Recheck after 2 weeks.
Vlad - failed intro
Michael - sent blurb over email. Recheck after a week.</t>
  </si>
  <si>
    <t>Michael Kane</t>
  </si>
  <si>
    <t>Karen Kane</t>
  </si>
  <si>
    <t>Co-President</t>
  </si>
  <si>
    <t>https://www.linkedin.com/in/mkane915/</t>
  </si>
  <si>
    <r>
      <rPr>
        <rFont val="Proxima Nova"/>
        <strike/>
        <color theme="1"/>
      </rPr>
      <t>Michael Goldstein</t>
    </r>
    <r>
      <rPr>
        <rFont val="Proxima Nova"/>
        <color theme="1"/>
      </rPr>
      <t xml:space="preserve">
</t>
    </r>
    <r>
      <rPr>
        <rFont val="Proxima Nova"/>
        <strike/>
        <color theme="1"/>
      </rPr>
      <t>Rishi Taparia
Max Fischer</t>
    </r>
  </si>
  <si>
    <r>
      <rPr>
        <rFont val="Proxima Nova"/>
        <color rgb="FF1155CC"/>
        <u/>
      </rPr>
      <t>Followed</t>
    </r>
    <r>
      <rPr>
        <rFont val="Proxima Nova"/>
      </rPr>
      <t xml:space="preserve"> | Can't be messaged</t>
    </r>
  </si>
  <si>
    <t>Mike - intro failed
Max - email shared</t>
  </si>
  <si>
    <t>Send follow up to warm after a week
Max - failed intro
No warm to connect. Wait to accept invite.</t>
  </si>
  <si>
    <t>Laura Mayo</t>
  </si>
  <si>
    <t>https://www.linkedin.com/in/laura-mayo-29b73842/</t>
  </si>
  <si>
    <t>Alison (Sincoski) Gordon</t>
  </si>
  <si>
    <t>Director of Ecommerce &amp; Buying</t>
  </si>
  <si>
    <t>https://www.linkedin.com/in/alison-gordon-a9908836/</t>
  </si>
  <si>
    <t>Rebecca Chavez</t>
  </si>
  <si>
    <t>Ecommerce Merchandiser</t>
  </si>
  <si>
    <t>https://www.linkedin.com/in/rebecca-chavez-5b9460170/</t>
  </si>
  <si>
    <t>Dave Gatto</t>
  </si>
  <si>
    <t>johnnie-O</t>
  </si>
  <si>
    <t>https://www.linkedin.com/in/dave-gatto-70a7273/</t>
  </si>
  <si>
    <r>
      <rPr>
        <rFont val="Proxima Nova"/>
        <strike/>
        <color rgb="FF000000"/>
      </rPr>
      <t>Adam Weber</t>
    </r>
    <r>
      <rPr>
        <rFont val="Proxima Nova"/>
        <color rgb="FF000000"/>
      </rPr>
      <t xml:space="preserve">
</t>
    </r>
    <r>
      <rPr>
        <rFont val="Proxima Nova"/>
        <strike/>
        <color rgb="FF000000"/>
      </rPr>
      <t>Gurbaksh Chahal</t>
    </r>
  </si>
  <si>
    <r>
      <rPr>
        <rFont val="Proxima Nova"/>
        <color rgb="FF1155CC"/>
        <u/>
      </rPr>
      <t>Followed</t>
    </r>
    <r>
      <rPr>
        <rFont val="Proxima Nova"/>
      </rPr>
      <t xml:space="preserve"> | Can't be messaged</t>
    </r>
  </si>
  <si>
    <t>Katie Daly Benjamin</t>
  </si>
  <si>
    <t>https://www.linkedin.com/in/katie-daly-benjamin-9539791/</t>
  </si>
  <si>
    <r>
      <rPr>
        <rFont val="Proxima Nova"/>
        <strike/>
      </rPr>
      <t>Michael Keck</t>
    </r>
    <r>
      <rPr>
        <rFont val="Proxima Nova"/>
      </rPr>
      <t xml:space="preserve">
</t>
    </r>
    <r>
      <rPr>
        <rFont val="Proxima Nova"/>
        <strike/>
      </rPr>
      <t>Jonathan Swanson
Andrew Doyle</t>
    </r>
    <r>
      <rPr>
        <rFont val="Proxima Nova"/>
      </rPr>
      <t xml:space="preserve">
</t>
    </r>
    <r>
      <rPr>
        <rFont val="Proxima Nova"/>
        <color rgb="FF1155CC"/>
        <u/>
      </rPr>
      <t>Dave Kashen</t>
    </r>
  </si>
  <si>
    <t>Jonathan - failed intro
Dave - Sent warm intro via email</t>
  </si>
  <si>
    <t>Responded warm Dave - Andrew will check back after 2 mos. No further action required.</t>
  </si>
  <si>
    <t>Norma Delaney</t>
  </si>
  <si>
    <t>https://www.linkedin.com/in/normajdelaney/</t>
  </si>
  <si>
    <t>https://www.linkedin.com/messaging/thread/2-ZjRhMDAxYWYtNzY4NC00NjQxLWJlZGUtOGRhMTFmMzIzNWM2XzAxMA==/</t>
  </si>
  <si>
    <t>Sent inmail. Recheck after acceptance.</t>
  </si>
  <si>
    <t>Clare Berner Nash</t>
  </si>
  <si>
    <t>SVP, eCommerce</t>
  </si>
  <si>
    <t>https://www.linkedin.com/in/clare-berner-nash-a1ba2720/</t>
  </si>
  <si>
    <t>John Maas
Alex Johnson</t>
  </si>
  <si>
    <t>Claudia Lugmair</t>
  </si>
  <si>
    <t>Director, Digital Marketing</t>
  </si>
  <si>
    <t>https://www.linkedin.com/in/claudialugmair/</t>
  </si>
  <si>
    <t>Sanjay Kini</t>
  </si>
  <si>
    <t>Elyce Arons</t>
  </si>
  <si>
    <t>Frances Valentine</t>
  </si>
  <si>
    <t>https://www.linkedin.com/in/elyce-arons-544a69108/</t>
  </si>
  <si>
    <t>Margaret Spencer</t>
  </si>
  <si>
    <t>President &amp; Chief Strategy Officer</t>
  </si>
  <si>
    <t>https://www.linkedin.com/in/maspencer/</t>
  </si>
  <si>
    <t>Benjamin Bradley</t>
  </si>
  <si>
    <t>https://www.linkedin.com/in/benjamin-bradley-476845b2/</t>
  </si>
  <si>
    <t>Zonda Sochorow</t>
  </si>
  <si>
    <t>Head of Product</t>
  </si>
  <si>
    <t>https://www.linkedin.com/in/zonda-sochorow-b50537/</t>
  </si>
  <si>
    <t>https://www.linkedin.com/messaging/thread/2-ODllZmY3ZTYtMzczMi00MTBlLThmNDMtODVkNjU5M2Y2ZDgzXzAxMA==</t>
  </si>
  <si>
    <r>
      <rPr>
        <rFont val="Proxima Nova"/>
        <color rgb="FF1155CC"/>
        <u/>
      </rPr>
      <t>Followed</t>
    </r>
    <r>
      <rPr>
        <rFont val="Proxima Nova"/>
      </rPr>
      <t xml:space="preserve"> | Can't be messaged</t>
    </r>
  </si>
  <si>
    <t>Accepted invite. Recheck after 2 weeks.</t>
  </si>
  <si>
    <t>Florencia Gilardoni</t>
  </si>
  <si>
    <t>https://www.linkedin.com/in/florenciagilardoni/</t>
  </si>
  <si>
    <t>Sari Landau</t>
  </si>
  <si>
    <t>Jake Danehy</t>
  </si>
  <si>
    <t>Fair Harbor</t>
  </si>
  <si>
    <t>https://www.linkedin.com/in/jake-danehy-97756471/</t>
  </si>
  <si>
    <r>
      <rPr>
        <rFont val="Proxima Nova"/>
        <strike/>
        <color rgb="FF000000"/>
      </rPr>
      <t>Dario Sheikh</t>
    </r>
    <r>
      <rPr>
        <rFont val="Proxima Nova"/>
        <color rgb="FF000000"/>
      </rPr>
      <t xml:space="preserve">
</t>
    </r>
    <r>
      <rPr>
        <rFont val="Proxima Nova"/>
        <strike/>
        <color rgb="FF000000"/>
      </rPr>
      <t>Gaurav Ragtah</t>
    </r>
  </si>
  <si>
    <t>Dario - failed intro</t>
  </si>
  <si>
    <t>Allie Wightman</t>
  </si>
  <si>
    <t>https://www.linkedin.com/in/alliewightman/</t>
  </si>
  <si>
    <r>
      <rPr>
        <rFont val="Proxima Nova"/>
        <color rgb="FF1155CC"/>
        <u/>
      </rPr>
      <t>Followed</t>
    </r>
    <r>
      <rPr>
        <rFont val="Proxima Nova"/>
      </rPr>
      <t xml:space="preserve"> | Can't be messaged</t>
    </r>
  </si>
  <si>
    <t>Caroline Danehy</t>
  </si>
  <si>
    <t>https://www.linkedin.com/in/caroline-danehy-60b18564/</t>
  </si>
  <si>
    <t>Casey Daly</t>
  </si>
  <si>
    <t>https://www.linkedin.com/in/casey-daly-43669919/</t>
  </si>
  <si>
    <t>Danny Veech</t>
  </si>
  <si>
    <t>https://www.linkedin.com/in/dannyveech/</t>
  </si>
  <si>
    <r>
      <rPr>
        <rFont val="Proxima Nova"/>
        <strike/>
        <color theme="1"/>
      </rPr>
      <t>Andrew Palmer</t>
    </r>
    <r>
      <rPr>
        <rFont val="Proxima Nova"/>
        <color theme="1"/>
      </rPr>
      <t xml:space="preserve">
</t>
    </r>
    <r>
      <rPr>
        <rFont val="Proxima Nova"/>
        <strike/>
        <color theme="1"/>
      </rPr>
      <t>Justin Krider</t>
    </r>
    <r>
      <rPr>
        <rFont val="Proxima Nova"/>
        <color theme="1"/>
      </rPr>
      <t xml:space="preserve">
</t>
    </r>
    <r>
      <rPr>
        <rFont val="Proxima Nova"/>
        <strike/>
        <color theme="1"/>
      </rPr>
      <t>Hakim Zehawi</t>
    </r>
  </si>
  <si>
    <r>
      <rPr>
        <rFont val="Proxima Nova"/>
        <color rgb="FF1155CC"/>
        <u/>
      </rPr>
      <t>Followed</t>
    </r>
    <r>
      <rPr>
        <rFont val="Proxima Nova"/>
      </rPr>
      <t xml:space="preserve"> | </t>
    </r>
    <r>
      <rPr>
        <rFont val="Proxima Nova"/>
        <color rgb="FF1155CC"/>
        <u/>
      </rPr>
      <t>Contacted</t>
    </r>
  </si>
  <si>
    <t>Bumped warm. Recheck after a week.
Sent Twitter DM. No response. Continue to monitor in 1 month.</t>
  </si>
  <si>
    <t>Harry Roth</t>
  </si>
  <si>
    <t>https://www.linkedin.com/in/harry-roth-4447ab74/</t>
  </si>
  <si>
    <t>Kyle Tatz</t>
  </si>
  <si>
    <t>Responded warm - doesn't know</t>
  </si>
  <si>
    <t>John Affourtit</t>
  </si>
  <si>
    <t>Robert Liberatore</t>
  </si>
  <si>
    <t>Director of Content</t>
  </si>
  <si>
    <t>https://www.linkedin.com/in/libtography/</t>
  </si>
  <si>
    <t>Gurpreet Singh</t>
  </si>
  <si>
    <t>https://www.linkedin.com/messaging/thread/2-MjIzOTJkNTUtMzVkOC00NDM3LWE0ZGItMWY3YjQzZjRjYzE3XzAxMA==/</t>
  </si>
  <si>
    <t>Sent inmail. Wait to accept invite.
Responded warm - not close</t>
  </si>
  <si>
    <t>Amber Dominguez</t>
  </si>
  <si>
    <t>Senior Manager Ecommerce</t>
  </si>
  <si>
    <t>https://www.linkedin.com/in/amber-d-759767123/</t>
  </si>
  <si>
    <t>Jake Schmidt</t>
  </si>
  <si>
    <t>Louise Labure</t>
  </si>
  <si>
    <t>Ecommerce Director</t>
  </si>
  <si>
    <t>https://www.linkedin.com/in/louise-labure-b7b8a022b/</t>
  </si>
  <si>
    <t>Marie Mathecade</t>
  </si>
  <si>
    <t xml:space="preserve">Head of Digital Acquisition </t>
  </si>
  <si>
    <t>https://www.linkedin.com/in/marie-mathecade/</t>
  </si>
  <si>
    <t>Cécile DELABY</t>
  </si>
  <si>
    <t xml:space="preserve">Marketing and Communications Director </t>
  </si>
  <si>
    <t>https://www.linkedin.com/in/c%C3%A9cile-delaby-451a06a/</t>
  </si>
  <si>
    <t>Matt McCauley</t>
  </si>
  <si>
    <t>Logo Brands</t>
  </si>
  <si>
    <t>https://www.linkedin.com/in/matt-mccauley-09298813/</t>
  </si>
  <si>
    <r>
      <rPr>
        <rFont val="Proxima Nova"/>
        <color rgb="FF1155CC"/>
        <u/>
      </rPr>
      <t>Followed</t>
    </r>
    <r>
      <rPr>
        <rFont val="Proxima Nova"/>
      </rPr>
      <t xml:space="preserve"> | Can't be messaged</t>
    </r>
  </si>
  <si>
    <t>Tim Watson</t>
  </si>
  <si>
    <t>Director of Operations</t>
  </si>
  <si>
    <t>https://www.linkedin.com/in/tim-s-watson/</t>
  </si>
  <si>
    <r>
      <rPr>
        <rFont val="Proxima Nova"/>
        <color rgb="FF1155CC"/>
        <u/>
      </rPr>
      <t>Followed</t>
    </r>
    <r>
      <rPr>
        <rFont val="Proxima Nova"/>
      </rPr>
      <t xml:space="preserve"> | Can't be messaged</t>
    </r>
  </si>
  <si>
    <t>Sophie Hill</t>
  </si>
  <si>
    <t>Threads Styling</t>
  </si>
  <si>
    <t>https://www.linkedin.com/in/sophie-hill-5003481b/</t>
  </si>
  <si>
    <r>
      <rPr>
        <rFont val="Proxima Nova"/>
        <strike/>
        <color rgb="FF000000"/>
      </rPr>
      <t>Anand Kishore</t>
    </r>
    <r>
      <rPr>
        <rFont val="Proxima Nova"/>
        <color rgb="FF000000"/>
      </rPr>
      <t xml:space="preserve">
</t>
    </r>
    <r>
      <rPr>
        <rFont val="Proxima Nova"/>
        <strike/>
        <color rgb="FF000000"/>
      </rPr>
      <t>Andrew D'Souza</t>
    </r>
  </si>
  <si>
    <t>https://www.linkedin.com/messaging/thread/2-OWU5ZWMwZmQtMmI5MC00MjMxLWFlYjEtZjg4ZWJjZGU2ZWRmXzAxMA==/</t>
  </si>
  <si>
    <r>
      <rPr>
        <rFont val="Proxima Nova"/>
        <color rgb="FF1155CC"/>
        <u/>
      </rPr>
      <t>Followed</t>
    </r>
    <r>
      <rPr>
        <rFont val="Proxima Nova"/>
      </rPr>
      <t xml:space="preserve"> | Can't be messaged</t>
    </r>
  </si>
  <si>
    <t>No warm connections to connect. Wait to accept invite.
Sent inmail. Wait till she accepts invite</t>
  </si>
  <si>
    <t>Stephanie Legg</t>
  </si>
  <si>
    <t>Global Senior Vice President Marketing</t>
  </si>
  <si>
    <t>https://www.linkedin.com/in/stephanielegg7/</t>
  </si>
  <si>
    <t>Andrew Cooper</t>
  </si>
  <si>
    <t>Senior Vice President, Ecommerce &amp; Operations</t>
  </si>
  <si>
    <t>https://www.linkedin.com/in/andrew-cooper-ba166a5/</t>
  </si>
  <si>
    <t>Anna Nemeth</t>
  </si>
  <si>
    <t>Head of Growth</t>
  </si>
  <si>
    <t>https://www.linkedin.com/in/anna-nemeth/</t>
  </si>
  <si>
    <t>Reut Kraus Lev Er</t>
  </si>
  <si>
    <t>Program Director, Strategy &amp; Innovation</t>
  </si>
  <si>
    <t>https://www.linkedin.com/in/reut-kraus/</t>
  </si>
  <si>
    <t>https://www.linkedin.com/messaging/thread/2-NDIxMjkwNWMtMjVhZi00YTc5LWE3YTQtZDlkYTkxOTcxZGRiXzAxMA==/</t>
  </si>
  <si>
    <t>Sent inmail. Wait till she accepts invite</t>
  </si>
  <si>
    <t>Brian Keller</t>
  </si>
  <si>
    <t>Love Your Melon</t>
  </si>
  <si>
    <t>https://www.linkedin.com/in/briandavid7/</t>
  </si>
  <si>
    <r>
      <rPr>
        <rFont val="Proxima Nova"/>
        <strike/>
        <color theme="1"/>
      </rPr>
      <t>Brett Carter</t>
    </r>
    <r>
      <rPr>
        <rFont val="Proxima Nova"/>
        <color theme="1"/>
      </rPr>
      <t xml:space="preserve">
</t>
    </r>
    <r>
      <rPr>
        <rFont val="Proxima Nova"/>
        <strike/>
        <color theme="1"/>
      </rPr>
      <t>Sneh Parmar</t>
    </r>
  </si>
  <si>
    <t>https://www.linkedin.com/messaging/thread/2-NDZiMGRmYTAtZTliNi00MzE2LTkwNzQtZWNiOWJiZTJmYjYyXzAxMA==/</t>
  </si>
  <si>
    <r>
      <rPr>
        <rFont val="Proxima Nova"/>
        <color rgb="FF1155CC"/>
        <u/>
      </rPr>
      <t>Followed</t>
    </r>
    <r>
      <rPr>
        <rFont val="Proxima Nova"/>
      </rPr>
      <t xml:space="preserve"> | Can't be messaged</t>
    </r>
  </si>
  <si>
    <t>Sabrina Cooke</t>
  </si>
  <si>
    <t>https://www.linkedin.com/in/sabrina-cooke-377b744/</t>
  </si>
  <si>
    <t>https://www.linkedin.com/messaging/thread/2-YjVjNTRkNzQtMWJjYy00ZWYzLTg2ZGYtNTYyNGYyODIwZjhlXzAxMA==/</t>
  </si>
  <si>
    <t>Accepted invite. Sent follow up#2. No response. Recheck after a month.</t>
  </si>
  <si>
    <t>Peter Henriksen</t>
  </si>
  <si>
    <t>DAY Birger Et Mikkelsen</t>
  </si>
  <si>
    <t>Owner/CEO</t>
  </si>
  <si>
    <t>https://www.linkedin.com/in/peter-henriksen-39064726/</t>
  </si>
  <si>
    <t>Birgitte Kongsted</t>
  </si>
  <si>
    <t>https://www.linkedin.com/in/birgitte-kongsted-2a9a743b/</t>
  </si>
  <si>
    <t>Ciro Di Lanno</t>
  </si>
  <si>
    <t>Mirta</t>
  </si>
  <si>
    <t>https://www.linkedin.com/in/ciro-di-lanno/</t>
  </si>
  <si>
    <r>
      <rPr>
        <rFont val="Proxima Nova"/>
        <b/>
        <strike/>
        <color rgb="FFFFFFFF"/>
      </rPr>
      <t>Claudio Beatrice</t>
    </r>
    <r>
      <rPr>
        <rFont val="Proxima Nova"/>
        <b/>
        <color rgb="FFFFFFFF"/>
      </rPr>
      <t xml:space="preserve">
</t>
    </r>
    <r>
      <rPr>
        <rFont val="Proxima Nova"/>
        <b/>
        <strike/>
        <color rgb="FFFFFFFF"/>
      </rPr>
      <t>Greta Meyer</t>
    </r>
    <r>
      <rPr>
        <rFont val="Proxima Nova"/>
        <b/>
        <color rgb="FFFFFFFF"/>
      </rPr>
      <t xml:space="preserve">
</t>
    </r>
    <r>
      <rPr>
        <rFont val="Proxima Nova"/>
        <b/>
        <color rgb="FFFFFFFF"/>
        <u/>
      </rPr>
      <t>Harpinder Singh</t>
    </r>
  </si>
  <si>
    <t>https://www.linkedin.com/messaging/thread/2-MmNmYTBiZTctMjEzNy00MTRkLTllNTctMGZjMGY4YzQyY2JkXzAxMw==/</t>
  </si>
  <si>
    <t>Asked email.</t>
  </si>
  <si>
    <t>Sent intro via email. Sent follow up#2. Recheck after a week.
Accepted invite. Recheck after 2 weeks.</t>
  </si>
  <si>
    <t>Martina Capriotti</t>
  </si>
  <si>
    <t>https://www.linkedin.com/in/martinacapriotti9/</t>
  </si>
  <si>
    <t>https://www.linkedin.com/messaging/thread/2-ZTBmMDMzNWItMTc0My00ZDBjLWEwZWMtZmRjZDY2ZmNhNzg4XzAxMA==/</t>
  </si>
  <si>
    <t>Sara Senatori</t>
  </si>
  <si>
    <t>https://www.linkedin.com/in/sara-senatori-a82ab3146/</t>
  </si>
  <si>
    <t>Matteo La Naia</t>
  </si>
  <si>
    <t>https://www.linkedin.com/in/matteolanaia/</t>
  </si>
  <si>
    <t>https://www.linkedin.com/messaging/thread/2-M2E4YTJmZDgtZTlhNy00Njc5LWJiMTktZTJiNTdhZjAwMjRkXzAxMw==</t>
  </si>
  <si>
    <t>Accepted invite. Sent follow up #1. Recheck after 1 month.</t>
  </si>
  <si>
    <t>Alessandro Vannoni</t>
  </si>
  <si>
    <t xml:space="preserve">Head of Marketing </t>
  </si>
  <si>
    <t>https://www.linkedin.com/in/alessandrovannoni/</t>
  </si>
  <si>
    <t>Katie Daniel</t>
  </si>
  <si>
    <t>Nux</t>
  </si>
  <si>
    <t>https://www.linkedin.com/in/katie-daniel-05271a4a/</t>
  </si>
  <si>
    <t>Ella N.</t>
  </si>
  <si>
    <t>Brand and Marketing Director</t>
  </si>
  <si>
    <t>https://www.linkedin.com/in/ella-n-239678168/</t>
  </si>
  <si>
    <t>Noelle Nieporte</t>
  </si>
  <si>
    <t>halftee</t>
  </si>
  <si>
    <t>https://www.linkedin.com/in/noellenieporte/</t>
  </si>
  <si>
    <t>Amanda Barker</t>
  </si>
  <si>
    <t>https://www.linkedin.com/in/amanda-barker-37492887/</t>
  </si>
  <si>
    <t>Will Levy</t>
  </si>
  <si>
    <t>Oak Hall</t>
  </si>
  <si>
    <t>President/Business Growth &amp; Development</t>
  </si>
  <si>
    <t>https://www.linkedin.com/in/will-levy/</t>
  </si>
  <si>
    <t>https://www.linkedin.com/messaging/thread/2-ZDE1MGYxNDgtOGUyZS00OTE0LWI2NDgtMGZjZjQ4MDI2MWUxXzAxMA==/</t>
  </si>
  <si>
    <t>Sent inmail. Wait till he accepts invite</t>
  </si>
  <si>
    <t>Greg Sones</t>
  </si>
  <si>
    <t>https://www.linkedin.com/in/greg-sones-356153a/</t>
  </si>
  <si>
    <t>Sarah Palazola</t>
  </si>
  <si>
    <t>Creative Marketing Director</t>
  </si>
  <si>
    <t>https://www.linkedin.com/in/sarahpalazola/</t>
  </si>
  <si>
    <r>
      <rPr>
        <rFont val="Proxima Nova"/>
        <color rgb="FF1155CC"/>
        <u/>
      </rPr>
      <t>Requested</t>
    </r>
    <r>
      <rPr>
        <rFont val="Proxima Nova"/>
      </rPr>
      <t xml:space="preserve"> | Can't be messaged</t>
    </r>
  </si>
  <si>
    <t>Sent request to follow.</t>
  </si>
  <si>
    <t>Daniel Perez</t>
  </si>
  <si>
    <t>Concrete Jungle Clothing</t>
  </si>
  <si>
    <t>https://www.linkedin.com/in/concretejungleny/</t>
  </si>
  <si>
    <t>Eun Jeung</t>
  </si>
  <si>
    <t>Assistant Marketing Manager</t>
  </si>
  <si>
    <t>https://www.linkedin.com/in/eun-jeung-3131b7a3/</t>
  </si>
  <si>
    <t>Sonia Routley</t>
  </si>
  <si>
    <t>Yeltuor</t>
  </si>
  <si>
    <t>https://www.linkedin.com/in/sonia-routley-42139437/</t>
  </si>
  <si>
    <t>Julianna Hughes</t>
  </si>
  <si>
    <t>https://www.linkedin.com/in/julianna-hughes-b7770a219/?trk=public_profile_samename-profile&amp;originalSubdomain=au</t>
  </si>
  <si>
    <t>Derrick Case</t>
  </si>
  <si>
    <t>DressUp</t>
  </si>
  <si>
    <t>https://www.linkedin.com/in/derrick-case-5a1626b1/</t>
  </si>
  <si>
    <r>
      <rPr>
        <rFont val="Proxima Nova"/>
        <color rgb="FF1155CC"/>
        <u/>
      </rPr>
      <t>Followed</t>
    </r>
    <r>
      <rPr>
        <rFont val="Proxima Nova"/>
      </rPr>
      <t xml:space="preserve"> | Can't be messaged</t>
    </r>
  </si>
  <si>
    <t>Hillary Etienne</t>
  </si>
  <si>
    <t>Director of Marketing &amp; Design</t>
  </si>
  <si>
    <t>https://www.linkedin.com/in/hillary-etienne-a642382a/</t>
  </si>
  <si>
    <t xml:space="preserve">Francesco Moreschi </t>
  </si>
  <si>
    <t>Moreschi</t>
  </si>
  <si>
    <t>https://www.linkedin.com/in/francesco-moreschi-7a558518/</t>
  </si>
  <si>
    <r>
      <rPr>
        <rFont val="Proxima Nova"/>
        <color rgb="FF1155CC"/>
        <u/>
      </rPr>
      <t>Followed</t>
    </r>
    <r>
      <rPr>
        <rFont val="Proxima Nova"/>
      </rPr>
      <t xml:space="preserve"> | Can't be messaged</t>
    </r>
  </si>
  <si>
    <t>Ester Rosa Pirovano</t>
  </si>
  <si>
    <t>Digital Marketing &amp; E-commerce Specialist</t>
  </si>
  <si>
    <t>https://www.linkedin.com/in/esterpirovano/</t>
  </si>
  <si>
    <t>Lee Thompson</t>
  </si>
  <si>
    <t>Assembly Label</t>
  </si>
  <si>
    <t>https://www.linkedin.com/in/lee-thompson-98a1327b/</t>
  </si>
  <si>
    <t>https://www.linkedin.com/messaging/thread/2-ZWRiMmRmN2UtOGU2Mi00NmY0LWEwYTctZGI4NmUxZjk4Mzk2XzAxMA==/?searchTerm=Lee%20Thompson</t>
  </si>
  <si>
    <t>Nicole S.</t>
  </si>
  <si>
    <t>Commercial Director</t>
  </si>
  <si>
    <t>https://www.linkedin.com/in/nicole-s-310416b1/</t>
  </si>
  <si>
    <t>Billie Iveson</t>
  </si>
  <si>
    <t>https://www.linkedin.com/in/billie-iveson-209465b5/</t>
  </si>
  <si>
    <t>Kayla Arbelo</t>
  </si>
  <si>
    <t>Digital and Ecommerce Manager</t>
  </si>
  <si>
    <t>https://www.linkedin.com/in/kayla-arbelo-0226701b/</t>
  </si>
  <si>
    <t>Scott Bingley</t>
  </si>
  <si>
    <t>Licensing Essentials</t>
  </si>
  <si>
    <t>Owner/Managing Director</t>
  </si>
  <si>
    <t>https://www.linkedin.com/in/scott-bingley-4ba38839/</t>
  </si>
  <si>
    <t>Wendy Long</t>
  </si>
  <si>
    <t>https://www.linkedin.com/in/wendy-long-6a338937/</t>
  </si>
  <si>
    <t>Muhammad Umer</t>
  </si>
  <si>
    <t>Heels</t>
  </si>
  <si>
    <t>Assistant Manager E-Commerce</t>
  </si>
  <si>
    <t>https://www.linkedin.com/in/muhammad-umer-53387b10b/</t>
  </si>
  <si>
    <t>Disqualified</t>
  </si>
  <si>
    <t>Jesse wants US companies only.</t>
  </si>
  <si>
    <t>Wajeeha Farooq</t>
  </si>
  <si>
    <t xml:space="preserve">Assistant Manager Digital Marketing </t>
  </si>
  <si>
    <t>https://www.linkedin.com/in/wajeeha-farooq-707933116/</t>
  </si>
  <si>
    <t>Kyle Stewart</t>
  </si>
  <si>
    <t>Goodhood</t>
  </si>
  <si>
    <t>Co-Owner/Co-Founder</t>
  </si>
  <si>
    <t>https://www.linkedin.com/in/kyle-stewart-996656116/</t>
  </si>
  <si>
    <t>Jo Sindle</t>
  </si>
  <si>
    <t>https://www.linkedin.com/in/jo-sindle-47236821/</t>
  </si>
  <si>
    <r>
      <rPr>
        <rFont val="Proxima Nova"/>
        <color rgb="FF1155CC"/>
        <u/>
      </rPr>
      <t>https://www.linkedin.com/messaging/thread/2-N2ViMjlmM2QtYTE3Mi00YjE2LThlOTQtOTg3NjZkYTY2YTljXzAxMA==/</t>
    </r>
    <r>
      <rPr>
        <rFont val="Proxima Nova"/>
      </rPr>
      <t>/</t>
    </r>
  </si>
  <si>
    <t>Courtney Williams</t>
  </si>
  <si>
    <t>Digital Marketing Manager</t>
  </si>
  <si>
    <t>https://www.linkedin.com/in/courtney-williams-32a261123/</t>
  </si>
  <si>
    <t>https://www.linkedin.com/messaging/thread/2-ZTQ1MWQ1YWMtMGFlNC00YmVhLWE1NTYtZGVlMzVmNzRhYzdiXzAxMg==/</t>
  </si>
  <si>
    <t>Vincent Wu</t>
  </si>
  <si>
    <t>Incu</t>
  </si>
  <si>
    <t>https://www.linkedin.com/in/vincent-wu-79639437/</t>
  </si>
  <si>
    <t>Shai Levy</t>
  </si>
  <si>
    <t>Intro sent via email. Recheck after a week.</t>
  </si>
  <si>
    <t>Brian Wu</t>
  </si>
  <si>
    <t>Founder/Director</t>
  </si>
  <si>
    <t>https://www.linkedin.com/in/brian-wu-bb4965/</t>
  </si>
  <si>
    <t>Douglas Low</t>
  </si>
  <si>
    <t>https://www.linkedin.com/in/douglas-low-b489922a/</t>
  </si>
  <si>
    <t>Jordana Macfarlaine</t>
  </si>
  <si>
    <t>Head Of Ecommerce</t>
  </si>
  <si>
    <t>https://www.linkedin.com/in/jordana-macfarlaine-80b04a91/</t>
  </si>
  <si>
    <r>
      <rPr>
        <rFont val="Proxima Nova"/>
        <color rgb="FF000000"/>
      </rPr>
      <t xml:space="preserve">CC'd on Vincent's </t>
    </r>
    <r>
      <rPr>
        <rFont val="Proxima Nova"/>
        <color rgb="FF1155CC"/>
        <u/>
      </rPr>
      <t>email</t>
    </r>
    <r>
      <rPr>
        <rFont val="Proxima Nova"/>
        <color rgb="FF000000"/>
      </rPr>
      <t>. Waiting for her response.</t>
    </r>
  </si>
  <si>
    <t>Alisha Thornley</t>
  </si>
  <si>
    <t>https://www.linkedin.com/in/alishathornley/</t>
  </si>
  <si>
    <t>Paul Marchant</t>
  </si>
  <si>
    <t>Bluefly</t>
  </si>
  <si>
    <t>https://www.linkedin.com/in/marchantpaul/</t>
  </si>
  <si>
    <r>
      <rPr>
        <rFont val="Proxima Nova"/>
        <color rgb="FF000000"/>
      </rPr>
      <t xml:space="preserve">Worth having a chat for </t>
    </r>
    <r>
      <rPr>
        <rFont val="Proxima Nova"/>
        <color rgb="FF1155CC"/>
        <u/>
      </rPr>
      <t>mystroli.com</t>
    </r>
    <r>
      <rPr>
        <rFont val="Proxima Nova"/>
        <color rgb="FF000000"/>
      </rPr>
      <t>. Contact for another 6 mos.</t>
    </r>
  </si>
  <si>
    <t>Izac Ben-Shmuel</t>
  </si>
  <si>
    <t>https://www.linkedin.com/in/izac-ben-shmuel-0470a53/</t>
  </si>
  <si>
    <t>Eric McAlpine</t>
  </si>
  <si>
    <t>https://www.linkedin.com/messaging/thread/2-NWZmYTQ5ZGMtNTYwZC00ZjY4LTlhMjYtYjFhMjI0N2M5OTJjXzAxMA==/</t>
  </si>
  <si>
    <t>Sent inmail. Wait to accept invite.
Send follow up to warm after a week.</t>
  </si>
  <si>
    <t>Thomas Camille</t>
  </si>
  <si>
    <t>Pataugas</t>
  </si>
  <si>
    <t>https://www.linkedin.com/in/thomas-camille-bb982839/</t>
  </si>
  <si>
    <t>https://www.linkedin.com/messaging/thread/2-MGYzY2MwZTYtZjdjMi00OGU3LWIyZDgtODQ5ZGVhMWY3ZDRkXzAxMA==/</t>
  </si>
  <si>
    <t>Séphora ZEKOUTI</t>
  </si>
  <si>
    <t>After-sales and e-commerce manager</t>
  </si>
  <si>
    <t>https://www.linkedin.com/in/s%C3%A9phora-zekouti-50351bbb/</t>
  </si>
  <si>
    <t>Nesrine Sefsaf</t>
  </si>
  <si>
    <t>Digital Marketing, e-commerce &amp; CRM</t>
  </si>
  <si>
    <t>https://www.linkedin.com/in/nesrine-sefsaf-364550134/</t>
  </si>
  <si>
    <t>Awais Mukhtar</t>
  </si>
  <si>
    <t>Khaas Stores</t>
  </si>
  <si>
    <r>
      <rPr>
        <rFont val="Proxima Nova"/>
        <color rgb="FFFFFFFF"/>
        <u/>
      </rPr>
      <t>Followed</t>
    </r>
    <r>
      <rPr>
        <rFont val="Proxima Nova"/>
        <color rgb="FFFFFFFF"/>
      </rPr>
      <t xml:space="preserve"> | Can't be messaged</t>
    </r>
  </si>
  <si>
    <t>Accepted invite. Sent Imran intro email. Recheck after 2 weeks.</t>
  </si>
  <si>
    <t>Ahmad Mukhtar</t>
  </si>
  <si>
    <t>Executive Director</t>
  </si>
  <si>
    <r>
      <rPr>
        <rFont val="Proxima Nova"/>
        <color rgb="FFFFFFFF"/>
        <u/>
      </rPr>
      <t>Followed</t>
    </r>
    <r>
      <rPr>
        <rFont val="Proxima Nova"/>
        <color rgb="FFFFFFFF"/>
      </rPr>
      <t xml:space="preserve"> | </t>
    </r>
    <r>
      <rPr>
        <rFont val="Proxima Nova"/>
        <color rgb="FFFFFFFF"/>
        <u/>
      </rPr>
      <t>Contacted</t>
    </r>
  </si>
  <si>
    <t>Scheduling meeting with Awais. No further action needed.</t>
  </si>
  <si>
    <t>Tauqir Sarwar</t>
  </si>
  <si>
    <r>
      <rPr>
        <rFont val="Proxima Nova"/>
        <color rgb="FFFFFFFF"/>
        <u/>
      </rPr>
      <t>Followed</t>
    </r>
    <r>
      <rPr>
        <rFont val="Proxima Nova"/>
        <color rgb="FFFFFFFF"/>
      </rPr>
      <t xml:space="preserve"> | Can't be messaged</t>
    </r>
  </si>
  <si>
    <t>Steve Smits</t>
  </si>
  <si>
    <t>For Bare Feet</t>
  </si>
  <si>
    <t>https://www.linkedin.com/in/steve-smits/</t>
  </si>
  <si>
    <t>Aric Holmes</t>
  </si>
  <si>
    <t xml:space="preserve">Director of Marketing + Ecommerce </t>
  </si>
  <si>
    <t>https://www.linkedin.com/in/aricholmes/</t>
  </si>
  <si>
    <t>Lauren Evans</t>
  </si>
  <si>
    <t>https://www.linkedin.com/in/lauren-evans-64799095/</t>
  </si>
  <si>
    <r>
      <rPr>
        <rFont val="Proxima Nova"/>
        <color rgb="FF1155CC"/>
        <u/>
      </rPr>
      <t>Followed</t>
    </r>
    <r>
      <rPr>
        <rFont val="Proxima Nova"/>
      </rPr>
      <t xml:space="preserve"> | Can't be messaged</t>
    </r>
  </si>
  <si>
    <t>Jake Solomon</t>
  </si>
  <si>
    <t>Threadfellows</t>
  </si>
  <si>
    <t>https://www.linkedin.com/in/jake-solomon-52ba0952/</t>
  </si>
  <si>
    <t>Justin Krbec</t>
  </si>
  <si>
    <t>SVP / Pres of Business Development</t>
  </si>
  <si>
    <t>https://www.linkedin.com/in/justin-krbec/</t>
  </si>
  <si>
    <t>Leilani Chandler</t>
  </si>
  <si>
    <t>Exoticathletica</t>
  </si>
  <si>
    <t>https://www.linkedin.com/in/leilanichandler/</t>
  </si>
  <si>
    <t>Sean Hunt</t>
  </si>
  <si>
    <t>https://www.linkedin.com/in/sean-hunt-5a436448/</t>
  </si>
  <si>
    <r>
      <rPr>
        <rFont val="Proxima Nova"/>
        <strike/>
        <color rgb="FF000000"/>
      </rPr>
      <t>Pat Salvo
Robyn Ward
Boris Portman</t>
    </r>
    <r>
      <rPr>
        <rFont val="Proxima Nova"/>
        <strike/>
        <color rgb="FF1155CC"/>
      </rPr>
      <t xml:space="preserve">
</t>
    </r>
    <r>
      <rPr>
        <rFont val="Proxima Nova"/>
        <strike/>
        <color rgb="FF000000"/>
      </rPr>
      <t>Eleanore Ferguson
Ivan Nikkhoo
Monroe de Rothschil</t>
    </r>
    <r>
      <rPr>
        <rFont val="Proxima Nova"/>
        <strike/>
        <color rgb="FF1155CC"/>
      </rPr>
      <t xml:space="preserve">d
</t>
    </r>
    <r>
      <rPr>
        <rFont val="Proxima Nova"/>
        <strike/>
        <color rgb="FF000000"/>
      </rPr>
      <t>Peter LaBerge</t>
    </r>
  </si>
  <si>
    <t>https://www.linkedin.com/messaging/thread/2-ODQ0YjRhYmQtOWY0Zi00MGRiLTgxNmUtMzgwZGIwNmRkZDcwXzAxMA==/</t>
  </si>
  <si>
    <t>Gerardo Reis</t>
  </si>
  <si>
    <t>Digital Marketing Manager | Ecommerce Manager</t>
  </si>
  <si>
    <t>https://www.linkedin.com/in/gerardoreis/</t>
  </si>
  <si>
    <t>Andrea Candia Rubinstein</t>
  </si>
  <si>
    <t>Revesderecho</t>
  </si>
  <si>
    <t>General Manager/CEO</t>
  </si>
  <si>
    <t>Maria Jose Arenas Cavalli</t>
  </si>
  <si>
    <t>Not interested at the moment.</t>
  </si>
  <si>
    <t>Francisca Acuña taibo</t>
  </si>
  <si>
    <t>Assistant Manager Ecommerce</t>
  </si>
  <si>
    <t>Marie France Van Damme</t>
  </si>
  <si>
    <t>https://www.linkedin.com/in/marie-france-van-damme-a1ab3232/</t>
  </si>
  <si>
    <t>Sacha Van Damme</t>
  </si>
  <si>
    <t>https://www.linkedin.com/in/sacha-van-damme-327857123/</t>
  </si>
  <si>
    <t>Simon Van Damme</t>
  </si>
  <si>
    <t>Marketing &amp; Communications Manager</t>
  </si>
  <si>
    <t>https://www.linkedin.com/in/simon-van-damme-9bb8043b/</t>
  </si>
  <si>
    <t>Trevor Joffee</t>
  </si>
  <si>
    <t>Lauren James</t>
  </si>
  <si>
    <t>https://www.linkedin.com/in/trevor-joffee-74103236/</t>
  </si>
  <si>
    <t>Jasmeet Chadha</t>
  </si>
  <si>
    <t>Digital Marketing &amp; E-Commerce Manager</t>
  </si>
  <si>
    <t>https://www.linkedin.com/in/jordan-west-a58760115/</t>
  </si>
  <si>
    <t>Jean-Matthieu Lambert</t>
  </si>
  <si>
    <t>Soieries du Mékong</t>
  </si>
  <si>
    <t>https://www.linkedin.com/in/jean-matthieu-lambert-930b3463/</t>
  </si>
  <si>
    <t>Sophie GERARDIN</t>
  </si>
  <si>
    <t>Director of Operations and Development</t>
  </si>
  <si>
    <t>https://www.linkedin.com/in/sophiegerardin/</t>
  </si>
  <si>
    <t>Udayan Bubna</t>
  </si>
  <si>
    <t>Miss Chase</t>
  </si>
  <si>
    <t>https://www.linkedin.com/in/udayanbubna/</t>
  </si>
  <si>
    <r>
      <rPr>
        <rFont val="Proxima Nova"/>
        <strike/>
        <color theme="1"/>
      </rPr>
      <t>Mayank Trivedi
Harjinder Singh Kukreja</t>
    </r>
    <r>
      <rPr>
        <rFont val="Proxima Nova"/>
        <strike/>
        <color theme="1"/>
      </rPr>
      <t xml:space="preserve">
</t>
    </r>
    <r>
      <rPr>
        <rFont val="Proxima Nova"/>
        <strike/>
        <color rgb="FF000000"/>
      </rPr>
      <t>Fabrice Grinda</t>
    </r>
  </si>
  <si>
    <t>https://www.linkedin.com/messaging/thread/2-ZTA2OWRjYTUtYzIwYy00OWY0LWE1ZGEtMzZlMGZkZjRiNjFkXzAxMA==/</t>
  </si>
  <si>
    <t>Accepted invite. Sent follow up#2. No response. Continue to monitor in 1 month.</t>
  </si>
  <si>
    <t>Kumari Maya Bharti</t>
  </si>
  <si>
    <t>BizOps and Marketing Manager</t>
  </si>
  <si>
    <t>https://www.linkedin.com/in/kumari-maya-bharti-283832178/</t>
  </si>
  <si>
    <t>Lucy Ennis</t>
  </si>
  <si>
    <t>Nique Clothing</t>
  </si>
  <si>
    <t>https://www.linkedin.com/in/lucy-ennis-b43233165/</t>
  </si>
  <si>
    <t>Helena Gabanski-Sykes</t>
  </si>
  <si>
    <t>Head Of Digital</t>
  </si>
  <si>
    <t>https://www.linkedin.com/in/helena-gabanski-sykes-23907714/</t>
  </si>
  <si>
    <t>https://www.linkedin.com/messaging/thread/2-MjgzMWQyNzItNzdmNy00YzZjLTg3YzUtMjgwMTJjZDdhODY3XzAxMA==/?searchTerm=Helena%20Gabanski-Sykes</t>
  </si>
  <si>
    <t>Sebastian Donoso</t>
  </si>
  <si>
    <t>Sleve Mobile</t>
  </si>
  <si>
    <t>https://www.linkedin.com/in/sebastian-donoso-249a84142/</t>
  </si>
  <si>
    <t>https://www.linkedin.com/messaging/thread/2-YTkyODNmMzUtMzNlMi00OWU1LWJjYzAtOTZiNjlhYjEyZWU2XzAxMA==/</t>
  </si>
  <si>
    <t>Nicolás B. Matulic J.</t>
  </si>
  <si>
    <t>https://www.linkedin.com/in/nicol%C3%A1s-b-matulic-j-aa057447/</t>
  </si>
  <si>
    <t>https://www.linkedin.com/messaging/thread/2-NWI3MmYyOTEtOTJjZC00NzQ4LThhZjAtOTEyODMwN2I1Yzg5XzAxMA==/</t>
  </si>
  <si>
    <t>Ivo Matulic Plazaola</t>
  </si>
  <si>
    <t>Brand Marketing Manager</t>
  </si>
  <si>
    <t>https://www.linkedin.com/in/ivo-matulic-plazaola-a66375164/</t>
  </si>
  <si>
    <t>https://www.linkedin.com/messaging/thread/2-ZTEwMjVlZTctZDEzYy00OGM1LThiNWMtOGFiNzY4NWE3MGQ4XzAxMg==/</t>
  </si>
  <si>
    <t>Fabien ROSIER</t>
  </si>
  <si>
    <t>Maratown</t>
  </si>
  <si>
    <t>https://www.linkedin.com/in/rosierfabien/</t>
  </si>
  <si>
    <r>
      <rPr>
        <rFont val="Proxima Nova"/>
        <color rgb="FF1155CC"/>
        <u/>
      </rPr>
      <t>Followed</t>
    </r>
    <r>
      <rPr>
        <rFont val="Proxima Nova"/>
      </rPr>
      <t xml:space="preserve"> | </t>
    </r>
    <r>
      <rPr>
        <rFont val="Proxima Nova"/>
        <color rgb="FF1155CC"/>
        <u/>
      </rPr>
      <t>Contacted</t>
    </r>
  </si>
  <si>
    <t>Nancy White</t>
  </si>
  <si>
    <t>Chief Evangelist</t>
  </si>
  <si>
    <t>https://www.linkedin.com/in/nancy-white-7aa546109/</t>
  </si>
  <si>
    <t>Peter Giles</t>
  </si>
  <si>
    <t>Motel Rocks</t>
  </si>
  <si>
    <t>https://www.linkedin.com/in/peter-giles-15b9a09/</t>
  </si>
  <si>
    <r>
      <rPr>
        <rFont val="Proxima Nova"/>
        <color rgb="FF1155CC"/>
        <u/>
      </rPr>
      <t>Followed</t>
    </r>
    <r>
      <rPr>
        <rFont val="Proxima Nova"/>
      </rPr>
      <t xml:space="preserve"> | Can't be messaged</t>
    </r>
  </si>
  <si>
    <t>Lauren Walker</t>
  </si>
  <si>
    <t>Head Of Brand Marketing</t>
  </si>
  <si>
    <t>https://www.linkedin.com/in/lauren-walker21/</t>
  </si>
  <si>
    <t>https://www.linkedin.com/messaging/thread/2-ZDE2ZjhkZDMtODQ0NS00NjIyLThlYTUtZmU4MTJjODhlMGE1XzAxMg==/?searchTerm=Lauren%20Walker</t>
  </si>
  <si>
    <t>John-paul Gardner</t>
  </si>
  <si>
    <t>Head of Development &amp; Production</t>
  </si>
  <si>
    <t>https://www.linkedin.com/in/john-paul-gardner-b15a9332/</t>
  </si>
  <si>
    <t>Reina Govindarajan</t>
  </si>
  <si>
    <t>Failed intro.</t>
  </si>
  <si>
    <t>No other warm connections to contact. Wait to accept invite.</t>
  </si>
  <si>
    <t>Travis Chock</t>
  </si>
  <si>
    <t>Baseballism</t>
  </si>
  <si>
    <t>Founder/Chairman</t>
  </si>
  <si>
    <t>https://www.linkedin.com/in/baseballism/</t>
  </si>
  <si>
    <r>
      <rPr>
        <rFont val="Proxima Nova"/>
        <strike/>
        <color rgb="FFFFFFFF"/>
      </rPr>
      <t>Patrick Millegan
Carmen Kiew</t>
    </r>
    <r>
      <rPr>
        <rFont val="Proxima Nova"/>
        <strike/>
        <color rgb="FFFFFFFF"/>
      </rPr>
      <t xml:space="preserve">
</t>
    </r>
    <r>
      <rPr>
        <rFont val="Proxima Nova"/>
        <strike/>
        <color rgb="FFFFFFFF"/>
      </rPr>
      <t>Jordan Hartley</t>
    </r>
  </si>
  <si>
    <r>
      <rPr>
        <rFont val="Proxima Nova"/>
        <color rgb="FFFFFFFF"/>
        <u/>
      </rPr>
      <t>Followed</t>
    </r>
    <r>
      <rPr>
        <rFont val="Proxima Nova"/>
        <color rgb="FFFFFFFF"/>
      </rPr>
      <t xml:space="preserve"> | Can't be messaged</t>
    </r>
  </si>
  <si>
    <t>Jordan - failed intro</t>
  </si>
  <si>
    <t>Kalin Boodman</t>
  </si>
  <si>
    <t>Co-Founder/BM</t>
  </si>
  <si>
    <t>https://www.linkedin.com/in/kalin-boodman-9b64637/</t>
  </si>
  <si>
    <t>https://www.linkedin.com/messaging/thread/2-ODY0NjA5MTYtMWI2MS00NzFlLTljZmUtNmYzMzdmYzE4ZDFlXzAxMA==/</t>
  </si>
  <si>
    <t>Jonathan Jwayad</t>
  </si>
  <si>
    <t>https://www.linkedin.com/in/jwayad/</t>
  </si>
  <si>
    <t>Ryan Wantland</t>
  </si>
  <si>
    <t>https://www.linkedin.com/in/ryan-wantland-2b1b772b/</t>
  </si>
  <si>
    <t>https://www.linkedin.com/messaging/thread/2-MWU4MzU4N2ItNDMzOS00ZjZmLThhN2EtNzI0NzBhMWU0ZDZkXzAxMA==</t>
  </si>
  <si>
    <t>Accepted invite (2/7/23). Recheck after 2 weeks.</t>
  </si>
  <si>
    <t>Deepak Aggarwal</t>
  </si>
  <si>
    <t>KAZO</t>
  </si>
  <si>
    <t>https://www.linkedin.com/in/deepak-aggarwal-85b7a036/</t>
  </si>
  <si>
    <t>https://www.linkedin.com/messaging/thread/2-MWIyNjIwOTItNTYwMC00ZWIyLWExNjQtNWQyZDkyMjAxNjFjXzAxMA==/</t>
  </si>
  <si>
    <t>Siddhant Aggarwal</t>
  </si>
  <si>
    <t>Director Of Operations</t>
  </si>
  <si>
    <t>https://www.linkedin.com/in/siddhant-aggarwal-42a892130/</t>
  </si>
  <si>
    <t>Varsha Saxena</t>
  </si>
  <si>
    <t>Ecommerce Specialist</t>
  </si>
  <si>
    <t>https://www.linkedin.com/in/igothungry/</t>
  </si>
  <si>
    <t>Margie Woods</t>
  </si>
  <si>
    <t>Viktoria &amp; Woods</t>
  </si>
  <si>
    <t>Founder/Creative Director</t>
  </si>
  <si>
    <t>https://www.linkedin.com/in/margie-woods-134a442a/</t>
  </si>
  <si>
    <t>Emily Freezer</t>
  </si>
  <si>
    <t>eCommerce &amp; Digital Marketing Manager</t>
  </si>
  <si>
    <t>https://www.linkedin.com/in/emily-freezer-499271a/</t>
  </si>
  <si>
    <t>https://www.linkedin.com/messaging/thread/2-MDZjNjc5ODktZWVmZC00N2Q3LWEwOTMtNDk3YjY3NWY1OTk5XzAxMA==/</t>
  </si>
  <si>
    <t>Didn't accept invite but able to send message. Recheck after 2 weeks.</t>
  </si>
  <si>
    <t>Skye Nazzari</t>
  </si>
  <si>
    <t>Brand Director</t>
  </si>
  <si>
    <t>https://www.linkedin.com/in/skye-nazzari-92132096/</t>
  </si>
  <si>
    <t>David Gardner</t>
  </si>
  <si>
    <t>The Elder Statesman</t>
  </si>
  <si>
    <t>https://www.linkedin.com/in/david-gardner4/</t>
  </si>
  <si>
    <t>https://www.linkedin.com/messaging/thread/2-MWJiMzAyYjEtOGRhYS00MWM3LTliZjQtMzM1ZTk3OWQwMTA1XzAxMA==/</t>
  </si>
  <si>
    <t>Johanna Soderwall</t>
  </si>
  <si>
    <t>https://www.linkedin.com/in/johanna-soderwall-05050344/</t>
  </si>
  <si>
    <t>https://www.linkedin.com/messaging/thread/2-N2M0MzRiMzctOTU5Zi00NDc0LTgzYjYtMjY1ZGIyNmE4M2MwXzAxMA==/</t>
  </si>
  <si>
    <t>Coco Byrd</t>
  </si>
  <si>
    <t>Senior eCommerce &amp; Marketing Manager</t>
  </si>
  <si>
    <t>https://www.linkedin.com/in/cbabie/</t>
  </si>
  <si>
    <t>Erwan Perzo</t>
  </si>
  <si>
    <t>Metiseko</t>
  </si>
  <si>
    <t>Founder/Director General</t>
  </si>
  <si>
    <t>https://www.linkedin.com/in/erwan-perzo-52364121/</t>
  </si>
  <si>
    <t>Océane Bataillon</t>
  </si>
  <si>
    <t>Sales and Marketing Manager</t>
  </si>
  <si>
    <t>https://www.linkedin.com/in/oc%C3%A9ane-bataillon-75216441/</t>
  </si>
  <si>
    <t>Mike Murphy</t>
  </si>
  <si>
    <t>Freebird Stores</t>
  </si>
  <si>
    <t>https://www.linkedin.com/in/mike-murphy-denver/</t>
  </si>
  <si>
    <t>Alessandra Pasquarosa</t>
  </si>
  <si>
    <t>Vice President of eCommerce</t>
  </si>
  <si>
    <t>https://www.linkedin.com/in/alessandra-pasquarosa-45703466/</t>
  </si>
  <si>
    <t>https://www.linkedin.com/messaging/thread/2-MmQ3ZDM3OWQtMmNmNS00ODFmLThhY2ItMDk4NTU4Y2YzZDQ5XzAxMA==/</t>
  </si>
  <si>
    <t>Alice McCall</t>
  </si>
  <si>
    <t>https://www.linkedin.com/in/alicemccall/</t>
  </si>
  <si>
    <t>Eléonore Prodon</t>
  </si>
  <si>
    <t>https://www.linkedin.com/in/eleonoreprodon/</t>
  </si>
  <si>
    <t>Sybil Sweet</t>
  </si>
  <si>
    <t>https://www.linkedin.com/in/sybil-sweet-483b1a207/</t>
  </si>
  <si>
    <t>Jared Lubel</t>
  </si>
  <si>
    <t>Ruby and Jenna</t>
  </si>
  <si>
    <t>https://www.linkedin.com/in/jared-lubel-16a20a155/</t>
  </si>
  <si>
    <r>
      <rPr>
        <rFont val="Proxima Nova"/>
        <strike/>
        <color theme="1"/>
      </rPr>
      <t>James Brower</t>
    </r>
    <r>
      <rPr>
        <rFont val="Proxima Nova"/>
        <color theme="1"/>
      </rPr>
      <t xml:space="preserve">
</t>
    </r>
    <r>
      <rPr>
        <rFont val="Proxima Nova"/>
        <strike/>
        <color theme="1"/>
      </rPr>
      <t>Rachel Bassini</t>
    </r>
  </si>
  <si>
    <t>https://www.linkedin.com/messaging/thread/2-NTgyNzM0OTYtNDNmZC00NjU4LTk3NTMtZWYzMTFkNDUzMDVhXzAxMA==/</t>
  </si>
  <si>
    <t>No warm connections to contact. Wait to accept invite.
Sent inmail. Wait to accept invite.</t>
  </si>
  <si>
    <t>Michael Helff</t>
  </si>
  <si>
    <t>https://www.linkedin.com/in/michael-helff-5269b477/</t>
  </si>
  <si>
    <t>Brett Wayment</t>
  </si>
  <si>
    <t>Black Clover</t>
  </si>
  <si>
    <t>https://www.linkedin.com/in/brett-wayment-409a5630/</t>
  </si>
  <si>
    <t>https://www.linkedin.com/messaging/thread/2-NTVmMjJiMDktOTU1Yi00NGRhLWEwZWUtMThiNmM3YzBjZjE3XzAxMA==/</t>
  </si>
  <si>
    <t>Steven Lichtie</t>
  </si>
  <si>
    <t>https://www.linkedin.com/in/steven-lichtie-09b610a/</t>
  </si>
  <si>
    <t>Dax Hamman</t>
  </si>
  <si>
    <r>
      <rPr>
        <rFont val="Proxima Nova"/>
        <color rgb="FF1155CC"/>
        <u/>
      </rPr>
      <t>Followed</t>
    </r>
    <r>
      <rPr>
        <rFont val="Proxima Nova"/>
      </rPr>
      <t xml:space="preserve"> | Can't be messaged</t>
    </r>
  </si>
  <si>
    <t>Autumn Wehr</t>
  </si>
  <si>
    <t>Vice President, Business Development</t>
  </si>
  <si>
    <t>https://www.linkedin.com/in/autumn-wehr-ab92ba20/</t>
  </si>
  <si>
    <t>Leah Arao</t>
  </si>
  <si>
    <r>
      <rPr>
        <rFont val="Proxima Nova"/>
        <color rgb="FF1155CC"/>
        <u/>
      </rPr>
      <t>Followed</t>
    </r>
    <r>
      <rPr>
        <rFont val="Proxima Nova"/>
      </rPr>
      <t xml:space="preserve"> | Can't be messaged</t>
    </r>
  </si>
  <si>
    <t>Jinger Adams</t>
  </si>
  <si>
    <t>https://www.linkedin.com/in/jinger-adams-66b51622/</t>
  </si>
  <si>
    <r>
      <rPr>
        <rFont val="Proxima Nova"/>
        <color rgb="FF1155CC"/>
        <u/>
      </rPr>
      <t>Followed</t>
    </r>
    <r>
      <rPr>
        <rFont val="Proxima Nova"/>
      </rPr>
      <t xml:space="preserve"> | Can't be messaged</t>
    </r>
  </si>
  <si>
    <t>Melisa Ghersi</t>
  </si>
  <si>
    <t>https://www.linkedin.com/in/melisa-ghersi-291110105/</t>
  </si>
  <si>
    <t>https://www.linkedin.com/messaging/thread/2-ZDYxMTk2YjItNTEyNy00MzM5LTkyYjYtMDc3YzU1YjdiY2Y2XzAxMA==/</t>
  </si>
  <si>
    <t>Dave Chawla</t>
  </si>
  <si>
    <t>Nova of London</t>
  </si>
  <si>
    <t>https://www.linkedin.com/in/dave-chawla-99b35721/</t>
  </si>
  <si>
    <t>Lynn Connor</t>
  </si>
  <si>
    <t>https://www.linkedin.com/in/lynn-connor-21b5b962/</t>
  </si>
  <si>
    <t>https://www.linkedin.com/messaging/thread/2-MGVjZTY1MDgtZDNiZi00YjFlLThjOWQtZDc0N2RlZmQwMTQwXzAxMA==/</t>
  </si>
  <si>
    <t>Cara Chen</t>
  </si>
  <si>
    <t>PatBO</t>
  </si>
  <si>
    <t>https://www.linkedin.com/in/cara-chen-4a5330b/</t>
  </si>
  <si>
    <t>https://www.linkedin.com/messaging/thread/2-M2JkNWQ0NGMtYWJjNS00YWZlLTg5ZWUtMTI1OTdlYjc3ZjE0XzAxMg==/</t>
  </si>
  <si>
    <t>Tatiana Conrado</t>
  </si>
  <si>
    <t>Head Comercial e Marketing</t>
  </si>
  <si>
    <t>https://www.linkedin.com/in/tatiana-conrado-2908b430/</t>
  </si>
  <si>
    <t>https://www.linkedin.com/messaging/thread/2-NzEyZjAyZmYtNTQxYi00MjlmLWEwOWQtZjg2MDA2OGNiMDYwXzAxMA==/</t>
  </si>
  <si>
    <t>Alexandra Becker</t>
  </si>
  <si>
    <t xml:space="preserve">Director, Marketing &amp; Events </t>
  </si>
  <si>
    <t>https://www.linkedin.com/in/alexandrabecker1/</t>
  </si>
  <si>
    <t>https://www.linkedin.com/messaging/thread/2-YjY0MTI2ZjctNTA3MC00YmQ5LTg3NmUtYjg3OWY4MTBkMTM0XzAxMA==/</t>
  </si>
  <si>
    <t>Sara Sheehy</t>
  </si>
  <si>
    <t>https://www.linkedin.com/in/sarasheehy/</t>
  </si>
  <si>
    <r>
      <rPr>
        <rFont val="Proxima Nova"/>
        <color rgb="FF1155CC"/>
        <u/>
      </rPr>
      <t>Adam Vojdany</t>
    </r>
    <r>
      <rPr>
        <rFont val="Proxima Nova"/>
      </rPr>
      <t xml:space="preserve">
</t>
    </r>
    <r>
      <rPr>
        <rFont val="Proxima Nova"/>
        <color rgb="FF1155CC"/>
        <u/>
      </rPr>
      <t>Sam French
Eric Mogil</t>
    </r>
  </si>
  <si>
    <t>https://www.linkedin.com/messaging/thread/2-MmIyYWFjM2ItYjgwNy00YmRmLWEwZWQtMjA5ZTQwNjE5ZTEwXzAxMA==/</t>
  </si>
  <si>
    <t>Sent inmail. Wait to accept invite.
Responded cold via email - finalizing meeting sched. Bumped. Recheck after a week.</t>
  </si>
  <si>
    <t>Emily Harris</t>
  </si>
  <si>
    <t>https://www.linkedin.com/in/emily-harris1234/</t>
  </si>
  <si>
    <t>https://www.linkedin.com/messaging/thread/2-MTYyNDY5OGQtNDYxOS00Njc1LWE4ZTktN2IzNjg4ZTRiNzY0XzAxMg==/</t>
  </si>
  <si>
    <t>Bas de Ruijter</t>
  </si>
  <si>
    <t>Things I Like Things I Love</t>
  </si>
  <si>
    <t>Manager of Operations</t>
  </si>
  <si>
    <t>https://www.linkedin.com/in/bas-de-ruijter-59b23b39/</t>
  </si>
  <si>
    <t>Anouk Hoogsteder</t>
  </si>
  <si>
    <t>Junior E-commerce Manager</t>
  </si>
  <si>
    <t>https://www.linkedin.com/in/anoukhoogsteder/</t>
  </si>
  <si>
    <r>
      <rPr>
        <rFont val="Proxima Nova"/>
        <color rgb="FF1155CC"/>
        <u/>
      </rPr>
      <t>Followed</t>
    </r>
    <r>
      <rPr>
        <rFont val="Proxima Nova"/>
      </rPr>
      <t xml:space="preserve"> | Can't be messaged</t>
    </r>
  </si>
  <si>
    <t>Yann Darevic</t>
  </si>
  <si>
    <t>NRML</t>
  </si>
  <si>
    <t>https://www.linkedin.com/in/yann-darevic-609ba714b/</t>
  </si>
  <si>
    <t>Rocio Darevic</t>
  </si>
  <si>
    <t>https://www.linkedin.com/in/rocio-darevic-12b44410a/</t>
  </si>
  <si>
    <t>https://www.linkedin.com/messaging/thread/2-YzM1ZDQ2MTMtYzE5Yy00MjU0LWE2OTAtODg0MTY2ODNiOGI2XzAxMA==/</t>
  </si>
  <si>
    <t>Tevin Haye</t>
  </si>
  <si>
    <t>Marketing Manager &amp; Creative Director</t>
  </si>
  <si>
    <t>https://www.linkedin.com/in/tevin-haye-2822258b/</t>
  </si>
  <si>
    <r>
      <rPr>
        <rFont val="Proxima Nova"/>
        <color rgb="FF1155CC"/>
        <u/>
      </rPr>
      <t>Followed</t>
    </r>
    <r>
      <rPr>
        <rFont val="Proxima Nova"/>
      </rPr>
      <t xml:space="preserve"> | Can't be messaged</t>
    </r>
  </si>
  <si>
    <t>Melissa Melnyk</t>
  </si>
  <si>
    <t>https://www.linkedin.com/in/melissa-melnyk-511004196/</t>
  </si>
  <si>
    <t>https://www.linkedin.com/messaging/thread/2-YzM4MjQyNGItYjY1OC00ZTViLWE2ZTUtOTEwZjkzZTFlOWI0XzAxMg==/?searchTerm=Melissa%20Melnyk</t>
  </si>
  <si>
    <t>Accepted invite. Sent follow up#2. Recheck after 2 weeks.</t>
  </si>
  <si>
    <t>Lincoln Germanetti</t>
  </si>
  <si>
    <t>Ragno</t>
  </si>
  <si>
    <t>CEO &amp; General Manager</t>
  </si>
  <si>
    <t>https://www.linkedin.com/in/lincoln-germanetti-93326a/</t>
  </si>
  <si>
    <t>Benita Singh</t>
  </si>
  <si>
    <t>Responded warm - failed intro
No warm connections. Wait to accept invite.</t>
  </si>
  <si>
    <t>Thomas Wedge Cuneo</t>
  </si>
  <si>
    <t>Growth Manager</t>
  </si>
  <si>
    <t>https://www.linkedin.com/in/thomas-wedge-cuneo/</t>
  </si>
  <si>
    <t>Yulia Chukhlantseva Colombo</t>
  </si>
  <si>
    <t>https://www.linkedin.com/in/chukhlantseva/</t>
  </si>
  <si>
    <t>Tasneem Atik Sabri</t>
  </si>
  <si>
    <t>Vela</t>
  </si>
  <si>
    <t>https://www.linkedin.com/in/tasneem-sabri/</t>
  </si>
  <si>
    <r>
      <rPr>
        <rFont val="Proxima Nova"/>
        <strike/>
        <color rgb="FF000000"/>
      </rPr>
      <t>Manan Mehta</t>
    </r>
    <r>
      <rPr>
        <rFont val="Proxima Nova"/>
        <color rgb="FF000000"/>
      </rPr>
      <t xml:space="preserve">
</t>
    </r>
    <r>
      <rPr>
        <rFont val="Proxima Nova"/>
        <strike/>
        <color rgb="FF000000"/>
      </rPr>
      <t>Ahmed Akef</t>
    </r>
    <r>
      <rPr>
        <rFont val="Proxima Nova"/>
        <color rgb="FF000000"/>
      </rPr>
      <t xml:space="preserve">
</t>
    </r>
    <r>
      <rPr>
        <rFont val="Proxima Nova"/>
        <strike/>
        <color rgb="FF000000"/>
      </rPr>
      <t>Rania Succar
Omid Saadat</t>
    </r>
    <r>
      <rPr>
        <rFont val="Proxima Nova"/>
        <color rgb="FF000000"/>
      </rPr>
      <t xml:space="preserve">i
</t>
    </r>
    <r>
      <rPr>
        <rFont val="Proxima Nova"/>
        <strike/>
        <color rgb="FF000000"/>
      </rPr>
      <t>Adnan Aziz</t>
    </r>
    <r>
      <rPr>
        <rFont val="Proxima Nova"/>
        <color rgb="FF000000"/>
      </rPr>
      <t xml:space="preserve">
</t>
    </r>
    <r>
      <rPr>
        <rFont val="Proxima Nova"/>
        <strike/>
        <color rgb="FF000000"/>
      </rPr>
      <t>Andee Constine
Mohamed Kazaz</t>
    </r>
  </si>
  <si>
    <t>https://www.linkedin.com/messaging/thread/2-NmJkNjIwMmUtYzMxNS00NWQ4LWJhYWQtNjAzMmM3Njc0NzRhXzAxMA==/</t>
  </si>
  <si>
    <t>Sent inmail. Wait to accept invite.
No warm connections to contact.</t>
  </si>
  <si>
    <t>Marwa Atik</t>
  </si>
  <si>
    <t>https://www.linkedin.com/in/marwa-atik-264ba0101/</t>
  </si>
  <si>
    <t>Lynn Fayad</t>
  </si>
  <si>
    <t>Digital Marketing &amp; PR Manager</t>
  </si>
  <si>
    <t>https://www.linkedin.com/in/lynn-fayad/</t>
  </si>
  <si>
    <t>Ariana Meyers</t>
  </si>
  <si>
    <t>Shoe-Inn</t>
  </si>
  <si>
    <t>https://www.linkedin.com/in/ariana-meyers-a0b258251/</t>
  </si>
  <si>
    <t>Rachel Ghirardi</t>
  </si>
  <si>
    <t>https://www.linkedin.com/in/rachel-ghirardi-b277aa113/</t>
  </si>
  <si>
    <t>Kayla Cangialosi</t>
  </si>
  <si>
    <t>Assistant E-commerce Manger</t>
  </si>
  <si>
    <t>https://www.linkedin.com/in/kayla-cangialosi-4a706760/</t>
  </si>
  <si>
    <t>Jacqui Green</t>
  </si>
  <si>
    <t>Chesca</t>
  </si>
  <si>
    <t>https://www.linkedin.com/in/jacqui-green-12340741/</t>
  </si>
  <si>
    <r>
      <rPr>
        <rFont val="Proxima Nova"/>
        <color rgb="FF1155CC"/>
        <u/>
      </rPr>
      <t>Followed</t>
    </r>
    <r>
      <rPr>
        <rFont val="Proxima Nova"/>
      </rPr>
      <t xml:space="preserve"> | Can't be messaged</t>
    </r>
  </si>
  <si>
    <t>Michelle Hawes</t>
  </si>
  <si>
    <t>https://www.linkedin.com/in/michelle-hawes-78003045/</t>
  </si>
  <si>
    <t>Irene Ritchie</t>
  </si>
  <si>
    <t>https://www.linkedin.com/in/irene-ritchie-81980a39/</t>
  </si>
  <si>
    <t>Mike Gabriel</t>
  </si>
  <si>
    <t>Marketing manager</t>
  </si>
  <si>
    <t>https://www.linkedin.com/in/mike-gabriel-7a1ba651/</t>
  </si>
  <si>
    <r>
      <rPr>
        <rFont val="Proxima Nova"/>
        <color rgb="FF1155CC"/>
        <u/>
      </rPr>
      <t>Followed</t>
    </r>
    <r>
      <rPr>
        <rFont val="Proxima Nova"/>
      </rPr>
      <t xml:space="preserve"> | Can't be messaged</t>
    </r>
  </si>
  <si>
    <t>Tessa Vermeulen</t>
  </si>
  <si>
    <t>Hai</t>
  </si>
  <si>
    <t>https://www.linkedin.com/in/tessa-vermeulen-3069526b/</t>
  </si>
  <si>
    <t>Heather McCormick</t>
  </si>
  <si>
    <t>PR &amp; Marketing Manager</t>
  </si>
  <si>
    <t>https://www.linkedin.com/in/heather-mccormick-2b145b63/</t>
  </si>
  <si>
    <r>
      <rPr>
        <rFont val="Proxima Nova"/>
        <color rgb="FF1155CC"/>
        <u/>
      </rPr>
      <t>Followed</t>
    </r>
    <r>
      <rPr>
        <rFont val="Proxima Nova"/>
      </rPr>
      <t xml:space="preserve"> | </t>
    </r>
    <r>
      <rPr>
        <rFont val="Proxima Nova"/>
        <color rgb="FF1155CC"/>
        <u/>
      </rPr>
      <t>Contacted</t>
    </r>
  </si>
  <si>
    <t>Dharmesh Raman</t>
  </si>
  <si>
    <t>Peter Shearer Menswear</t>
  </si>
  <si>
    <t>https://www.linkedin.com/in/dharmesh-raman-54a49086/</t>
  </si>
  <si>
    <t>Martin Gilligan</t>
  </si>
  <si>
    <t>https://www.linkedin.com/in/martin-gilligan-73b82318a/</t>
  </si>
  <si>
    <t>Martin Lewis</t>
  </si>
  <si>
    <t>Evess Group</t>
  </si>
  <si>
    <t>https://www.linkedin.com/in/graduationattire-18076077/</t>
  </si>
  <si>
    <t>https://www.linkedin.com/messaging/thread/2-ZmJhN2NmMGQtN2I4Yi00YjY3LWEzMjQtMzVkNDE1MGIwM2RlXzAxMg==/</t>
  </si>
  <si>
    <t>Scott Furlong</t>
  </si>
  <si>
    <t>Digital &amp; Technology Officer</t>
  </si>
  <si>
    <t>https://www.linkedin.com/in/scottafurlong/</t>
  </si>
  <si>
    <t>Mijke de Vette</t>
  </si>
  <si>
    <t>Kings of Indigo</t>
  </si>
  <si>
    <t>https://www.linkedin.com/in/mijke-de-vette-072a0110/</t>
  </si>
  <si>
    <t>Femke Wouda</t>
  </si>
  <si>
    <t>https://www.linkedin.com/in/femkewouda/</t>
  </si>
  <si>
    <t>https://www.linkedin.com/messaging/thread/2-ZWQxMjgyMzgtMDZlZS00OGNiLWJkZmYtMTVkMThiZTliZjNhXzAxMA==/</t>
  </si>
  <si>
    <t>Ryan Ringholz</t>
  </si>
  <si>
    <t>PLAE</t>
  </si>
  <si>
    <t>https://www.linkedin.com/in/ringholz/</t>
  </si>
  <si>
    <r>
      <rPr>
        <rFont val="Proxima Nova"/>
        <b/>
        <strike/>
        <color rgb="FF000000"/>
      </rPr>
      <t>Grady Burnett</t>
    </r>
    <r>
      <rPr>
        <rFont val="Proxima Nova"/>
        <b/>
        <color rgb="FF000000"/>
      </rPr>
      <t xml:space="preserve">
</t>
    </r>
    <r>
      <rPr>
        <rFont val="Proxima Nova"/>
        <b/>
        <color rgb="FF000000"/>
        <u/>
      </rPr>
      <t>Cali Tran</t>
    </r>
    <r>
      <rPr>
        <rFont val="Proxima Nova"/>
        <b/>
        <color rgb="FF000000"/>
      </rPr>
      <t xml:space="preserve">
</t>
    </r>
    <r>
      <rPr>
        <rFont val="Proxima Nova"/>
        <b/>
        <strike/>
        <color rgb="FF000000"/>
      </rPr>
      <t>Steven Brunk</t>
    </r>
  </si>
  <si>
    <r>
      <rPr>
        <rFont val="Proxima Nova"/>
        <b/>
        <color rgb="FF000000"/>
        <u/>
      </rPr>
      <t>Followed</t>
    </r>
    <r>
      <rPr>
        <rFont val="Proxima Nova"/>
        <b/>
        <color rgb="FF000000"/>
      </rPr>
      <t xml:space="preserve"> | </t>
    </r>
    <r>
      <rPr>
        <rFont val="Proxima Nova"/>
        <b/>
        <color rgb="FF000000"/>
        <u/>
      </rPr>
      <t>Contacted</t>
    </r>
  </si>
  <si>
    <t>Replied to intro email. No further action required.</t>
  </si>
  <si>
    <t>Blake Norman</t>
  </si>
  <si>
    <t>VP of Ecommerce</t>
  </si>
  <si>
    <t>https://www.linkedin.com/in/blakenorman/</t>
  </si>
  <si>
    <r>
      <rPr>
        <rFont val="Proxima Nova"/>
        <b/>
        <color rgb="FF000000"/>
        <u/>
      </rPr>
      <t>Hunter Sims</t>
    </r>
    <r>
      <rPr>
        <rFont val="Proxima Nova"/>
        <b/>
        <color rgb="FF000000"/>
      </rPr>
      <t xml:space="preserve">
</t>
    </r>
    <r>
      <rPr>
        <rFont val="Proxima Nova"/>
        <b/>
        <color rgb="FF000000"/>
        <u/>
      </rPr>
      <t>Stephanie Agresta</t>
    </r>
  </si>
  <si>
    <t>Tamara Mellon</t>
  </si>
  <si>
    <t>Founder and Creative Director</t>
  </si>
  <si>
    <t>https://www.linkedin.com/in/tamara-mellon-1732b074/</t>
  </si>
  <si>
    <t>Erik Torenberg</t>
  </si>
  <si>
    <t>Fabianne Espinola</t>
  </si>
  <si>
    <t>Vice President of Merchandising and Marketing</t>
  </si>
  <si>
    <t>https://www.linkedin.com/in/fabianneespinola/</t>
  </si>
  <si>
    <t>Amit Sharma</t>
  </si>
  <si>
    <t>"my company has no budget to add another service right now"</t>
  </si>
  <si>
    <t>Judd Kuehling</t>
  </si>
  <si>
    <t>Director of Digital Marketing</t>
  </si>
  <si>
    <t>https://www.linkedin.com/in/jkuehling/</t>
  </si>
  <si>
    <t>Matt Norehad</t>
  </si>
  <si>
    <r>
      <rPr>
        <rFont val="Proxima Nova"/>
        <b/>
        <color rgb="FFFFFFFF"/>
        <u/>
      </rPr>
      <t>Followed</t>
    </r>
    <r>
      <rPr>
        <rFont val="Proxima Nova"/>
        <b/>
        <color rgb="FFFFFFFF"/>
      </rPr>
      <t xml:space="preserve"> | Can't be messaged</t>
    </r>
  </si>
  <si>
    <t>Replied via email. Finalizing meeting sched</t>
  </si>
  <si>
    <t>Shafi Kohgadai</t>
  </si>
  <si>
    <t>Tilley</t>
  </si>
  <si>
    <t>https://www.linkedin.com/in/skohgadai/</t>
  </si>
  <si>
    <r>
      <rPr>
        <rFont val="Proxima Nova"/>
        <color rgb="FF1155CC"/>
        <u/>
      </rPr>
      <t>Followed</t>
    </r>
    <r>
      <rPr>
        <rFont val="Proxima Nova"/>
      </rPr>
      <t xml:space="preserve"> | Can't be messaged</t>
    </r>
  </si>
  <si>
    <t>Piero Iamundo</t>
  </si>
  <si>
    <t>Vice President, Ecommerce &amp; Marketplace</t>
  </si>
  <si>
    <t>https://www.linkedin.com/in/pieroiamundo/</t>
  </si>
  <si>
    <t>https://www.linkedin.com/messaging/thread/2-MTVmNWQ4NmMtZjdhYS00ODY0LTljYjUtYzYxYmY5YmYwNzc2XzAxMA==/</t>
  </si>
  <si>
    <t>Ashton Constantine</t>
  </si>
  <si>
    <t>UX Manager</t>
  </si>
  <si>
    <t>https://www.linkedin.com/in/ashton-constantine-84772615/</t>
  </si>
  <si>
    <t>https://www.linkedin.com/messaging/thread/2-ZGZmMWQwNTQtZTY3MC00NjFhLThlZTYtZmMyZGM3MjgyYjdmXzAxMg==/</t>
  </si>
  <si>
    <t>Accepted invite. Sent follow up#1. Recheck after a month.</t>
  </si>
  <si>
    <t>Raj Arora</t>
  </si>
  <si>
    <t>Just Funky</t>
  </si>
  <si>
    <t>https://www.linkedin.com/in/raj-arora-87150b9/</t>
  </si>
  <si>
    <t>Geetanjali Dhillon</t>
  </si>
  <si>
    <t>Eric Iafigliola</t>
  </si>
  <si>
    <t>https://www.linkedin.com/in/eric-iafigliola/</t>
  </si>
  <si>
    <r>
      <rPr>
        <rFont val="Proxima Nova"/>
        <strike/>
        <color theme="1"/>
      </rPr>
      <t>Michael Lofton</t>
    </r>
    <r>
      <rPr>
        <rFont val="Proxima Nova"/>
        <color theme="1"/>
      </rPr>
      <t xml:space="preserve">
</t>
    </r>
    <r>
      <rPr>
        <rFont val="Proxima Nova"/>
        <strike/>
        <color theme="1"/>
      </rPr>
      <t>Jonathan Jamil</t>
    </r>
  </si>
  <si>
    <t>https://www.linkedin.com/messaging/thread/2-NGY1MzMxNGQtMzc0Yy00ZWNjLThmZmYtY2NmZjBjNDY0NjdmXzAxMA==/</t>
  </si>
  <si>
    <t>Mike - failed intro
Jonathan - failed intro</t>
  </si>
  <si>
    <t>Sent inmail. Wait to accept invite.
No warm connections to contact.</t>
  </si>
  <si>
    <t>Brinda Anandakrishnan</t>
  </si>
  <si>
    <t>Operations Head</t>
  </si>
  <si>
    <t>https://www.linkedin.com/in/brinda-anandakrishnan-196708125/</t>
  </si>
  <si>
    <t>Tom Ng</t>
  </si>
  <si>
    <t>Pazzion</t>
  </si>
  <si>
    <t>https://www.linkedin.com/in/tom-ng-0b618183/</t>
  </si>
  <si>
    <t>Agnes K.</t>
  </si>
  <si>
    <t>Regional Head Of Digital Marketing &amp; Communications</t>
  </si>
  <si>
    <t>https://www.linkedin.com/in/agneskpy/</t>
  </si>
  <si>
    <t>Toni Tiraborelli</t>
  </si>
  <si>
    <t>Toni Plus</t>
  </si>
  <si>
    <t>Owner/Founder/President</t>
  </si>
  <si>
    <t>https://www.linkedin.com/in/toni-tiraborelli-31ba18b/</t>
  </si>
  <si>
    <t>Claire Isaacs</t>
  </si>
  <si>
    <t>https://www.linkedin.com/in/claire-isaacs/</t>
  </si>
  <si>
    <t>Naghmeh Scott</t>
  </si>
  <si>
    <t>Marketing and Ecommerce Manager</t>
  </si>
  <si>
    <t>https://www.linkedin.com/in/naghmeh-scott-18070813/</t>
  </si>
  <si>
    <t>Michael Levich</t>
  </si>
  <si>
    <t>Patchington</t>
  </si>
  <si>
    <t>https://www.linkedin.com/in/michael-levich-37b32975/</t>
  </si>
  <si>
    <t>Renee Lee</t>
  </si>
  <si>
    <t>https://www.linkedin.com/in/leerenee117/</t>
  </si>
  <si>
    <t>Lisa Dempsey</t>
  </si>
  <si>
    <t>Jac+ Jack</t>
  </si>
  <si>
    <t>Co-founder + CEO</t>
  </si>
  <si>
    <t>https://www.linkedin.com/in/lisa-dempsey-06821639/</t>
  </si>
  <si>
    <t>Jacqueline Hunt</t>
  </si>
  <si>
    <t>Co-Founder + Design Director</t>
  </si>
  <si>
    <t>https://www.linkedin.com/in/jacqueline-hunt-51119b165/</t>
  </si>
  <si>
    <t>Jess Roberts</t>
  </si>
  <si>
    <t>E-commerce &amp; Digital Manager</t>
  </si>
  <si>
    <t>https://www.linkedin.com/in/jess--roberts/</t>
  </si>
  <si>
    <t>https://www.linkedin.com/messaging/thread/2-Mjc3NjAwYWQtNGIyNS00ZjAwLTk4NmQtODk4Mjk3YjUwOTQ4XzAxMA==/</t>
  </si>
  <si>
    <t>Shari Kaufman</t>
  </si>
  <si>
    <t>SUGARLULU</t>
  </si>
  <si>
    <t>Co-Founder/Creative Director</t>
  </si>
  <si>
    <t>https://www.linkedin.com/in/sharikaufman/</t>
  </si>
  <si>
    <t>Alexandra Levins</t>
  </si>
  <si>
    <t>https://www.linkedin.com/in/alexandra-levins-30657318b/</t>
  </si>
  <si>
    <t>Mark Hansen</t>
  </si>
  <si>
    <t>Topo</t>
  </si>
  <si>
    <t>Owner/Founder/CEO</t>
  </si>
  <si>
    <t>https://www.linkedin.com/in/mark-hansen-a95b426/</t>
  </si>
  <si>
    <t>Jedd Rose</t>
  </si>
  <si>
    <t>https://www.linkedin.com/in/jeddrose/</t>
  </si>
  <si>
    <t>Matt Williams</t>
  </si>
  <si>
    <t>https://www.linkedin.com/in/mattwilliamstopo/</t>
  </si>
  <si>
    <t>Rachelle Thurik</t>
  </si>
  <si>
    <t>https://www.linkedin.com/in/rlthurik/</t>
  </si>
  <si>
    <t>Ben Harris</t>
  </si>
  <si>
    <t>Director of Growth</t>
  </si>
  <si>
    <t>https://www.linkedin.com/in/benaharris/</t>
  </si>
  <si>
    <r>
      <rPr>
        <rFont val="Proxima Nova"/>
        <strike/>
        <color theme="1"/>
      </rPr>
      <t>Arjun Dev Arora</t>
    </r>
    <r>
      <rPr>
        <rFont val="Proxima Nova"/>
        <color theme="1"/>
      </rPr>
      <t xml:space="preserve">
</t>
    </r>
    <r>
      <rPr>
        <rFont val="Proxima Nova"/>
        <strike/>
        <color theme="1"/>
      </rPr>
      <t>Katie Droke</t>
    </r>
  </si>
  <si>
    <t>Arjun - failed intro</t>
  </si>
  <si>
    <t>Aubrey "Drake" Graham</t>
  </si>
  <si>
    <t>October's Very Own</t>
  </si>
  <si>
    <r>
      <rPr>
        <rFont val="Proxima Nova"/>
        <color rgb="FFFFFFFF"/>
        <u/>
      </rPr>
      <t>Followed</t>
    </r>
    <r>
      <rPr>
        <rFont val="Proxima Nova"/>
        <color rgb="FFFFFFFF"/>
      </rPr>
      <t xml:space="preserve"> | Can't be messaged</t>
    </r>
  </si>
  <si>
    <t>Oliver El-Khatib</t>
  </si>
  <si>
    <r>
      <rPr>
        <rFont val="Proxima Nova"/>
        <color rgb="FFFFFFFF"/>
        <u/>
      </rPr>
      <t>Followed</t>
    </r>
    <r>
      <rPr>
        <rFont val="Proxima Nova"/>
        <color rgb="FFFFFFFF"/>
      </rPr>
      <t xml:space="preserve"> | </t>
    </r>
    <r>
      <rPr>
        <rFont val="Proxima Nova"/>
        <color rgb="FFFFFFFF"/>
        <u/>
      </rPr>
      <t>Contacted</t>
    </r>
  </si>
  <si>
    <t>Not responding. Seems not interested.</t>
  </si>
  <si>
    <t>Noah “40” Shebib</t>
  </si>
  <si>
    <r>
      <rPr>
        <rFont val="Proxima Nova"/>
        <color rgb="FFFFFFFF"/>
        <u/>
      </rPr>
      <t>Followed</t>
    </r>
    <r>
      <rPr>
        <rFont val="Proxima Nova"/>
        <color rgb="FFFFFFFF"/>
      </rPr>
      <t xml:space="preserve"> | Can't be messaged</t>
    </r>
  </si>
  <si>
    <t>Hannah Coffin</t>
  </si>
  <si>
    <t>Needle &amp; Thread</t>
  </si>
  <si>
    <t>https://www.linkedin.com/in/hannah-coffin-9925364b/</t>
  </si>
  <si>
    <t>Jennifer Robinson</t>
  </si>
  <si>
    <t>President/Creative Director</t>
  </si>
  <si>
    <t>https://www.linkedin.com/in/jennifer-robinson-412999139/</t>
  </si>
  <si>
    <t>Charlotte Hills</t>
  </si>
  <si>
    <t>https://www.linkedin.com/in/charlotte-hills-146710106/</t>
  </si>
  <si>
    <t>Alice Hollidge</t>
  </si>
  <si>
    <t>https://www.linkedin.com/in/alice-hollidge-19a984120/</t>
  </si>
  <si>
    <t>https://www.linkedin.com/messaging/thread/2-OTMzY2VmZDItZjFiOC00MTQ2LWIxMDAtODY5OGY5MTU2NTIyXzAxMg==/</t>
  </si>
  <si>
    <t>Accepted invite. Sent follow up#1. No response. Recheck after 1 month.</t>
  </si>
  <si>
    <t>Ray Pugsley</t>
  </si>
  <si>
    <t>Potomac River Running</t>
  </si>
  <si>
    <t>https://www.linkedin.com/in/ray-pugsley-3a92845/</t>
  </si>
  <si>
    <t>Cathy Pugsley</t>
  </si>
  <si>
    <t>https://www.linkedin.com/in/cathy-pugsley-4460ba3/</t>
  </si>
  <si>
    <r>
      <rPr>
        <rFont val="Proxima Nova"/>
        <color rgb="FF1155CC"/>
        <u/>
      </rPr>
      <t>Followed</t>
    </r>
    <r>
      <rPr>
        <rFont val="Proxima Nova"/>
      </rPr>
      <t xml:space="preserve"> | Can't be messaged</t>
    </r>
  </si>
  <si>
    <t>Lauren (Pinkston) Haislip</t>
  </si>
  <si>
    <t>Online Sales &amp; Marketing Manager</t>
  </si>
  <si>
    <t>https://www.linkedin.com/in/laurenpinkston/</t>
  </si>
  <si>
    <t>https://www.linkedin.com/messaging/thread/2-N2IyOTE2YzYtZWZkYS00MmY2LTlmZDktNjNkYzhkMjVlYjE5XzAxMw==/</t>
  </si>
  <si>
    <t>Accepted invite. Sent follow up#2. Continue to monitor in 1 month.</t>
  </si>
  <si>
    <t>Gaelle Lelong</t>
  </si>
  <si>
    <t>La Fée Maraboutée</t>
  </si>
  <si>
    <t>https://www.linkedin.com/in/gaelle-lelong-2277129/</t>
  </si>
  <si>
    <t>Virginie Houssay d'Alessandro</t>
  </si>
  <si>
    <t>Head of Ecommerce &amp; Digital</t>
  </si>
  <si>
    <t>https://www.linkedin.com/in/virginie-houssay-d-alessandro-a702291/</t>
  </si>
  <si>
    <t>Etienne Laforge</t>
  </si>
  <si>
    <t>Marketing Director, Digital &amp; Communication</t>
  </si>
  <si>
    <t>https://www.linkedin.com/in/etienne-laforge/</t>
  </si>
  <si>
    <t>Gary Ochi</t>
  </si>
  <si>
    <t>Livestock</t>
  </si>
  <si>
    <t>https://www.linkedin.com/in/gary-ochi/</t>
  </si>
  <si>
    <t>P.J. Worsfold</t>
  </si>
  <si>
    <t>Director Ecommerce &amp; Marketing</t>
  </si>
  <si>
    <t>https://www.linkedin.com/in/pjworsfold/</t>
  </si>
  <si>
    <r>
      <rPr>
        <rFont val="Proxima Nova"/>
        <strike/>
        <color theme="1"/>
      </rPr>
      <t>Julie Bornstein</t>
    </r>
    <r>
      <rPr>
        <rFont val="Proxima Nova"/>
        <color theme="1"/>
      </rPr>
      <t xml:space="preserve">
</t>
    </r>
    <r>
      <rPr>
        <rFont val="Proxima Nova"/>
        <strike/>
        <color theme="1"/>
      </rPr>
      <t>Sanjay Ghataode</t>
    </r>
    <r>
      <rPr>
        <rFont val="Proxima Nova"/>
        <color theme="1"/>
      </rPr>
      <t xml:space="preserve">
</t>
    </r>
    <r>
      <rPr>
        <rFont val="Proxima Nova"/>
        <strike/>
        <color theme="1"/>
      </rPr>
      <t>Chris Smajdor
Jeremy Mayes
Nikhil Dixit</t>
    </r>
  </si>
  <si>
    <r>
      <rPr>
        <rFont val="Proxima Nova"/>
        <color rgb="FF1155CC"/>
        <u/>
      </rPr>
      <t>Followed</t>
    </r>
    <r>
      <rPr>
        <rFont val="Proxima Nova"/>
      </rPr>
      <t xml:space="preserve"> | Can't be messaged</t>
    </r>
  </si>
  <si>
    <t xml:space="preserve">No warm connections to contact. Wait to accept invite. </t>
  </si>
  <si>
    <t>Daniel Merritt</t>
  </si>
  <si>
    <t>Nine Line Apparel</t>
  </si>
  <si>
    <t>https://www.linkedin.com/in/daniel-merritt-b2386b49/</t>
  </si>
  <si>
    <t>Tyler Merritt</t>
  </si>
  <si>
    <t>https://www.linkedin.com/in/tylermerritt/</t>
  </si>
  <si>
    <t>Walker Williams</t>
  </si>
  <si>
    <t>Myles Burke</t>
  </si>
  <si>
    <t>https://www.linkedin.com/in/myles-burke-1b320152/</t>
  </si>
  <si>
    <t>Richard Caponi</t>
  </si>
  <si>
    <t>https://www.linkedin.com/in/richard-caponi-b356a54/</t>
  </si>
  <si>
    <r>
      <rPr>
        <rFont val="Proxima Nova"/>
        <color rgb="FF1155CC"/>
        <u/>
      </rPr>
      <t>Followed</t>
    </r>
    <r>
      <rPr>
        <rFont val="Proxima Nova"/>
      </rPr>
      <t xml:space="preserve"> | Can't be messaged</t>
    </r>
  </si>
  <si>
    <t>Damon Paine</t>
  </si>
  <si>
    <t>Marketing Consultant / Growth Hacker</t>
  </si>
  <si>
    <t>https://www.linkedin.com/in/damon-paine/</t>
  </si>
  <si>
    <t>https://www.linkedin.com/messaging/thread/2-MmFmODJkNWItNmEyYS00ZTk5LWExZTEtMGIyNDUyMGViYTYyXzAxMA==/</t>
  </si>
  <si>
    <r>
      <rPr>
        <rFont val="Proxima Nova"/>
        <color rgb="FF1155CC"/>
        <u/>
      </rPr>
      <t>Followed</t>
    </r>
    <r>
      <rPr>
        <rFont val="Proxima Nova"/>
      </rPr>
      <t xml:space="preserve"> | Can't be messaged</t>
    </r>
  </si>
  <si>
    <t>Anthony Bianco</t>
  </si>
  <si>
    <t>Tony Bianco</t>
  </si>
  <si>
    <t>https://www.linkedin.com/in/tonybianco/</t>
  </si>
  <si>
    <t>Danielle Truter</t>
  </si>
  <si>
    <t>https://www.linkedin.com/in/danielle-truter-22315142/</t>
  </si>
  <si>
    <t>Courteney Hurst</t>
  </si>
  <si>
    <t>eCommerce Specialist</t>
  </si>
  <si>
    <t>https://www.linkedin.com/in/courteney-hurst-557b2841/</t>
  </si>
  <si>
    <t>Thomas Luck</t>
  </si>
  <si>
    <t>Lucky Shoes</t>
  </si>
  <si>
    <t>John Luck</t>
  </si>
  <si>
    <t>https://www.linkedin.com/in/john-luck-ba3645bb/</t>
  </si>
  <si>
    <t>Donna Browning</t>
  </si>
  <si>
    <t>Sweaty Bands</t>
  </si>
  <si>
    <t>https://www.linkedin.com/in/donna-browning-a812a067/</t>
  </si>
  <si>
    <t>Douglas Browning</t>
  </si>
  <si>
    <t>https://www.linkedin.com/in/douglas-browning-9736053/</t>
  </si>
  <si>
    <t>Lisa Fleming</t>
  </si>
  <si>
    <t>https://www.linkedin.com/in/lisa-fleming-783590b6/</t>
  </si>
  <si>
    <t>Brian Lim</t>
  </si>
  <si>
    <t>EmazingLights</t>
  </si>
  <si>
    <t>https://www.linkedin.com/in/emazingbrian/</t>
  </si>
  <si>
    <t>Rob Whitley
Ryan Brown</t>
  </si>
  <si>
    <r>
      <rPr>
        <rFont val="Proxima Nova"/>
        <color rgb="FF1155CC"/>
        <u/>
      </rPr>
      <t>Followed</t>
    </r>
    <r>
      <rPr>
        <rFont val="Proxima Nova"/>
      </rPr>
      <t xml:space="preserve"> | </t>
    </r>
    <r>
      <rPr>
        <rFont val="Proxima Nova"/>
        <color rgb="FF1155CC"/>
        <u/>
      </rPr>
      <t>Contacted</t>
    </r>
  </si>
  <si>
    <t>No warm connections to contact.
Sent TT DM. Sent follow up#1. Continue to monitor in 1 month.</t>
  </si>
  <si>
    <t>Scott Elliott</t>
  </si>
  <si>
    <t>President/COO/Head of Marketing</t>
  </si>
  <si>
    <t>https://www.linkedin.com/in/richard-scott-elliott/</t>
  </si>
  <si>
    <t>Amanda Medina</t>
  </si>
  <si>
    <t>https://www.linkedin.com/in/amanda-medina-58842949/</t>
  </si>
  <si>
    <t>Erin Falwell</t>
  </si>
  <si>
    <t>Senior Digital Marketing Manager</t>
  </si>
  <si>
    <t>https://www.linkedin.com/in/erinfalwell/</t>
  </si>
  <si>
    <t>Mary Saunders
Ali Nasser</t>
  </si>
  <si>
    <t>Sent warm intro via email</t>
  </si>
  <si>
    <t>Mary - Failed intro
Ali - new outreach. Recheck in a week.</t>
  </si>
  <si>
    <t>Sofiane Ben Chaabane</t>
  </si>
  <si>
    <t>Lyoum</t>
  </si>
  <si>
    <t>https://www.linkedin.com/in/sofbenchaabane/</t>
  </si>
  <si>
    <r>
      <rPr>
        <rFont val="Proxima Nova"/>
        <color rgb="FF1155CC"/>
        <u/>
      </rPr>
      <t>Followed</t>
    </r>
    <r>
      <rPr>
        <rFont val="Proxima Nova"/>
      </rPr>
      <t xml:space="preserve"> | Can't be messaged</t>
    </r>
  </si>
  <si>
    <t>Claire Le Maréchal</t>
  </si>
  <si>
    <t>Co-Founder/Artistic Director</t>
  </si>
  <si>
    <t>https://www.linkedin.com/in/claire-le-mar%C3%A9chal-ben-chaabane-423aa627/</t>
  </si>
  <si>
    <t>Dorra Ayed</t>
  </si>
  <si>
    <t>Digital marketing</t>
  </si>
  <si>
    <t>https://www.linkedin.com/in/dorra-ayed-7559a555/</t>
  </si>
  <si>
    <t>https://www.linkedin.com/messaging/thread/2-NDA2MGQ2OWQtYTZmNS00NDk2LWFjZTktZDI5ZjRjM2JjYThiXzAxMw==</t>
  </si>
  <si>
    <t>Peter Baldwin</t>
  </si>
  <si>
    <t>Birddogs</t>
  </si>
  <si>
    <r>
      <rPr>
        <rFont val="Proxima Nova"/>
        <color rgb="FFFFFFFF"/>
        <u/>
      </rPr>
      <t>Vijay Mehta
Brandon Yah</t>
    </r>
    <r>
      <rPr>
        <rFont val="Proxima Nova"/>
        <color rgb="FFFFFFFF"/>
        <u/>
      </rPr>
      <t xml:space="preserve">n
</t>
    </r>
    <r>
      <rPr>
        <rFont val="Proxima Nova"/>
        <color rgb="FFFFFFFF"/>
        <u/>
      </rPr>
      <t>Nathalie du Preez</t>
    </r>
  </si>
  <si>
    <t>https://www.linkedin.com/messaging/thread/2-NGMwNjljNmYtNzM0Mi00Mjg4LThkNzEtMDJiNmU4YTg3ZDYwXzAxMA==/</t>
  </si>
  <si>
    <t>"For Peter: When we consider site refresh we will be sure to give it a look. Not anytime soon though "</t>
  </si>
  <si>
    <t>Jam Hodgman</t>
  </si>
  <si>
    <t>https://www.linkedin.com/messaging/thread/2-MzhkNGY1NmYtZjkxMC00OGNkLWE1YzctNjYyMjVlZjFiN2U0XzAxMA==/</t>
  </si>
  <si>
    <t>Madison Hofmeester</t>
  </si>
  <si>
    <t>David Spratte</t>
  </si>
  <si>
    <t>Karlsen Termini</t>
  </si>
  <si>
    <t>Head of Organic Marketing</t>
  </si>
  <si>
    <t>Meg He</t>
  </si>
  <si>
    <t>Aday</t>
  </si>
  <si>
    <t>https://www.linkedin.com/in/meghe/</t>
  </si>
  <si>
    <r>
      <rPr>
        <rFont val="Proxima Nova"/>
        <b/>
        <color rgb="FFFFFFFF"/>
        <u/>
      </rPr>
      <t>Sendil Palani</t>
    </r>
    <r>
      <rPr>
        <rFont val="Proxima Nova"/>
        <b/>
        <strike/>
        <color rgb="FFFFFFFF"/>
      </rPr>
      <t xml:space="preserve">
Jay Shek
</t>
    </r>
    <r>
      <rPr>
        <rFont val="Proxima Nova"/>
        <b/>
        <color rgb="FFFFFFFF"/>
        <u/>
      </rPr>
      <t>Alexandra Ressler</t>
    </r>
    <r>
      <rPr>
        <rFont val="Proxima Nova"/>
        <b/>
        <color rgb="FFFFFFFF"/>
      </rPr>
      <t xml:space="preserve">
</t>
    </r>
    <r>
      <rPr>
        <rFont val="Proxima Nova"/>
        <b/>
        <color rgb="FFFFFFFF"/>
        <u/>
      </rPr>
      <t>Jonas Rave</t>
    </r>
  </si>
  <si>
    <r>
      <rPr>
        <rFont val="Proxima Nova"/>
        <b/>
        <color rgb="FFFFFFFF"/>
        <u/>
      </rPr>
      <t>Followed</t>
    </r>
    <r>
      <rPr>
        <rFont val="Proxima Nova"/>
        <b/>
        <color rgb="FFFFFFFF"/>
      </rPr>
      <t xml:space="preserve"> | Can't be messaged</t>
    </r>
  </si>
  <si>
    <t>Jonas - Sent intro via email. Jesse/Andrew to send follow up. No further action needed.
Meeting warm - meeting booked</t>
  </si>
  <si>
    <t>Nina Faulhaber</t>
  </si>
  <si>
    <t>https://www.linkedin.com/in/ninafaulhaber/</t>
  </si>
  <si>
    <r>
      <rPr>
        <rFont val="Proxima Nova"/>
        <b/>
        <strike/>
        <color rgb="FFFFFFFF"/>
      </rPr>
      <t>Meaghan Rose</t>
    </r>
    <r>
      <rPr>
        <rFont val="Proxima Nova"/>
        <b/>
        <strike/>
        <color rgb="FFFFFFFF"/>
      </rPr>
      <t xml:space="preserve">
</t>
    </r>
    <r>
      <rPr>
        <rFont val="Proxima Nova"/>
        <b/>
        <strike/>
        <color rgb="FFFFFFFF"/>
      </rPr>
      <t>Simardev Gulati
Nico Wittenbor</t>
    </r>
    <r>
      <rPr>
        <rFont val="Proxima Nova"/>
        <b/>
        <strike/>
        <color rgb="FFFFFFFF"/>
      </rPr>
      <t>n</t>
    </r>
    <r>
      <rPr>
        <rFont val="Proxima Nova"/>
        <b/>
        <strike/>
        <color rgb="FFFFFFFF"/>
      </rPr>
      <t xml:space="preserve">
</t>
    </r>
    <r>
      <rPr>
        <rFont val="Proxima Nova"/>
        <b/>
        <strike/>
        <color rgb="FFFFFFFF"/>
      </rPr>
      <t>Dario Galbiati Alborghetti</t>
    </r>
  </si>
  <si>
    <r>
      <rPr>
        <rFont val="Proxima Nova"/>
        <b/>
        <color rgb="FFFFFFFF"/>
        <u/>
      </rPr>
      <t>Followed</t>
    </r>
    <r>
      <rPr>
        <rFont val="Proxima Nova"/>
        <b/>
        <color rgb="FFFFFFFF"/>
      </rPr>
      <t xml:space="preserve"> | Can't be messaged</t>
    </r>
  </si>
  <si>
    <t>Meaghan - failed intro</t>
  </si>
  <si>
    <t>Brenna Davis</t>
  </si>
  <si>
    <t>SVP of Marketing</t>
  </si>
  <si>
    <t>https://www.linkedin.com/in/brennad/</t>
  </si>
  <si>
    <r>
      <rPr>
        <rFont val="Proxima Nova"/>
        <b/>
        <strike/>
        <color rgb="FFFFFFFF"/>
      </rPr>
      <t>Rafi Syed</t>
    </r>
    <r>
      <rPr>
        <rFont val="Proxima Nova"/>
        <b/>
        <color rgb="FFFFFFFF"/>
      </rPr>
      <t xml:space="preserve">
</t>
    </r>
    <r>
      <rPr>
        <rFont val="Proxima Nova"/>
        <b/>
        <strike/>
        <color rgb="FFFFFFFF"/>
      </rPr>
      <t xml:space="preserve">Yuliya Kravtsov
</t>
    </r>
    <r>
      <rPr>
        <rFont val="Proxima Nova"/>
        <b/>
        <color rgb="FFFFFFFF"/>
        <u/>
      </rPr>
      <t>Rachel Soper Sanders</t>
    </r>
  </si>
  <si>
    <t>Rafi - failed intro
Rachel - sent blurb</t>
  </si>
  <si>
    <t>Rachel - sent follow up#2. Recheck after 2 weeks.</t>
  </si>
  <si>
    <t>Adenike Ogunlesi</t>
  </si>
  <si>
    <t>Ruff 'n' Tumble</t>
  </si>
  <si>
    <t>Founder/Chief Responsibilty Officer</t>
  </si>
  <si>
    <t>https://www.linkedin.com/in/adenike-ogunlesi-27b20369/</t>
  </si>
  <si>
    <r>
      <rPr>
        <rFont val="Proxima Nova"/>
        <color rgb="FF1155CC"/>
        <u/>
      </rPr>
      <t>Followed</t>
    </r>
    <r>
      <rPr>
        <rFont val="Proxima Nova"/>
      </rPr>
      <t xml:space="preserve"> | Can't be messaged</t>
    </r>
  </si>
  <si>
    <t>Samuel Kalu</t>
  </si>
  <si>
    <t>Brands &amp; Marketing Manager</t>
  </si>
  <si>
    <t>https://www.linkedin.com/in/samuel-kalu-04b24074/</t>
  </si>
  <si>
    <r>
      <rPr>
        <rFont val="Proxima Nova"/>
        <color rgb="FF1155CC"/>
        <u/>
      </rPr>
      <t>Followed</t>
    </r>
    <r>
      <rPr>
        <rFont val="Proxima Nova"/>
      </rPr>
      <t xml:space="preserve"> | Can't be messaged</t>
    </r>
  </si>
  <si>
    <t>Kayode Braimoh</t>
  </si>
  <si>
    <t>https://www.linkedin.com/in/kayode-braimoh-b3b4a39a/</t>
  </si>
  <si>
    <t>Douglas Fang</t>
  </si>
  <si>
    <t>Pringle Of Scotland</t>
  </si>
  <si>
    <t>https://www.linkedin.com/in/douglas-fang-3a50005/</t>
  </si>
  <si>
    <t>Jean Fang</t>
  </si>
  <si>
    <t>https://www.linkedin.com/in/jean-fang-9b3227/</t>
  </si>
  <si>
    <t>Pawel Ozga</t>
  </si>
  <si>
    <t xml:space="preserve">Retail, E-commerce &amp; Business Development Manager </t>
  </si>
  <si>
    <t>https://www.linkedin.com/in/pawel-ozga-b8894452/</t>
  </si>
  <si>
    <r>
      <rPr>
        <rFont val="Proxima Nova"/>
        <color rgb="FF1155CC"/>
        <u/>
      </rPr>
      <t>Followed</t>
    </r>
    <r>
      <rPr>
        <rFont val="Proxima Nova"/>
      </rPr>
      <t xml:space="preserve"> | Can't be messaged</t>
    </r>
  </si>
  <si>
    <t>Sari (Naukkarinen) Ratsula</t>
  </si>
  <si>
    <t>Seychelles Imports</t>
  </si>
  <si>
    <t>Brittanie Armstrong</t>
  </si>
  <si>
    <t>Mara Bartholomew</t>
  </si>
  <si>
    <t>Director of Ecommerce and Digital Marketing</t>
  </si>
  <si>
    <t>John Arroyo</t>
  </si>
  <si>
    <r>
      <rPr>
        <rFont val="Proxima Nova"/>
        <color rgb="FFFFFFFF"/>
        <u/>
      </rPr>
      <t>Pending</t>
    </r>
    <r>
      <rPr>
        <rFont val="Proxima Nova"/>
        <color rgb="FFFFFFFF"/>
      </rPr>
      <t xml:space="preserve"> | </t>
    </r>
    <r>
      <rPr>
        <rFont val="Proxima Nova"/>
        <color rgb="FFFFFFFF"/>
        <u/>
      </rPr>
      <t>Contacted</t>
    </r>
  </si>
  <si>
    <t>Made intro via LI. Mara responded. Finalizing meeting sched. No further action needed.</t>
  </si>
  <si>
    <t>Domitille Brion</t>
  </si>
  <si>
    <t>Soeur</t>
  </si>
  <si>
    <t>Co-Founder/President</t>
  </si>
  <si>
    <t>https://www.linkedin.com/in/domitille-brion-61725948/</t>
  </si>
  <si>
    <t>Lauren Oubari</t>
  </si>
  <si>
    <t>Digital and Marketing Director</t>
  </si>
  <si>
    <t>https://www.linkedin.com/in/lauren-oubari-b1730489/</t>
  </si>
  <si>
    <t>Clémence de Chevron Villette</t>
  </si>
  <si>
    <t>https://www.linkedin.com/in/cl%C3%A9mence-de-chevron-villette-2020/</t>
  </si>
  <si>
    <t>Johanna Scully</t>
  </si>
  <si>
    <t>Mister Zimi</t>
  </si>
  <si>
    <t>https://www.linkedin.com/in/johanna-scully-350a9520/</t>
  </si>
  <si>
    <t>Ashleigh Hipwood</t>
  </si>
  <si>
    <t>https://www.linkedin.com/in/ashleighhipwood/</t>
  </si>
  <si>
    <t>Suzy Biszantz</t>
  </si>
  <si>
    <t>Herve Leger</t>
  </si>
  <si>
    <t>Group President</t>
  </si>
  <si>
    <t>https://www.linkedin.com/in/suzy-biszantz-60771369/</t>
  </si>
  <si>
    <t>Jennifer C.</t>
  </si>
  <si>
    <t>Senior Manager, Ecommerce</t>
  </si>
  <si>
    <t>https://www.linkedin.com/in/jennifer-c-08a496106/</t>
  </si>
  <si>
    <t>Joslyn Paredes-Kack</t>
  </si>
  <si>
    <t>LXR &amp; Co</t>
  </si>
  <si>
    <t>https://www.linkedin.com/in/joslyn-p-90510731/</t>
  </si>
  <si>
    <t>Aurore Colliaux</t>
  </si>
  <si>
    <t>Chief Digital Officer</t>
  </si>
  <si>
    <t>https://www.linkedin.com/in/aurorecolliaux/</t>
  </si>
  <si>
    <t>Niket Shah</t>
  </si>
  <si>
    <t>Ask again in 2 months.</t>
  </si>
  <si>
    <t>Ashley LaMontagne</t>
  </si>
  <si>
    <t>https://www.linkedin.com/in/ashleydml/</t>
  </si>
  <si>
    <t>Ula Tuszewicka</t>
  </si>
  <si>
    <t>Baby Tula</t>
  </si>
  <si>
    <t>https://www.linkedin.com/in/ulatuszewicka/</t>
  </si>
  <si>
    <t>Alexandra Vella</t>
  </si>
  <si>
    <t>Associate Marketing Director</t>
  </si>
  <si>
    <t>https://www.linkedin.com/in/allie-vella/</t>
  </si>
  <si>
    <t>Abraham Barrera</t>
  </si>
  <si>
    <t>https://www.linkedin.com/messaging/thread/2-MDBjMmJlZGEtOTIxMS00NDU4LWE5OGUtZjVhMzRiM2E0ODcxXzAxMA==/</t>
  </si>
  <si>
    <t>Clare Vivier</t>
  </si>
  <si>
    <t>Clare V</t>
  </si>
  <si>
    <t>Founder/CEO/Creative Director</t>
  </si>
  <si>
    <t>https://www.linkedin.com/in/clare-vivier-16904172/</t>
  </si>
  <si>
    <r>
      <rPr>
        <rFont val="Proxima Nova"/>
        <color rgb="FF1155CC"/>
        <u/>
      </rPr>
      <t>Followed</t>
    </r>
    <r>
      <rPr>
        <rFont val="Proxima Nova"/>
      </rPr>
      <t xml:space="preserve"> | Can't be messaged</t>
    </r>
  </si>
  <si>
    <t>Molly Leonetti</t>
  </si>
  <si>
    <t>https://www.linkedin.com/in/molly-leonetti-a926243/</t>
  </si>
  <si>
    <r>
      <rPr>
        <rFont val="Proxima Nova"/>
        <strike/>
        <color rgb="FF000000"/>
      </rPr>
      <t>Jeff Merkel</t>
    </r>
    <r>
      <rPr>
        <rFont val="Proxima Nova"/>
        <color rgb="FF000000"/>
      </rPr>
      <t xml:space="preserve">
</t>
    </r>
    <r>
      <rPr>
        <rFont val="Proxima Nova"/>
        <strike/>
        <color rgb="FF000000"/>
      </rPr>
      <t>Doug Scott</t>
    </r>
  </si>
  <si>
    <t>https://www.linkedin.com/messaging/thread/2-OWZiMzUxNzgtZDE2Yi00M2YxLTljZDQtYTQyNjNkNzJjZTE1XzAxMA==/</t>
  </si>
  <si>
    <t>Stephanie Doiron</t>
  </si>
  <si>
    <t>VP of Retail &amp; eCommerce</t>
  </si>
  <si>
    <t>https://www.linkedin.com/in/stephanie-doiron-29078216/</t>
  </si>
  <si>
    <t>Indranil Guha</t>
  </si>
  <si>
    <t>Marly Eiford Dreis</t>
  </si>
  <si>
    <t>https://www.linkedin.com/in/marly-eiford-dreis-56b8199/</t>
  </si>
  <si>
    <t>Gianluca Vorzillo</t>
  </si>
  <si>
    <t>Roberta Biagi</t>
  </si>
  <si>
    <t>https://www.linkedin.com/in/gianluca-vorzillo-9b02b547/</t>
  </si>
  <si>
    <r>
      <rPr>
        <rFont val="Proxima Nova"/>
        <color rgb="FF1155CC"/>
        <u/>
      </rPr>
      <t>Followed</t>
    </r>
    <r>
      <rPr>
        <rFont val="Proxima Nova"/>
      </rPr>
      <t xml:space="preserve"> | Can't be messaged</t>
    </r>
  </si>
  <si>
    <t>Veronica Calierno</t>
  </si>
  <si>
    <t>Advertising and Marketing Manager</t>
  </si>
  <si>
    <t>https://www.linkedin.com/in/veronicacalierno/</t>
  </si>
  <si>
    <t>https://www.linkedin.com/messaging/thread/2-OWQ3ODdlODQtNzE0My00M2FiLWJkZTQtYWEwNjc3MTk2NTZlXzAxMg==/</t>
  </si>
  <si>
    <r>
      <rPr>
        <rFont val="Proxima Nova"/>
        <color rgb="FF1155CC"/>
        <u/>
      </rPr>
      <t>Followed</t>
    </r>
    <r>
      <rPr>
        <rFont val="Proxima Nova"/>
      </rPr>
      <t xml:space="preserve"> | Can't be messaged</t>
    </r>
  </si>
  <si>
    <t>Jill Donovan</t>
  </si>
  <si>
    <t>Rustic Cuff</t>
  </si>
  <si>
    <t>https://www.linkedin.com/in/jill-donovan-b832254a/</t>
  </si>
  <si>
    <t>https://www.linkedin.com/messaging/thread/2-OGJiNWY0ZjgtYWUyMy00YjU2LWFjZmYtMTMwMGY1NWY1MGUxXzAxMA==/</t>
  </si>
  <si>
    <t>Alan Kilian</t>
  </si>
  <si>
    <t>https://www.linkedin.com/in/alan-kilian-58724b56/</t>
  </si>
  <si>
    <t>Davide Nicolò Pisu Randaccio</t>
  </si>
  <si>
    <t>Ports 1961</t>
  </si>
  <si>
    <t>Head of Marketing and Communication</t>
  </si>
  <si>
    <t>https://www.linkedin.com/in/piranida/</t>
  </si>
  <si>
    <t>https://www.linkedin.com/messaging/thread/2-YzA4NTY2YzQtN2NlZS00MmViLThlM2MtOGE1MWU4ZWVjZjQzXzAxMA==/</t>
  </si>
  <si>
    <r>
      <rPr>
        <rFont val="Proxima Nova"/>
        <color rgb="FF1155CC"/>
        <u/>
      </rPr>
      <t>Followed</t>
    </r>
    <r>
      <rPr>
        <rFont val="Proxima Nova"/>
      </rPr>
      <t xml:space="preserve"> | Can't be messaged</t>
    </r>
  </si>
  <si>
    <t>Shelly Wang</t>
  </si>
  <si>
    <t>Brand Digital Director</t>
  </si>
  <si>
    <t>https://www.linkedin.com/in/shelly-wang-5a453450/</t>
  </si>
  <si>
    <t>Karis Lim</t>
  </si>
  <si>
    <t>Associate Director, E-commerce &amp; Digital Marketing</t>
  </si>
  <si>
    <t>https://www.linkedin.com/in/karislim/</t>
  </si>
  <si>
    <t>Marc Eckō</t>
  </si>
  <si>
    <t>Ecko</t>
  </si>
  <si>
    <t>Founder/Chief Creative Officer</t>
  </si>
  <si>
    <t>https://www.linkedin.com/in/marcecko/</t>
  </si>
  <si>
    <r>
      <rPr>
        <rFont val="Proxima Nova"/>
        <strike/>
        <color rgb="FF000000"/>
      </rPr>
      <t>Adam Roseman
Michael Paull</t>
    </r>
    <r>
      <rPr>
        <rFont val="Proxima Nova"/>
        <color rgb="FF000000"/>
      </rPr>
      <t xml:space="preserve">
</t>
    </r>
    <r>
      <rPr>
        <rFont val="Proxima Nova"/>
        <strike/>
        <color rgb="FF000000"/>
      </rPr>
      <t>Kiel Berry
Bob Arnold</t>
    </r>
    <r>
      <rPr>
        <rFont val="Proxima Nova"/>
        <color rgb="FF000000"/>
      </rPr>
      <t xml:space="preserve">
</t>
    </r>
    <r>
      <rPr>
        <rFont val="Proxima Nova"/>
        <strike/>
        <color rgb="FF000000"/>
      </rPr>
      <t>Rachna Bhasin</t>
    </r>
    <r>
      <rPr>
        <rFont val="Proxima Nova"/>
        <color rgb="FF000000"/>
      </rPr>
      <t xml:space="preserve">
</t>
    </r>
    <r>
      <rPr>
        <rFont val="Proxima Nova"/>
        <strike/>
        <color rgb="FF000000"/>
      </rPr>
      <t>Brian Wallace</t>
    </r>
  </si>
  <si>
    <t>https://www.linkedin.com/messaging/thread/2-NzUzMWZlZjEtYzlmMC00OTliLWJjMjEtNThkMGY0ZDE0ODIwXzAxMA==/</t>
  </si>
  <si>
    <r>
      <rPr>
        <rFont val="Proxima Nova"/>
        <color rgb="FF1155CC"/>
        <u/>
      </rPr>
      <t>Followed</t>
    </r>
    <r>
      <rPr>
        <rFont val="Proxima Nova"/>
      </rPr>
      <t xml:space="preserve"> | Can't be messaged</t>
    </r>
  </si>
  <si>
    <t>Sent inmail. Wait to accept invite.
Bob - failed intro
No warm to connect.</t>
  </si>
  <si>
    <t>Ruth Wood</t>
  </si>
  <si>
    <t>https://www.linkedin.com/in/ruth-wood-01987a7/</t>
  </si>
  <si>
    <t>Mike Osborn</t>
  </si>
  <si>
    <t>Quest Nutrition</t>
  </si>
  <si>
    <t>https://www.linkedin.com/in/mike-osborn-0699b964/</t>
  </si>
  <si>
    <t>Emily Johnston</t>
  </si>
  <si>
    <t>Director, Brand Marketing</t>
  </si>
  <si>
    <t>https://www.linkedin.com/in/emilyfitzjohnston/</t>
  </si>
  <si>
    <t>Sheldon Fields</t>
  </si>
  <si>
    <t>Failed intro. No warm connections to contact. Wait to accept invite.</t>
  </si>
  <si>
    <t>Martin Bertrand</t>
  </si>
  <si>
    <t>Marie Claire</t>
  </si>
  <si>
    <t>eCommerce Director</t>
  </si>
  <si>
    <t>https://www.linkedin.com/in/martin-bertrand-134806106/</t>
  </si>
  <si>
    <t>Gabrielle Sabourin</t>
  </si>
  <si>
    <t>Assistant Director, Marketing and E-Commerce</t>
  </si>
  <si>
    <t>https://www.linkedin.com/in/gabrielle-sabourin-8b953193/</t>
  </si>
  <si>
    <t>https://www.linkedin.com/messaging/thread/2-MDNhYjYwMTgtYzMzMC00N2ViLWI3NDctOTU5NGZlODVmMjAxXzAxMg==/</t>
  </si>
  <si>
    <t>Joaquin Gonzalez Varela</t>
  </si>
  <si>
    <t>Wild Fork Foods</t>
  </si>
  <si>
    <t>https://www.linkedin.com/in/joaquin-gonzalez-varela-78161165/</t>
  </si>
  <si>
    <t>Olga Gonzalez</t>
  </si>
  <si>
    <t>https://www.linkedin.com/in/olga-gonzalez-aponte/</t>
  </si>
  <si>
    <t>Paige Baker</t>
  </si>
  <si>
    <t>Nacho Nart</t>
  </si>
  <si>
    <t>CDO</t>
  </si>
  <si>
    <t>https://www.linkedin.com/in/nacho-nart-660b8a18/</t>
  </si>
  <si>
    <t>Edward Deutscher</t>
  </si>
  <si>
    <t>https://www.linkedin.com/in/edward-deutscher-4187764/</t>
  </si>
  <si>
    <r>
      <rPr>
        <rFont val="Proxima Nova"/>
        <strike/>
        <color rgb="FF000000"/>
      </rPr>
      <t>Andrew Tam</t>
    </r>
    <r>
      <rPr>
        <rFont val="Proxima Nova"/>
        <color rgb="FF000000"/>
      </rPr>
      <t xml:space="preserve">
</t>
    </r>
    <r>
      <rPr>
        <rFont val="Proxima Nova"/>
        <strike/>
        <color rgb="FF000000"/>
      </rPr>
      <t>Alexandra Ivacheff</t>
    </r>
  </si>
  <si>
    <t>Matthew Goodyear</t>
  </si>
  <si>
    <t>https://www.linkedin.com/in/matthew-goodyear-2bb35244/</t>
  </si>
  <si>
    <r>
      <rPr>
        <rFont val="Proxima Nova"/>
        <color rgb="FF1155CC"/>
        <u/>
      </rPr>
      <t>Followed</t>
    </r>
    <r>
      <rPr>
        <rFont val="Proxima Nova"/>
      </rPr>
      <t xml:space="preserve"> | Can't be messaged</t>
    </r>
  </si>
  <si>
    <t>Mary DiCosimo</t>
  </si>
  <si>
    <t>Director of Digital Experience</t>
  </si>
  <si>
    <t>https://www.linkedin.com/in/mary-dicosimo-03a36a94/</t>
  </si>
  <si>
    <t>Paolo Nunziata</t>
  </si>
  <si>
    <t>Zuiki</t>
  </si>
  <si>
    <t>https://www.linkedin.com/in/paolo-nunziata-518068102/</t>
  </si>
  <si>
    <t>Aldo Innamorato</t>
  </si>
  <si>
    <t>Head of Marketing and Communications</t>
  </si>
  <si>
    <t>https://www.linkedin.com/in/aldoinnamorato/</t>
  </si>
  <si>
    <t>Maxime Fortin</t>
  </si>
  <si>
    <t>EMPIRE</t>
  </si>
  <si>
    <t>VP of E-commerce &amp; Digital Marketing</t>
  </si>
  <si>
    <t>https://www.linkedin.com/in/fortinmaxime/</t>
  </si>
  <si>
    <r>
      <rPr>
        <rFont val="Proxima Nova"/>
        <color rgb="FF1155CC"/>
        <u/>
      </rPr>
      <t>Followed</t>
    </r>
    <r>
      <rPr>
        <rFont val="Proxima Nova"/>
      </rPr>
      <t xml:space="preserve"> | Can't be messaged</t>
    </r>
  </si>
  <si>
    <t>Charles Thibault</t>
  </si>
  <si>
    <t>https://www.linkedin.com/in/ch-thibault/</t>
  </si>
  <si>
    <t>Tim Morris</t>
  </si>
  <si>
    <t>Saltrock</t>
  </si>
  <si>
    <t>https://www.linkedin.com/in/tim-morris-9007a162/</t>
  </si>
  <si>
    <t>https://www.linkedin.com/messaging/thread/2-MmU1ZDU4ZmUtZjE1Ny00ODRkLThiMmQtYmM4MzgzYjQ5ZTRjXzAxMA==/</t>
  </si>
  <si>
    <t>Marie Clarke</t>
  </si>
  <si>
    <t>Head of Brand &amp; Marketing</t>
  </si>
  <si>
    <t>https://www.linkedin.com/in/marie-clarke-92422b61/</t>
  </si>
  <si>
    <t>Kate Ross-Smith</t>
  </si>
  <si>
    <t>https://www.linkedin.com/in/kate-ross-smith-63928a44/</t>
  </si>
  <si>
    <r>
      <rPr>
        <rFont val="Proxima Nova"/>
        <color rgb="FF1155CC"/>
        <u/>
      </rPr>
      <t>Followed</t>
    </r>
    <r>
      <rPr>
        <rFont val="Proxima Nova"/>
      </rPr>
      <t xml:space="preserve"> | Can't be messaged</t>
    </r>
  </si>
  <si>
    <t>Peter Borg</t>
  </si>
  <si>
    <t>Gagliardi</t>
  </si>
  <si>
    <t>https://www.linkedin.com/in/peter-borg-75a6a520/</t>
  </si>
  <si>
    <t>Carlos Revilla Romero</t>
  </si>
  <si>
    <t>Digital Content &amp; Growth Manager</t>
  </si>
  <si>
    <t>https://www.linkedin.com/in/carlos-revilla-romero-a783891a3/</t>
  </si>
  <si>
    <t>https://www.linkedin.com/messaging/thread/2-OWJiNGQ5ZjUtZjY1ZC00NDVkLWFlZmQtYzJhMTY3YmFlZTY4XzAxMw==/?searchTerm=Carlos%20Revilla%20Romero</t>
  </si>
  <si>
    <t>Accepted invite. Sent follow up#1. Recheck after a month</t>
  </si>
  <si>
    <t>Mitchell Modell</t>
  </si>
  <si>
    <t>Modell's Sporting Goods</t>
  </si>
  <si>
    <t>https://www.linkedin.com/in/mitchell-modell-56795390/</t>
  </si>
  <si>
    <r>
      <rPr>
        <rFont val="Proxima Nova"/>
        <color rgb="FF1155CC"/>
        <u/>
      </rPr>
      <t>Followed</t>
    </r>
    <r>
      <rPr>
        <rFont val="Proxima Nova"/>
      </rPr>
      <t xml:space="preserve"> | Can't be messaged</t>
    </r>
  </si>
  <si>
    <t>Charles Castaneda</t>
  </si>
  <si>
    <t>EVP Planning, Allocation, Replenishment &amp; E-Comm Merchandising</t>
  </si>
  <si>
    <t>https://www.linkedin.com/in/charles-castaneda-74650424/</t>
  </si>
  <si>
    <t>Jake Squadron</t>
  </si>
  <si>
    <t>Responded warm - doesn't know. No other warm connections to contact. Wait to accept invite.</t>
  </si>
  <si>
    <t>Mark Paup</t>
  </si>
  <si>
    <t>Zippo</t>
  </si>
  <si>
    <t>https://www.linkedin.com/in/mark-paup-14a000a9/</t>
  </si>
  <si>
    <t>John Sicher</t>
  </si>
  <si>
    <t>Executive Vice President, Marketing and Innovation</t>
  </si>
  <si>
    <t>https://www.linkedin.com/in/john-sicher-8b2a54b/</t>
  </si>
  <si>
    <t>Richard Willis</t>
  </si>
  <si>
    <t>Senior Director, Global eCommerce</t>
  </si>
  <si>
    <t>https://www.linkedin.com/in/richardwillis/</t>
  </si>
  <si>
    <t>Damian Routley</t>
  </si>
  <si>
    <t>https://www.linkedin.com/messaging/thread/2-YWQyZDk3ODAtOWIyYy00ZDViLTkxNTItYWEwZmE1OTE3NzE3XzAxMA==/</t>
  </si>
  <si>
    <t>Sent warm
Damian - failed intro</t>
  </si>
  <si>
    <t>Sent inmail. Wait to accept invite.
No other connections to contact.</t>
  </si>
  <si>
    <t>William Kolasa</t>
  </si>
  <si>
    <t>Senior Director of Digital, Marketing, Data Science</t>
  </si>
  <si>
    <t>https://www.linkedin.com/in/william-kolasa/</t>
  </si>
  <si>
    <t>Ming-Chin Wu</t>
  </si>
  <si>
    <t>https://www.linkedin.com/messaging/thread/2-NDViZmQyMTktNWNmZS00ZGU3LTliMDMtZTU4Y2NhODBiNDliXzAxMg==/?searchTerm=William%20Kolasa</t>
  </si>
  <si>
    <r>
      <rPr>
        <rFont val="Proxima Nova"/>
        <color rgb="FF1155CC"/>
        <u/>
      </rPr>
      <t>Followed</t>
    </r>
    <r>
      <rPr>
        <rFont val="Proxima Nova"/>
      </rPr>
      <t xml:space="preserve"> | Can't be messaged</t>
    </r>
  </si>
  <si>
    <t>Responded warm - will check. Bumped. William didn't reply.
Accepted invite. Sent follow up#1. Recheck after 1 month.</t>
  </si>
  <si>
    <t>Cathleen Barnes</t>
  </si>
  <si>
    <t>Director of Ecommerce Business</t>
  </si>
  <si>
    <t>https://www.linkedin.com/in/cathleen-barnes-mba-6b773120/</t>
  </si>
  <si>
    <t>Cole Millard</t>
  </si>
  <si>
    <t>Sr. E-commerce Manager</t>
  </si>
  <si>
    <t>https://www.linkedin.com/in/cole-millard-01452420/</t>
  </si>
  <si>
    <t>Montse Miralles Aguirre</t>
  </si>
  <si>
    <t>Santory</t>
  </si>
  <si>
    <t>Marketing director</t>
  </si>
  <si>
    <t>https://www.linkedin.com/in/montse-miralles/</t>
  </si>
  <si>
    <t>https://www.linkedin.com/messaging/thread/2-YTNiMTYzNzYtYjk1MS00ZTY0LWFkZTUtNzg5YmRjNmEwYWRlXzAxMg==/</t>
  </si>
  <si>
    <t>Sent inmail. Accepted invite. Sent follow up#1. Continue to monitor after a month.</t>
  </si>
  <si>
    <t>Angel Bracamonte</t>
  </si>
  <si>
    <t>https://www.linkedin.com/in/angelbracamonte/</t>
  </si>
  <si>
    <t>Mark Ward</t>
  </si>
  <si>
    <t>TOG24</t>
  </si>
  <si>
    <t>https://www.linkedin.com/in/mark-ward-73a7111b/</t>
  </si>
  <si>
    <t>Chris Ward</t>
  </si>
  <si>
    <t>Commercial Managing Director</t>
  </si>
  <si>
    <t>https://www.linkedin.com/in/chris-ward-8b61bb4b/</t>
  </si>
  <si>
    <t>Danny Heaton</t>
  </si>
  <si>
    <t>https://www.linkedin.com/in/danny-heaton-72399127/</t>
  </si>
  <si>
    <t>Tim Arandt</t>
  </si>
  <si>
    <t>Nena &amp; Pasadena (CSD Brands)</t>
  </si>
  <si>
    <t>Co-Founder/Managing Director</t>
  </si>
  <si>
    <t>https://www.linkedin.com/in/tim-arandt-90652393/</t>
  </si>
  <si>
    <t>Paul Edwards</t>
  </si>
  <si>
    <t>https://www.linkedin.com/in/paul-edwards-97127ba6/</t>
  </si>
  <si>
    <t>Emma Lamkin</t>
  </si>
  <si>
    <t>https://www.linkedin.com/in/emmalamkin/</t>
  </si>
  <si>
    <r>
      <rPr>
        <rFont val="Proxima Nova"/>
        <color rgb="FF1155CC"/>
        <u/>
      </rPr>
      <t>Followed</t>
    </r>
    <r>
      <rPr>
        <rFont val="Proxima Nova"/>
      </rPr>
      <t xml:space="preserve"> | Can't be messaged</t>
    </r>
  </si>
  <si>
    <t>Paige Negus</t>
  </si>
  <si>
    <t>https://www.linkedin.com/in/paige-negus-54ab41151/</t>
  </si>
  <si>
    <t>Christine Hunsicker</t>
  </si>
  <si>
    <t>Gwynnie Bee (CaaStle)</t>
  </si>
  <si>
    <t>https://www.linkedin.com/in/christinehunsicker/</t>
  </si>
  <si>
    <t>Drew Tarlow</t>
  </si>
  <si>
    <r>
      <rPr>
        <rFont val="Proxima Nova"/>
        <b/>
        <color rgb="FF000000"/>
        <u/>
      </rPr>
      <t>Followed</t>
    </r>
    <r>
      <rPr>
        <rFont val="Proxima Nova"/>
        <b/>
        <color rgb="FF000000"/>
      </rPr>
      <t xml:space="preserve"> | Can't be messaged</t>
    </r>
  </si>
  <si>
    <t>Responded warm - Haven't spoken in years</t>
  </si>
  <si>
    <t>Jonathan Weinstock</t>
  </si>
  <si>
    <t>Responded warm - Doesn't know</t>
  </si>
  <si>
    <t>Chris Moore</t>
  </si>
  <si>
    <t>Bumped. Recheck warm after a week.</t>
  </si>
  <si>
    <t>Johanna Singer</t>
  </si>
  <si>
    <t>Director, Head of Marketing</t>
  </si>
  <si>
    <t>https://www.linkedin.com/in/johanna-singer-b244a812/</t>
  </si>
  <si>
    <t>Joe Schlichter</t>
  </si>
  <si>
    <t xml:space="preserve">Responded warm - doesn't know. </t>
  </si>
  <si>
    <t>Arnab Bhattacharya</t>
  </si>
  <si>
    <t xml:space="preserve">Group Product Director </t>
  </si>
  <si>
    <t>https://www.linkedin.com/in/arnabbhattacharya2/</t>
  </si>
  <si>
    <t>George Goldenberg</t>
  </si>
  <si>
    <t>Meeting warm - booked
Accepted invite.</t>
  </si>
  <si>
    <t>Kimberly K</t>
  </si>
  <si>
    <t>https://www.linkedin.com/in/kimberly-k-0589a83/</t>
  </si>
  <si>
    <t>Christian Busch</t>
  </si>
  <si>
    <t>Arushi Agrawal Chawla</t>
  </si>
  <si>
    <t>Email shared/scheduled send</t>
  </si>
  <si>
    <t>Responded warm - scheduled intro to be sent on Mon (2/27)</t>
  </si>
  <si>
    <t>Jennifer Walewski</t>
  </si>
  <si>
    <t>Steve Madden</t>
  </si>
  <si>
    <t>https://www.linkedin.com/in/jennifer-w-b400b46/</t>
  </si>
  <si>
    <t>Amanda Parker</t>
  </si>
  <si>
    <t>https://www.linkedin.com/messaging/thread/2-YmRlMDQ5YmQtMjc3Mi00ZTY3LThmYjEtMDg1NDhlNWU0ZmRiXzAxMg==/</t>
  </si>
  <si>
    <t>Accepted invite. Sent follow up#1. Recheck after 2 weeks.</t>
  </si>
  <si>
    <t>Elisa De Martinis</t>
  </si>
  <si>
    <t>https://www.linkedin.com/in/elisa-de-martinis/</t>
  </si>
  <si>
    <t>Eric Dailey</t>
  </si>
  <si>
    <t>Le Tanneur</t>
  </si>
  <si>
    <t>https://www.linkedin.com/messaging/thread/2-MDE1OTlhZjAtODg0Ni00NjlkLThkY2QtMTY0N2JhZjA1ZDc5XzAxMA==/</t>
  </si>
  <si>
    <t>Responded cold - not interested</t>
  </si>
  <si>
    <t>Alice Benoit</t>
  </si>
  <si>
    <t>Digital &amp; Marketing Director</t>
  </si>
  <si>
    <t>Marine Loupias</t>
  </si>
  <si>
    <t>E-commerce project manager</t>
  </si>
  <si>
    <t>Olga Koel</t>
  </si>
  <si>
    <t>Danier</t>
  </si>
  <si>
    <t>Executive Managing Director</t>
  </si>
  <si>
    <t>https://www.linkedin.com/in/olgakoel/</t>
  </si>
  <si>
    <t>Vinothkumar Vellingiri</t>
  </si>
  <si>
    <t>E-commerce and Digital Marketing Manager</t>
  </si>
  <si>
    <t>https://www.linkedin.com/in/vkvellin/</t>
  </si>
  <si>
    <t>Bandish Mehta</t>
  </si>
  <si>
    <t>Harissons Bags</t>
  </si>
  <si>
    <t>https://www.linkedin.com/in/bandish-mehta/</t>
  </si>
  <si>
    <t>Darsh Mehta</t>
  </si>
  <si>
    <t>Director Marketing</t>
  </si>
  <si>
    <t>https://www.linkedin.com/in/darshmehta/</t>
  </si>
  <si>
    <t>Piyush Chimurkar</t>
  </si>
  <si>
    <t>Digital Marketing Consultant</t>
  </si>
  <si>
    <t>https://www.linkedin.com/in/piyush-chimurkar/</t>
  </si>
  <si>
    <r>
      <rPr>
        <rFont val="Proxima Nova"/>
        <color rgb="FF1155CC"/>
        <u/>
      </rPr>
      <t>Followed</t>
    </r>
    <r>
      <rPr>
        <rFont val="Proxima Nova"/>
      </rPr>
      <t xml:space="preserve"> | Can't be messaged</t>
    </r>
  </si>
  <si>
    <t>Tushar Rahate</t>
  </si>
  <si>
    <t>https://www.linkedin.com/in/tushar-rahate-746b4560/</t>
  </si>
  <si>
    <t>Eric Prosnitz</t>
  </si>
  <si>
    <t>Sports Basement</t>
  </si>
  <si>
    <t>https://www.linkedin.com/in/eric-prosnitz-322b417a/</t>
  </si>
  <si>
    <t>Aaron Schweifler</t>
  </si>
  <si>
    <t>https://www.linkedin.com/in/aaron-schweifler/</t>
  </si>
  <si>
    <t>John Hamilton</t>
  </si>
  <si>
    <t>Ian Ballentine</t>
  </si>
  <si>
    <t>https://www.linkedin.com/in/ian-ballentine-47304841/</t>
  </si>
  <si>
    <t>Patricia Lai</t>
  </si>
  <si>
    <t>Responded warm - haven't spoken</t>
  </si>
  <si>
    <t>Jessica (Blomstrom) Grant</t>
  </si>
  <si>
    <t>Creative Director &amp; Director of Digital Marketing</t>
  </si>
  <si>
    <t>https://www.linkedin.com/in/jessicablomstrom/</t>
  </si>
  <si>
    <t>Melinda Robertson</t>
  </si>
  <si>
    <t>Scanlan Theodore</t>
  </si>
  <si>
    <t>Owner/Co-CEO</t>
  </si>
  <si>
    <t>https://www.linkedin.com/in/melinda-robertson-2591a050/</t>
  </si>
  <si>
    <t>Alex Micic</t>
  </si>
  <si>
    <t>Jayde McLean</t>
  </si>
  <si>
    <t>Head of Digital &amp; Ecommerce</t>
  </si>
  <si>
    <t>https://www.linkedin.com/in/jayde-mclean/</t>
  </si>
  <si>
    <t>Monique Santos</t>
  </si>
  <si>
    <t>Head of Brand and Marketing</t>
  </si>
  <si>
    <t>https://www.linkedin.com/in/monique-santos-042964116/</t>
  </si>
  <si>
    <t>Shilu Kumar</t>
  </si>
  <si>
    <t>Pashma</t>
  </si>
  <si>
    <t>Co-Owner/Founder</t>
  </si>
  <si>
    <t>https://www.linkedin.com/in/shilu-kumar-44a005181/</t>
  </si>
  <si>
    <t>Shiv Singh</t>
  </si>
  <si>
    <t>Deepti Kumar</t>
  </si>
  <si>
    <t>https://www.linkedin.com/in/deepti-kumar-28664b75/</t>
  </si>
  <si>
    <t>https://www.linkedin.com/messaging/thread/2-OWEzMzMyMDMtNGU3Mi00MDA0LTk0MzQtZmNlYjM3MWI0YmIyXzAxMw==/</t>
  </si>
  <si>
    <t>Sent inmail. Accepted invite. Sent follow up#2. Recheck after 1 month.</t>
  </si>
  <si>
    <t>Sulagna Das</t>
  </si>
  <si>
    <t>E-Commerce Business Manager</t>
  </si>
  <si>
    <t>https://www.linkedin.com/in/sulagna-das35/</t>
  </si>
  <si>
    <t>Atif Mahmood Butt</t>
  </si>
  <si>
    <t>ENGINE</t>
  </si>
  <si>
    <t>https://www.linkedin.com/in/atif-mahmood-butt-986742217/</t>
  </si>
  <si>
    <t>Waleed Malik</t>
  </si>
  <si>
    <t>https://www.linkedin.com/in/waleedmalik15/</t>
  </si>
  <si>
    <t>Amir Jaffery</t>
  </si>
  <si>
    <t>https://www.linkedin.com/in/amir-jaffery-a2a433139/</t>
  </si>
  <si>
    <t>https://www.linkedin.com/messaging/thread/2-YjY1MTVkZWItYmI1NC00ZTI1LTkzZjYtYWEzYzAzNDY4NDI0XzAxMw==/?searchTerm=Amir%20Jaffery</t>
  </si>
  <si>
    <t>Kevin Lawrence</t>
  </si>
  <si>
    <t>Power Crunch</t>
  </si>
  <si>
    <t>https://www.linkedin.com/in/kevin-lawrence-41b1176/</t>
  </si>
  <si>
    <r>
      <rPr>
        <rFont val="Proxima Nova"/>
        <color rgb="FF1155CC"/>
        <u/>
      </rPr>
      <t>Followed</t>
    </r>
    <r>
      <rPr>
        <rFont val="Proxima Nova"/>
      </rPr>
      <t xml:space="preserve"> | Can't be messaged</t>
    </r>
  </si>
  <si>
    <t>Diana Karpenk</t>
  </si>
  <si>
    <t>https://www.linkedin.com/in/diana-karpenko-b6661131/</t>
  </si>
  <si>
    <t>Olga Briceno</t>
  </si>
  <si>
    <t>https://www.linkedin.com/in/olga-briceno-60b06628/</t>
  </si>
  <si>
    <t>Mena Ibrahim</t>
  </si>
  <si>
    <t>https://www.linkedin.com/in/mena-ibrahim/</t>
  </si>
  <si>
    <t>https://www.linkedin.com/messaging/thread/2-MzI2MTVjZDEtNjVhNS00MmMxLTg2MTgtZGU1N2FhNTgwYmUwXzAxMg==/?searchTerm=Mena%20Ibrahim</t>
  </si>
  <si>
    <t>Elizabeth Findlay</t>
  </si>
  <si>
    <t>Albion Fit</t>
  </si>
  <si>
    <t>https://www.linkedin.com/in/elizabeth-findlay-a54b29132/</t>
  </si>
  <si>
    <t>Karin Fuller</t>
  </si>
  <si>
    <t>https://www.linkedin.com/in/karin-fuller-00086196/</t>
  </si>
  <si>
    <t>Jimmy Quach</t>
  </si>
  <si>
    <t>Good Paper</t>
  </si>
  <si>
    <t>https://www.linkedin.com/in/jquach/</t>
  </si>
  <si>
    <t>Alexandra Hampton</t>
  </si>
  <si>
    <t>https://www.linkedin.com/in/amhdesignstudio/</t>
  </si>
  <si>
    <t>Holly Colvin-Sith</t>
  </si>
  <si>
    <t>Operations Manager</t>
  </si>
  <si>
    <t>https://www.linkedin.com/in/holly-colvin-sith-b303834b/</t>
  </si>
  <si>
    <t>Paul Bundonis</t>
  </si>
  <si>
    <t>Pepper Palace</t>
  </si>
  <si>
    <t>https://www.linkedin.com/in/paul-bundonis/</t>
  </si>
  <si>
    <t>Matt Romanowski</t>
  </si>
  <si>
    <t>Responded warm - failed intro</t>
  </si>
  <si>
    <t>Lisa Bogart</t>
  </si>
  <si>
    <t>Responded warm - asked email. Bumped. Recheck after a week.</t>
  </si>
  <si>
    <t>Brandon Felmet</t>
  </si>
  <si>
    <t>https://www.linkedin.com/in/brandon-felmet-b84280b3/</t>
  </si>
  <si>
    <t>Corey Hnat</t>
  </si>
  <si>
    <t>https://www.linkedin.com/in/corey-hnat-81a974b0/</t>
  </si>
  <si>
    <t>Nicholas Ling</t>
  </si>
  <si>
    <t>Pattern Brands</t>
  </si>
  <si>
    <t>https://www.linkedin.com/in/nicholas-ling-4148b18/</t>
  </si>
  <si>
    <r>
      <rPr>
        <rFont val="Proxima Nova"/>
        <b/>
        <color rgb="FFFFFFFF"/>
        <u/>
      </rPr>
      <t>Followed</t>
    </r>
    <r>
      <rPr>
        <rFont val="Proxima Nova"/>
        <b/>
        <color rgb="FFFFFFFF"/>
      </rPr>
      <t xml:space="preserve"> | </t>
    </r>
    <r>
      <rPr>
        <rFont val="Proxima Nova"/>
        <b/>
        <color rgb="FFFFFFFF"/>
        <u/>
      </rPr>
      <t>Contacted</t>
    </r>
  </si>
  <si>
    <t>Directly outreached before. No response yet.
Contacted via TT DM. Bumped. Recheck after a month.</t>
  </si>
  <si>
    <t>Suze Dowling</t>
  </si>
  <si>
    <t>https://www.linkedin.com/in/suzedowling/</t>
  </si>
  <si>
    <t>Colton Haas</t>
  </si>
  <si>
    <t>https://www.linkedin.com/messaging/thread/2-Y2UzZTUwNDItYjAzZC00OTJlLTg3MjktNzNhYjRhYzMwNTdiXzAxMg==/?searchTerm=Suze%20Dowling</t>
  </si>
  <si>
    <r>
      <rPr>
        <rFont val="Proxima Nova"/>
        <b/>
        <color rgb="FFFFFFFF"/>
        <u/>
      </rPr>
      <t>Followed</t>
    </r>
    <r>
      <rPr>
        <rFont val="Proxima Nova"/>
        <b/>
        <color rgb="FFFFFFFF"/>
      </rPr>
      <t xml:space="preserve"> | Can't be messaged</t>
    </r>
  </si>
  <si>
    <t>Accepted invite. Meeting booked.
John Fontein - successful warm intro</t>
  </si>
  <si>
    <t>Sebastian Kocsis</t>
  </si>
  <si>
    <t>Sent warm intro via email - intro failed</t>
  </si>
  <si>
    <t>Responded warm - intro failed</t>
  </si>
  <si>
    <t>Zachary Hamed</t>
  </si>
  <si>
    <t>Veronica Lee</t>
  </si>
  <si>
    <t>Responded warm - not close</t>
  </si>
  <si>
    <t>John Fontein</t>
  </si>
  <si>
    <t>Responded warm - sent intro over email. Recheck after a week.
Responded cold via email. Continue to monitor.</t>
  </si>
  <si>
    <t>Erik Kimel</t>
  </si>
  <si>
    <t>Responded warm - investor</t>
  </si>
  <si>
    <t>Meredith Doherty</t>
  </si>
  <si>
    <t>https://www.linkedin.com/in/meredithdoherty/</t>
  </si>
  <si>
    <t>https://www.linkedin.com/messaging/thread/2-ZDJlZjA3M2YtMzNhYy00YTU2LTgxNzgtNmYxYmZhOGExZjNkXzAxMA==/</t>
  </si>
  <si>
    <t>Ilanna Fricks</t>
  </si>
  <si>
    <t>Head of Growth and Lifecycle</t>
  </si>
  <si>
    <t>https://www.linkedin.com/in/ilannafricks/</t>
  </si>
  <si>
    <r>
      <rPr>
        <rFont val="Proxima Nova"/>
        <b/>
        <color rgb="FFFFFFFF"/>
        <u/>
      </rPr>
      <t>Followed</t>
    </r>
    <r>
      <rPr>
        <rFont val="Proxima Nova"/>
        <b/>
        <color rgb="FFFFFFFF"/>
      </rPr>
      <t xml:space="preserve"> | </t>
    </r>
    <r>
      <rPr>
        <rFont val="Proxima Nova"/>
        <b/>
        <color rgb="FFFFFFFF"/>
        <u/>
      </rPr>
      <t>Contacted</t>
    </r>
  </si>
  <si>
    <t>Directly outreached. Bumped. No response yet.</t>
  </si>
  <si>
    <t>Shelley Huff</t>
  </si>
  <si>
    <t>Tuft &amp; Needle</t>
  </si>
  <si>
    <t>Noel Wax</t>
  </si>
  <si>
    <t>Sent warm intro via email - failed intro</t>
  </si>
  <si>
    <t>No warm connections. Wait to accept invite.
Responded warm. Failed intro</t>
  </si>
  <si>
    <t>https://www.linkedin.com/in/shelley-huff-96b7839/</t>
  </si>
  <si>
    <t>Alexis (Lex) Josephs</t>
  </si>
  <si>
    <t>Claire Cormier Thielke</t>
  </si>
  <si>
    <t>Ryan Bonifacino</t>
  </si>
  <si>
    <t>JT (John-Thomas) Marino</t>
  </si>
  <si>
    <t>Bhanu Sharma</t>
  </si>
  <si>
    <t>https://www.linkedin.com/messaging/thread/2-MDUxODEzMDItMzYyZi00NTQwLWI1MDgtNTgzN2E0ODEzNmVlXzAxMA==/</t>
  </si>
  <si>
    <r>
      <rPr>
        <rFont val="Proxima Nova"/>
        <color rgb="FF1155CC"/>
        <u/>
      </rPr>
      <t>Followed</t>
    </r>
    <r>
      <rPr>
        <rFont val="Proxima Nova"/>
      </rPr>
      <t xml:space="preserve"> | Can't be messaged</t>
    </r>
  </si>
  <si>
    <t>Lawrence Ingrassia</t>
  </si>
  <si>
    <t>https://www.linkedin.com/in/jtmarino/</t>
  </si>
  <si>
    <t>Peter Pham</t>
  </si>
  <si>
    <t>Hiten Shah</t>
  </si>
  <si>
    <t>Ted Wang</t>
  </si>
  <si>
    <t>Travis Kochel</t>
  </si>
  <si>
    <t>Senior Director of Brand &amp; Product Marketing</t>
  </si>
  <si>
    <t>https://www.linkedin.com/in/travis-kochel-45ba554/</t>
  </si>
  <si>
    <t>Carty Seay</t>
  </si>
  <si>
    <t>Director of Ecommerce, Engineering</t>
  </si>
  <si>
    <t>https://www.linkedin.com/in/carty-seay-09945413/</t>
  </si>
  <si>
    <t>Alessandro Fard</t>
  </si>
  <si>
    <t>Responded warm - Sent intro via email. No further action needed.</t>
  </si>
  <si>
    <t>Piet Jan de Bruin</t>
  </si>
  <si>
    <t>Rubel Choudhry</t>
  </si>
  <si>
    <t>BRANDS</t>
  </si>
  <si>
    <t>VP</t>
  </si>
  <si>
    <t>https://www.linkedin.com/in/rubel-choudhry-475b387a/</t>
  </si>
  <si>
    <t>Ravjot Bhasin</t>
  </si>
  <si>
    <t>Afolabi Olawale (Scott)</t>
  </si>
  <si>
    <t>https://www.linkedin.com/in/afolabi-olawale-scott-08a13a101/</t>
  </si>
  <si>
    <t>Jenny Cabago</t>
  </si>
  <si>
    <t>https://www.linkedin.com/in/jenny-cabago/</t>
  </si>
  <si>
    <t>Dario Marchetti</t>
  </si>
  <si>
    <t>Open Blue</t>
  </si>
  <si>
    <t>https://www.linkedin.com/messaging/thread/2-ZGNhZjFhN2MtYTE5Ni00MWY1LWIyNTQtNzZjZGU3N2FjOGQ2XzAxMw==/</t>
  </si>
  <si>
    <t>Monica Arrue</t>
  </si>
  <si>
    <t>Regional Business Development Manager</t>
  </si>
  <si>
    <t>Michael DiLorenzo</t>
  </si>
  <si>
    <t>Paula Hermanny</t>
  </si>
  <si>
    <t>ViX Paula Hermanny</t>
  </si>
  <si>
    <t>https://www.linkedin.com/in/paula-hermanny-72a26322/</t>
  </si>
  <si>
    <t>Vanessa Dame</t>
  </si>
  <si>
    <t>https://www.linkedin.com/in/vanessa-dame-58934b32/</t>
  </si>
  <si>
    <t>Thainá Schwenck</t>
  </si>
  <si>
    <t>E-commerce Manager</t>
  </si>
  <si>
    <t>https://www.linkedin.com/in/thain%C3%A1-schwenck-8b621013a/</t>
  </si>
  <si>
    <t>https://www.linkedin.com/messaging/thread/2-Y2U2YTczODYtZGEwZi00YWNkLTgwNTQtOGM2YTU1MWNkNGRlXzAxMw==/</t>
  </si>
  <si>
    <t>Fernanda Azevedo</t>
  </si>
  <si>
    <t xml:space="preserve">E-Commerce Analyst </t>
  </si>
  <si>
    <t>https://www.linkedin.com/in/fernandaoazevedo/</t>
  </si>
  <si>
    <t>https://www.linkedin.com/messaging/thread/2-N2RiMDEwYWEtYmUxOC00YTdhLWJiZDUtMTQ4MDhkNmNiYjZlXzAxMw==/</t>
  </si>
  <si>
    <t>Julia Sobral</t>
  </si>
  <si>
    <t>Senior Marketing Analyst</t>
  </si>
  <si>
    <t>https://www.linkedin.com/in/julia-sobral-81586310b/</t>
  </si>
  <si>
    <t>https://www.linkedin.com/messaging/thread/2-NTAwNTA2OWMtZmIzZS00ZjgxLTg5OGUtM2VkYTg5NmE2ZmM5XzAxMA==/</t>
  </si>
  <si>
    <t>Venu Srinivasan</t>
  </si>
  <si>
    <t>Leo Coffee</t>
  </si>
  <si>
    <r>
      <rPr>
        <rFont val="Proxima Nova"/>
        <color rgb="FFFFFFFF"/>
        <u/>
      </rPr>
      <t>Followed</t>
    </r>
    <r>
      <rPr>
        <rFont val="Proxima Nova"/>
        <color rgb="FFFFFFFF"/>
      </rPr>
      <t xml:space="preserve"> | Can't be messaged</t>
    </r>
  </si>
  <si>
    <t>Srivatsan Mohan</t>
  </si>
  <si>
    <t>National Sales Head - E-commerce and Modern Trade</t>
  </si>
  <si>
    <t>https://www.linkedin.com/messaging/thread/2-N2M5Y2IzMWMtMWEzMS00MWQwLWI1M2EtZTNkODlkYzZhMmYxXzAxMw==</t>
  </si>
  <si>
    <t>Accepted invite. Recheck after 2 weeks.
Responded cold - finalizing meeting sched. Bumped 2x on LI. Recheck after a week.</t>
  </si>
  <si>
    <t>Sneha Shekar</t>
  </si>
  <si>
    <t>Taimur Shah</t>
  </si>
  <si>
    <t>Tena Durrani</t>
  </si>
  <si>
    <t>https://www.linkedin.com/in/taimur-shah-8452829a/</t>
  </si>
  <si>
    <r>
      <rPr>
        <rFont val="Proxima Nova"/>
        <color rgb="FF1155CC"/>
        <u/>
      </rPr>
      <t>Followed</t>
    </r>
    <r>
      <rPr>
        <rFont val="Proxima Nova"/>
      </rPr>
      <t xml:space="preserve"> | Can't be messaged</t>
    </r>
  </si>
  <si>
    <t>Manaal Khalid</t>
  </si>
  <si>
    <t>https://www.linkedin.com/in/manaal-khalid-3a3b67a0/</t>
  </si>
  <si>
    <t>Justin Kehrwald</t>
  </si>
  <si>
    <t>Tradehome Shoes</t>
  </si>
  <si>
    <t>https://www.linkedin.com/in/justin-kehrwald-02024b7/</t>
  </si>
  <si>
    <t>https://www.linkedin.com/messaging/thread/2-YmJlN2JjYjEtNDI5YS00YTU1LTliYTAtZGQ3NzM4OWFmMGYwXzAxMA==</t>
  </si>
  <si>
    <r>
      <rPr>
        <rFont val="Proxima Nova"/>
        <color rgb="FF1155CC"/>
        <u/>
      </rPr>
      <t>Followed</t>
    </r>
    <r>
      <rPr>
        <rFont val="Proxima Nova"/>
      </rPr>
      <t xml:space="preserve"> | Can't be messaged</t>
    </r>
  </si>
  <si>
    <t>Paul Weitzel</t>
  </si>
  <si>
    <t>Director of Marketing &amp; Ecommerce</t>
  </si>
  <si>
    <r>
      <rPr>
        <rFont val="Proxima Nova"/>
        <color rgb="FF1155CC"/>
        <u/>
      </rPr>
      <t>https://www.linkedin.com/in/paul-weitzel-30251b6/</t>
    </r>
    <r>
      <rPr>
        <rFont val="Proxima Nova"/>
      </rPr>
      <t>/</t>
    </r>
  </si>
  <si>
    <t>Mariel Poole</t>
  </si>
  <si>
    <t>Brian Newmark</t>
  </si>
  <si>
    <t>Lorne Streiff</t>
  </si>
  <si>
    <r>
      <rPr>
        <rFont val="Proxima Nova"/>
        <color rgb="FF1155CC"/>
        <u/>
      </rPr>
      <t>https://www.linkedin.com/in/lorne-streiff-a2056512/</t>
    </r>
    <r>
      <rPr>
        <rFont val="Proxima Nova"/>
      </rPr>
      <t>/</t>
    </r>
  </si>
  <si>
    <r>
      <rPr>
        <rFont val="Proxima Nova"/>
        <color rgb="FF1155CC"/>
        <u/>
      </rPr>
      <t>Followed</t>
    </r>
    <r>
      <rPr>
        <rFont val="Proxima Nova"/>
      </rPr>
      <t xml:space="preserve"> | Can't be messaged</t>
    </r>
  </si>
  <si>
    <t>Muteeb Siddiqi</t>
  </si>
  <si>
    <t>Stylo</t>
  </si>
  <si>
    <t>https://www.linkedin.com/in/muteeb-siddiqi-9624a440/</t>
  </si>
  <si>
    <t>https://www.linkedin.com/messaging/thread/2-ZDIyYTk1ZjEtZWU2OS00ODY1LWI5NWQtODg5MWUzOWRkZjExXzAxMw==/?searchTerm=Muteeb%20Siddiqi</t>
  </si>
  <si>
    <r>
      <rPr>
        <rFont val="Proxima Nova"/>
        <color rgb="FF1155CC"/>
        <u/>
      </rPr>
      <t>Followed</t>
    </r>
    <r>
      <rPr>
        <rFont val="Proxima Nova"/>
      </rPr>
      <t xml:space="preserve"> | Can't be messaged</t>
    </r>
  </si>
  <si>
    <t>Mazhar Hussain Siddiqui</t>
  </si>
  <si>
    <r>
      <rPr>
        <rFont val="Proxima Nova"/>
        <color rgb="FF1155CC"/>
        <u/>
      </rPr>
      <t>https://www.linkedin.com/in/mazhar-hussain-siddiqui/</t>
    </r>
    <r>
      <rPr>
        <rFont val="Proxima Nova"/>
      </rPr>
      <t>/</t>
    </r>
  </si>
  <si>
    <t>https://www.linkedin.com/messaging/thread/2-YzFkMDE4OTgtZDg1NC00ZjU1LWI2ZmEtMTNiY2NlNzA0MzYyXzAxMA==/</t>
  </si>
  <si>
    <t>Syed Jahangir Ali</t>
  </si>
  <si>
    <r>
      <rPr>
        <rFont val="Proxima Nova"/>
        <color rgb="FF1155CC"/>
        <u/>
      </rPr>
      <t>https://www.linkedin.com/in/syed-jahangir-ali-a377a055/</t>
    </r>
    <r>
      <rPr>
        <rFont val="Proxima Nova"/>
      </rPr>
      <t>/</t>
    </r>
  </si>
  <si>
    <t>https://www.linkedin.com/messaging/thread/2-MWQyODJjNWEtMDJhMi00MmJiLTkwYzItNTQ4NTk2N2U3Mjc0XzAxMw==/?searchTerm=Syed%20Jahangir%20Ali</t>
  </si>
  <si>
    <t>Responded cold. Accepted invite. Sent follow up#2. Recheck after 2 weeks.</t>
  </si>
  <si>
    <t>Muhammad Rashid Bashir</t>
  </si>
  <si>
    <r>
      <rPr>
        <rFont val="Proxima Nova"/>
        <color rgb="FF1155CC"/>
        <u/>
      </rPr>
      <t>https://www.linkedin.com/in/muhammad-rashid-bashir-a1100767/</t>
    </r>
    <r>
      <rPr>
        <rFont val="Proxima Nova"/>
      </rPr>
      <t>/</t>
    </r>
  </si>
  <si>
    <t>https://www.linkedin.com/messaging/thread/2-ODVmOTdjYzgtMGNmNi00NWQ4LWJjMmQtZDFjZjIwY2Q0MDRmXzAxMw==/</t>
  </si>
  <si>
    <t>Accepted invite. Sent follow up#1. Recheck after 2 wks.</t>
  </si>
  <si>
    <t>Venkatesalu P</t>
  </si>
  <si>
    <t>Westside (Trent)</t>
  </si>
  <si>
    <t>CEO/Executive Director</t>
  </si>
  <si>
    <r>
      <rPr>
        <rFont val="Proxima Nova"/>
        <color rgb="FF1155CC"/>
        <u/>
      </rPr>
      <t>https://www.linkedin.com/in/venkatesalu-p-53882b15/</t>
    </r>
    <r>
      <rPr>
        <rFont val="Proxima Nova"/>
      </rPr>
      <t>/</t>
    </r>
  </si>
  <si>
    <t>Trevor Perren</t>
  </si>
  <si>
    <r>
      <rPr>
        <rFont val="Proxima Nova"/>
        <color rgb="FF1155CC"/>
        <u/>
      </rPr>
      <t>https://www.linkedin.com/in/trevor-perren-97a486/</t>
    </r>
    <r>
      <rPr>
        <rFont val="Proxima Nova"/>
      </rPr>
      <t>/</t>
    </r>
  </si>
  <si>
    <t>https://www.linkedin.com/messaging/thread/2-NjdmNDQ2NTctZDFiOC00NTQ0LWIxMTgtNjQwYjAwMzc4NzJlXzAxMw==/?searchTerm=Trevor%20Perren</t>
  </si>
  <si>
    <t>Gaurav Gupta</t>
  </si>
  <si>
    <t>Deputy Head - Marketing and Corporate Communications</t>
  </si>
  <si>
    <r>
      <rPr>
        <rFont val="Proxima Nova"/>
        <color rgb="FF1155CC"/>
        <u/>
      </rPr>
      <t>https://www.linkedin.com/in/gauravgupta-head-communication-marketing-digital-branding-pr/</t>
    </r>
    <r>
      <rPr>
        <rFont val="Proxima Nova"/>
      </rPr>
      <t>/</t>
    </r>
  </si>
  <si>
    <t>Katie Fitts</t>
  </si>
  <si>
    <t>https://www.linkedin.com/messaging/thread/2-NjQ3OGM0ZGItMjYwMi00M2M5LTgyZjctMTA3MGI1NzJjYjk3XzAxMA==/?searchTerm=Gaurav%20Gupta</t>
  </si>
  <si>
    <r>
      <rPr>
        <rFont val="Proxima Nova"/>
        <color rgb="FF1155CC"/>
        <u/>
      </rPr>
      <t>Followed</t>
    </r>
    <r>
      <rPr>
        <rFont val="Proxima Nova"/>
      </rPr>
      <t xml:space="preserve"> | Can't be messaged</t>
    </r>
  </si>
  <si>
    <t>Responded warm - doesn't know
Accepted invite. Recheck after 2 weeks.</t>
  </si>
  <si>
    <t>Sabine Mutsaerts</t>
  </si>
  <si>
    <t>Vanilia</t>
  </si>
  <si>
    <r>
      <rPr>
        <rFont val="Proxima Nova"/>
        <color rgb="FF1155CC"/>
        <u/>
      </rPr>
      <t>https://www.linkedin.com/in/sabinemutsaerts/</t>
    </r>
    <r>
      <rPr>
        <rFont val="Proxima Nova"/>
      </rPr>
      <t>/</t>
    </r>
  </si>
  <si>
    <t>Kelly van Duyn</t>
  </si>
  <si>
    <t>E-commerce</t>
  </si>
  <si>
    <r>
      <rPr>
        <rFont val="Proxima Nova"/>
        <color rgb="FF1155CC"/>
        <u/>
      </rPr>
      <t>https://www.linkedin.com/in/kelly-van-duyn-2762b2a8/</t>
    </r>
    <r>
      <rPr>
        <rFont val="Proxima Nova"/>
      </rPr>
      <t>/</t>
    </r>
  </si>
  <si>
    <t>Christine Peddy</t>
  </si>
  <si>
    <t>Hurley</t>
  </si>
  <si>
    <t>Global VP Global Marketing</t>
  </si>
  <si>
    <r>
      <rPr>
        <rFont val="Proxima Nova"/>
        <color rgb="FF1155CC"/>
        <u/>
      </rPr>
      <t>https://www.linkedin.com/in/christinepeddy/</t>
    </r>
    <r>
      <rPr>
        <rFont val="Proxima Nova"/>
      </rPr>
      <t>/</t>
    </r>
  </si>
  <si>
    <t>Dave Allen</t>
  </si>
  <si>
    <t>https://www.linkedin.com/messaging/thread/2-YTk2MjJhYzEtMjYxYi00ZTAwLTg0MTktOTAwMTVlODljNTBhXzAxMA==/</t>
  </si>
  <si>
    <t>John Pedati</t>
  </si>
  <si>
    <t>Vice President Sales / Marketing</t>
  </si>
  <si>
    <r>
      <rPr>
        <rFont val="Proxima Nova"/>
        <color rgb="FF1155CC"/>
        <u/>
      </rPr>
      <t>https://www.linkedin.com/in/john-pedati-802253205/</t>
    </r>
    <r>
      <rPr>
        <rFont val="Proxima Nova"/>
      </rPr>
      <t>/</t>
    </r>
  </si>
  <si>
    <r>
      <rPr>
        <rFont val="Proxima Nova"/>
        <color rgb="FF1155CC"/>
        <u/>
      </rPr>
      <t>Followed</t>
    </r>
    <r>
      <rPr>
        <rFont val="Proxima Nova"/>
      </rPr>
      <t xml:space="preserve"> | Can't be messaged</t>
    </r>
  </si>
  <si>
    <t>Macarena Montaña Sarthou</t>
  </si>
  <si>
    <t>Business Growth Lead</t>
  </si>
  <si>
    <t>https://www.linkedin.com/in/ms-montanasarthou/</t>
  </si>
  <si>
    <t>Andrew Tastad</t>
  </si>
  <si>
    <t>The Frye</t>
  </si>
  <si>
    <t>Executive Vice President / General Manager</t>
  </si>
  <si>
    <t>https://www.linkedin.com/in/andrewtastad/</t>
  </si>
  <si>
    <t>Todd Dreith</t>
  </si>
  <si>
    <t>EVP of Ecommerce and Marketing</t>
  </si>
  <si>
    <r>
      <rPr>
        <rFont val="Proxima Nova"/>
        <color rgb="FF1155CC"/>
        <u/>
      </rPr>
      <t>https://www.linkedin.com/in/todd-dreith-7a62614/</t>
    </r>
    <r>
      <rPr>
        <rFont val="Proxima Nova"/>
      </rPr>
      <t>/</t>
    </r>
  </si>
  <si>
    <t>Bill Jordan</t>
  </si>
  <si>
    <t>Bill - failed intro</t>
  </si>
  <si>
    <t>Cailyn Nikolis</t>
  </si>
  <si>
    <t>E-Commerce Site Manager</t>
  </si>
  <si>
    <r>
      <rPr>
        <rFont val="Proxima Nova"/>
        <color rgb="FF1155CC"/>
        <u/>
      </rPr>
      <t>https://www.linkedin.com/in/cailynnikolis/</t>
    </r>
    <r>
      <rPr>
        <rFont val="Proxima Nova"/>
      </rPr>
      <t>/</t>
    </r>
  </si>
  <si>
    <r>
      <rPr>
        <rFont val="Proxima Nova"/>
        <color rgb="FF1155CC"/>
        <u/>
      </rPr>
      <t>Followed</t>
    </r>
    <r>
      <rPr>
        <rFont val="Proxima Nova"/>
      </rPr>
      <t xml:space="preserve"> | Can't be messaged</t>
    </r>
  </si>
  <si>
    <t>Erin McNurlen</t>
  </si>
  <si>
    <r>
      <rPr>
        <rFont val="Proxima Nova"/>
        <color rgb="FF1155CC"/>
        <u/>
      </rPr>
      <t>https://www.linkedin.com/in/erin-mcnurlen-34728b41/</t>
    </r>
    <r>
      <rPr>
        <rFont val="Proxima Nova"/>
      </rPr>
      <t>/</t>
    </r>
  </si>
  <si>
    <t>Reshma Chattaram Chamberlin</t>
  </si>
  <si>
    <t>Kevin Kersting</t>
  </si>
  <si>
    <t>Kulwant Singh Suri</t>
  </si>
  <si>
    <t>Status Quo</t>
  </si>
  <si>
    <t>Senior Vice President Sales &amp; Marketing</t>
  </si>
  <si>
    <t>https://www.linkedin.com/in/kulwant-singh-suri-304b2622/</t>
  </si>
  <si>
    <t>Agnostos Theos</t>
  </si>
  <si>
    <t>https://www.linkedin.com/messaging/thread/2-NTU4N2Q1YTMtOGUyNy00Y2U0LWJhYzEtNjA1MjU0NGY3NTgwXzAxMA==/</t>
  </si>
  <si>
    <r>
      <rPr>
        <rFont val="Proxima Nova"/>
        <color rgb="FF1155CC"/>
        <u/>
      </rPr>
      <t>Followed</t>
    </r>
    <r>
      <rPr>
        <rFont val="Proxima Nova"/>
      </rPr>
      <t xml:space="preserve"> | Can't be messaged</t>
    </r>
  </si>
  <si>
    <t>Sent warm intro via LI.</t>
  </si>
  <si>
    <t>Responded warm - done intro via LI. Sent follow up#2. Recheck after 1 month.</t>
  </si>
  <si>
    <t>Jasika Arora</t>
  </si>
  <si>
    <t>Digital Marketing/E-commerce Manager</t>
  </si>
  <si>
    <r>
      <rPr>
        <rFont val="Proxima Nova"/>
        <color rgb="FF1155CC"/>
        <u/>
      </rPr>
      <t>https://www.linkedin.com/in/jasika-arora-1a8898165/</t>
    </r>
    <r>
      <rPr>
        <rFont val="Proxima Nova"/>
      </rPr>
      <t>/</t>
    </r>
  </si>
  <si>
    <t>Mustafa Saeed</t>
  </si>
  <si>
    <t>Sent warm intro via LI - failed intro</t>
  </si>
  <si>
    <t>Responded warm - failed intro
No warm connections to contact. Wait to accept invite.</t>
  </si>
  <si>
    <t>Lorella Virgili</t>
  </si>
  <si>
    <t>Loriblu</t>
  </si>
  <si>
    <t>E-commerce manager</t>
  </si>
  <si>
    <r>
      <rPr>
        <rFont val="Proxima Nova"/>
        <color rgb="FF1155CC"/>
        <u/>
      </rPr>
      <t>https://www.linkedin.com/in/lorella-virgili-31544551/</t>
    </r>
    <r>
      <rPr>
        <rFont val="Proxima Nova"/>
      </rPr>
      <t>/</t>
    </r>
  </si>
  <si>
    <t>Anastasiia Simashova</t>
  </si>
  <si>
    <r>
      <rPr>
        <rFont val="Proxima Nova"/>
        <color rgb="FF1155CC"/>
        <u/>
      </rPr>
      <t>https://www.linkedin.com/in/anastasiia-simashova/</t>
    </r>
    <r>
      <rPr>
        <rFont val="Proxima Nova"/>
      </rPr>
      <t>/</t>
    </r>
  </si>
  <si>
    <t>Ishaan Sachdeva</t>
  </si>
  <si>
    <t>Alberto Torresi</t>
  </si>
  <si>
    <t>https://www.linkedin.com/in/ishaan-sachdeva-3a795b23/?originalSubdomain=in</t>
  </si>
  <si>
    <t>https://www.linkedin.com/messaging/thread/2-ZTA5YTZkMmMtZDQyOC00YmM1LWI3MDItMjI0ZWRlYTQ4MTEwXzAxMw==</t>
  </si>
  <si>
    <r>
      <rPr>
        <rFont val="Proxima Nova"/>
        <color rgb="FFFFFFFF"/>
        <u/>
      </rPr>
      <t>Followed</t>
    </r>
    <r>
      <rPr>
        <rFont val="Proxima Nova"/>
        <color rgb="FFFFFFFF"/>
      </rPr>
      <t xml:space="preserve"> | Can't be messaged</t>
    </r>
  </si>
  <si>
    <t>Responded cold - Accepted invite. Finalizing meeting. Asked Patricia to bump. Recheck after 2 weeks.</t>
  </si>
  <si>
    <t>Aamir Iqbal</t>
  </si>
  <si>
    <t>E-commerce head</t>
  </si>
  <si>
    <t>https://www.linkedin.com/in/aamir-iqbal-0b994a167/</t>
  </si>
  <si>
    <t>Vinod Singh</t>
  </si>
  <si>
    <t>https://www.linkedin.com/in/vinod-singh-39b573a6/</t>
  </si>
  <si>
    <r>
      <rPr>
        <rFont val="Proxima Nova"/>
        <color rgb="FFFFFFFF"/>
        <u/>
      </rPr>
      <t>Followed</t>
    </r>
    <r>
      <rPr>
        <rFont val="Proxima Nova"/>
        <color rgb="FFFFFFFF"/>
      </rPr>
      <t xml:space="preserve"> | Can't be messaged</t>
    </r>
  </si>
  <si>
    <t>Shona Joy</t>
  </si>
  <si>
    <t>https://www.linkedin.com/in/shona-joy-4853001a/</t>
  </si>
  <si>
    <t>Danielle Millar</t>
  </si>
  <si>
    <t>https://www.linkedin.com/in/daniellegeenamillar/</t>
  </si>
  <si>
    <t>https://www.linkedin.com/messaging/thread/2-NTE3Mjk4MDktYTNhMy00MjViLWE3NTItMjIwMmRkNDU1M2JiXzAxMA==/</t>
  </si>
  <si>
    <t>Eloise Walsh</t>
  </si>
  <si>
    <t>https://www.linkedin.com/in/eloise-walsh-60ba49b5/</t>
  </si>
  <si>
    <t>Sarah Duong</t>
  </si>
  <si>
    <t>https://www.linkedin.com/in/sarah-duong-83b63848/</t>
  </si>
  <si>
    <t>Tony Perna</t>
  </si>
  <si>
    <t>Michael E. Jordan</t>
  </si>
  <si>
    <t>UNRL</t>
  </si>
  <si>
    <t>https://www.linkedin.com/in/michael-e-jordan-8032a735/</t>
  </si>
  <si>
    <t>Sam Ross</t>
  </si>
  <si>
    <t>https://www.linkedin.com/messaging/thread/2-OGJjMjQwZGMtODQ5OS00YmViLWI5MDItZGE1NzNmMTk1MjI1XzAxMA==/</t>
  </si>
  <si>
    <r>
      <rPr>
        <rFont val="Proxima Nova"/>
        <color rgb="FF1155CC"/>
        <u/>
      </rPr>
      <t>Followed</t>
    </r>
    <r>
      <rPr>
        <rFont val="Proxima Nova"/>
      </rPr>
      <t xml:space="preserve"> | </t>
    </r>
    <r>
      <rPr>
        <rFont val="Proxima Nova"/>
        <color rgb="FF1155CC"/>
        <u/>
      </rPr>
      <t>Contacted</t>
    </r>
  </si>
  <si>
    <t>Responded warm - doesn't know.</t>
  </si>
  <si>
    <t>Matt Gode</t>
  </si>
  <si>
    <t>Kelsey Brumm</t>
  </si>
  <si>
    <t>Marketing &amp; Ecommerce Manager</t>
  </si>
  <si>
    <t>https://www.linkedin.com/in/kelsey-brumm-b4037894/</t>
  </si>
  <si>
    <r>
      <rPr>
        <rFont val="Proxima Nova"/>
        <color rgb="FF1155CC"/>
        <u/>
      </rPr>
      <t>Followed</t>
    </r>
    <r>
      <rPr>
        <rFont val="Proxima Nova"/>
      </rPr>
      <t xml:space="preserve"> | Can't be messaged</t>
    </r>
  </si>
  <si>
    <t>Alexander Podorov</t>
  </si>
  <si>
    <t>Digital Marketing and Business Development</t>
  </si>
  <si>
    <t>https://www.linkedin.com/in/alexander-podorov-23734492/</t>
  </si>
  <si>
    <t>Kevin Walsh</t>
  </si>
  <si>
    <t>Evil Bikes</t>
  </si>
  <si>
    <t>https://www.linkedin.com/in/kevin-walsh-2858bb14/</t>
  </si>
  <si>
    <t>Jason Moeschler</t>
  </si>
  <si>
    <t>https://www.linkedin.com/in/jason-moeschler-023b439/</t>
  </si>
  <si>
    <r>
      <rPr>
        <rFont val="Proxima Nova"/>
        <color rgb="FF1155CC"/>
        <u/>
      </rPr>
      <t>Followed</t>
    </r>
    <r>
      <rPr>
        <rFont val="Proxima Nova"/>
      </rPr>
      <t xml:space="preserve"> | Can't be messaged</t>
    </r>
  </si>
  <si>
    <t>Gerow Gerow</t>
  </si>
  <si>
    <t>https://www.linkedin.com/in/gerow1/</t>
  </si>
  <si>
    <t>Lou Doctor</t>
  </si>
  <si>
    <t>Responded warm - not too close</t>
  </si>
  <si>
    <t>Jose Gomez-Zorrilla Amate</t>
  </si>
  <si>
    <t>Iguana Sell</t>
  </si>
  <si>
    <t>https://www.linkedin.com/in/josegomezzorrilla/</t>
  </si>
  <si>
    <r>
      <rPr>
        <rFont val="Proxima Nova"/>
        <color rgb="FF1155CC"/>
        <u/>
      </rPr>
      <t>Followed</t>
    </r>
    <r>
      <rPr>
        <rFont val="Proxima Nova"/>
      </rPr>
      <t xml:space="preserve"> | Can't be messaged</t>
    </r>
  </si>
  <si>
    <t>Ana Ochoa Docampo</t>
  </si>
  <si>
    <t>Senior Brand Manager</t>
  </si>
  <si>
    <t>https://www.linkedin.com/in/ana-ochoa-docampo/</t>
  </si>
  <si>
    <t>https://www.linkedin.com/messaging/thread/2-MTY2N2YwNDYtOTU2ZS00YjE5LWEwNTMtYTc2NjlkMTY5YTMzXzAxMA==/</t>
  </si>
  <si>
    <t>Sent inmail. Accepted invite. Sent follow up#2. Recheck after a month</t>
  </si>
  <si>
    <t>Khrystyna Feduniv</t>
  </si>
  <si>
    <t>https://www.linkedin.com/in/khrystyna-feduniv-4352b518a/</t>
  </si>
  <si>
    <t>Giuliana Bruni</t>
  </si>
  <si>
    <t>Growth Marketing Manager</t>
  </si>
  <si>
    <t>https://www.linkedin.com/in/giulianabruni/</t>
  </si>
  <si>
    <t>Brian Ciciora</t>
  </si>
  <si>
    <t>Truewerk</t>
  </si>
  <si>
    <t>https://www.linkedin.com/in/brianciciora/</t>
  </si>
  <si>
    <r>
      <rPr>
        <rFont val="Proxima Nova"/>
        <color rgb="FF1155CC"/>
        <u/>
      </rPr>
      <t>Followed</t>
    </r>
    <r>
      <rPr>
        <rFont val="Proxima Nova"/>
      </rPr>
      <t xml:space="preserve"> | Can't be messaged</t>
    </r>
  </si>
  <si>
    <t>Kelsey Kennedy</t>
  </si>
  <si>
    <t>Alexandria DeVito</t>
  </si>
  <si>
    <t>Anita Modi</t>
  </si>
  <si>
    <t>Next to intro - 3/4</t>
  </si>
  <si>
    <t>https://www.linkedin.com/in/kelseyjkennedy/</t>
  </si>
  <si>
    <t>Amol Shah</t>
  </si>
  <si>
    <t>Responded warm - Kelsey responded - come back in a couple of months. Send email after 2 months (kelsey@truewerk.com).</t>
  </si>
  <si>
    <t>Anna Briony</t>
  </si>
  <si>
    <t>Director Of E-commerce</t>
  </si>
  <si>
    <t>https://www.linkedin.com/in/annabriony/</t>
  </si>
  <si>
    <t>David Ben-Zikry</t>
  </si>
  <si>
    <t>Spring Step Shoes</t>
  </si>
  <si>
    <t>https://www.linkedin.com/in/david-ben-zikry-59018717/</t>
  </si>
  <si>
    <t>Roger Rawlins</t>
  </si>
  <si>
    <t>Avi Ben-Zikry</t>
  </si>
  <si>
    <t>https://www.linkedin.com/in/avi-ben-zikry-56127b20/</t>
  </si>
  <si>
    <t>Jason Lawner</t>
  </si>
  <si>
    <t>https://www.linkedin.com/in/jasonlawner/</t>
  </si>
  <si>
    <t>https://www.linkedin.com/messaging/thread/2-ZmU0OWY5NDItNWMwNi00NmU4LWI5ZDgtNGI1Y2ViMmE1OWYzXzAxMA==/</t>
  </si>
  <si>
    <t>Barbara Marques</t>
  </si>
  <si>
    <t>OROA</t>
  </si>
  <si>
    <t>https://www.linkedin.com/in/barbaramarques/</t>
  </si>
  <si>
    <r>
      <rPr>
        <rFont val="Proxima Nova"/>
        <color rgb="FF1155CC"/>
        <u/>
      </rPr>
      <t>Followed</t>
    </r>
    <r>
      <rPr>
        <rFont val="Proxima Nova"/>
      </rPr>
      <t xml:space="preserve"> | Can't be messaged</t>
    </r>
  </si>
  <si>
    <t>Jeremy Delcommeune</t>
  </si>
  <si>
    <t>Responsable marketing e-commerce</t>
  </si>
  <si>
    <t>https://www.linkedin.com/in/j%C3%A9r%C3%A9my-delcommeune/</t>
  </si>
  <si>
    <r>
      <rPr>
        <rFont val="Proxima Nova"/>
        <color rgb="FF1155CC"/>
        <u/>
      </rPr>
      <t>Followed</t>
    </r>
    <r>
      <rPr>
        <rFont val="Proxima Nova"/>
      </rPr>
      <t xml:space="preserve"> | </t>
    </r>
    <r>
      <rPr>
        <rFont val="Proxima Nova"/>
        <color rgb="FF1155CC"/>
        <u/>
      </rPr>
      <t>Contacted</t>
    </r>
  </si>
  <si>
    <t>Art Kessler</t>
  </si>
  <si>
    <t>Restaurant Furniture Plus</t>
  </si>
  <si>
    <t>https://www.linkedin.com/in/art-kessler-957b643/</t>
  </si>
  <si>
    <t>Chris Abate</t>
  </si>
  <si>
    <t>Responded warm - sent blurb over email. Recheck after a week.
Responded cold - waiting for response.</t>
  </si>
  <si>
    <t>Nick Kididis</t>
  </si>
  <si>
    <t>Product Manager</t>
  </si>
  <si>
    <t>https://www.linkedin.com/in/nkididis/</t>
  </si>
  <si>
    <r>
      <rPr>
        <rFont val="Proxima Nova"/>
        <color rgb="FF1155CC"/>
        <u/>
      </rPr>
      <t>Followed</t>
    </r>
    <r>
      <rPr>
        <rFont val="Proxima Nova"/>
      </rPr>
      <t xml:space="preserve"> | Can't be messaged</t>
    </r>
  </si>
  <si>
    <t>Nicole Snow</t>
  </si>
  <si>
    <t>Darn Good Yarn</t>
  </si>
  <si>
    <t>https://www.linkedin.com/in/darngoodyarn/</t>
  </si>
  <si>
    <t>Mike Snow</t>
  </si>
  <si>
    <t>Chief Technology Officer</t>
  </si>
  <si>
    <t>https://www.linkedin.com/in/mike-snow-b6988a48/</t>
  </si>
  <si>
    <t>Erica Kelley</t>
  </si>
  <si>
    <t>Director Of Ecommerce &amp; Sales</t>
  </si>
  <si>
    <t>https://www.linkedin.com/in/erica-k-934280239/</t>
  </si>
  <si>
    <t>Lloyd Heinrich</t>
  </si>
  <si>
    <t>The Wine Collective</t>
  </si>
  <si>
    <t>CEO/Managing Director</t>
  </si>
  <si>
    <t>Jonathan Broker</t>
  </si>
  <si>
    <t>https://www.linkedin.com/messaging/thread/2-MmExYzY5M2YtODM5Ny00ZjdhLWFkNzUtNzk2YTRlZGEzZjc5XzAxMA==/</t>
  </si>
  <si>
    <r>
      <rPr>
        <rFont val="Proxima Nova"/>
        <color rgb="FFFFFFFF"/>
        <u/>
      </rPr>
      <t>Followed</t>
    </r>
    <r>
      <rPr>
        <rFont val="Proxima Nova"/>
        <color rgb="FFFFFFFF"/>
      </rPr>
      <t xml:space="preserve"> | Can't be messaged</t>
    </r>
  </si>
  <si>
    <t>Mitch Wheatley</t>
  </si>
  <si>
    <t>Performance/Growth Marketing Lead</t>
  </si>
  <si>
    <t>https://www.linkedin.com/messaging/thread/2-MWU2YzkxYTAtYzI2YS00NTlhLTgzZjgtNWJlZGQ0M2U3ODdlXzAxMA==/</t>
  </si>
  <si>
    <r>
      <rPr>
        <rFont val="Proxima Nova"/>
        <color rgb="FFFFFFFF"/>
        <u/>
      </rPr>
      <t>Pending follow</t>
    </r>
    <r>
      <rPr>
        <rFont val="Proxima Nova"/>
        <color rgb="FFFFFFFF"/>
      </rPr>
      <t xml:space="preserve"> | Can't be messaged</t>
    </r>
  </si>
  <si>
    <t>Accepted invite. Responded cold. Declined.</t>
  </si>
  <si>
    <t>Reuben Bajada</t>
  </si>
  <si>
    <t>Head of Digital &amp; Marketing</t>
  </si>
  <si>
    <t>Emma Jackson</t>
  </si>
  <si>
    <t>Jonathan Totaro</t>
  </si>
  <si>
    <t>Reason Clothing</t>
  </si>
  <si>
    <t>https://www.linkedin.com/in/jonathan-totaro-42a9561b8/</t>
  </si>
  <si>
    <r>
      <rPr>
        <rFont val="Proxima Nova"/>
        <color rgb="FF1155CC"/>
        <u/>
      </rPr>
      <t>Followed</t>
    </r>
    <r>
      <rPr>
        <rFont val="Proxima Nova"/>
      </rPr>
      <t xml:space="preserve"> | Can't be messaged</t>
    </r>
  </si>
  <si>
    <t>Philip B.</t>
  </si>
  <si>
    <t>Principal &amp; Creative Director</t>
  </si>
  <si>
    <t>https://www.linkedin.com/in/philfromreason/</t>
  </si>
  <si>
    <t>Charles Warden</t>
  </si>
  <si>
    <r>
      <rPr>
        <rFont val="Proxima Nova"/>
        <color rgb="FF1155CC"/>
        <u/>
      </rPr>
      <t>Followed</t>
    </r>
    <r>
      <rPr>
        <rFont val="Proxima Nova"/>
      </rPr>
      <t xml:space="preserve"> | Can't be messaged</t>
    </r>
  </si>
  <si>
    <t>Responded warm - didn't respond after bump for intro. No warm connections to contact. Wait to accept invite.</t>
  </si>
  <si>
    <t>Rob Farella</t>
  </si>
  <si>
    <t>https://www.linkedin.com/in/robfarella/</t>
  </si>
  <si>
    <t>https://www.linkedin.com/messaging/thread/2-YWEwYzc4Y2MtZWVlYi00ZTcxLTg1YzUtYmI1MGJhNGE1ZmIwXzAxMA==/</t>
  </si>
  <si>
    <t>Tristan Lynch</t>
  </si>
  <si>
    <t>Roseland Furniture</t>
  </si>
  <si>
    <t>https://www.linkedin.com/in/tristan-lynch-69644b24/</t>
  </si>
  <si>
    <t>Ashley Jayne Oliver</t>
  </si>
  <si>
    <t>Creative Website Administrator</t>
  </si>
  <si>
    <t>https://www.linkedin.com/in/ashley-jayne-oliver-73395938/</t>
  </si>
  <si>
    <t>Nick H.</t>
  </si>
  <si>
    <t>Web Marketing Assistant</t>
  </si>
  <si>
    <t>https://www.linkedin.com/in/nick-h-aa045930/</t>
  </si>
  <si>
    <t>Jaysen Sudnykovych</t>
  </si>
  <si>
    <t>TuffWraps</t>
  </si>
  <si>
    <t>https://www.linkedin.com/in/jaysen-sudnykovych-64a40914a/</t>
  </si>
  <si>
    <t>James Colwell</t>
  </si>
  <si>
    <t>https://www.linkedin.com/in/james-colwell-574953a8/</t>
  </si>
  <si>
    <r>
      <rPr>
        <rFont val="Proxima Nova"/>
        <color rgb="FF1155CC"/>
        <u/>
      </rPr>
      <t>Followed</t>
    </r>
    <r>
      <rPr>
        <rFont val="Proxima Nova"/>
      </rPr>
      <t xml:space="preserve"> | Can't be messaged</t>
    </r>
  </si>
  <si>
    <t>Sonia Sudnykovych</t>
  </si>
  <si>
    <t>VP of Business Development</t>
  </si>
  <si>
    <t>https://www.linkedin.com/in/sonia-sudnykovych-7073627b/</t>
  </si>
  <si>
    <t>Dane Drotts</t>
  </si>
  <si>
    <t>Gideon Bright</t>
  </si>
  <si>
    <t>dryrobe</t>
  </si>
  <si>
    <t>https://www.linkedin.com/in/dryrobe/</t>
  </si>
  <si>
    <r>
      <rPr>
        <rFont val="Proxima Nova"/>
        <color rgb="FF1155CC"/>
        <u/>
      </rPr>
      <t>Followed</t>
    </r>
    <r>
      <rPr>
        <rFont val="Proxima Nova"/>
      </rPr>
      <t xml:space="preserve"> | Can't be messaged</t>
    </r>
  </si>
  <si>
    <t>Neil Osmond</t>
  </si>
  <si>
    <t>https://www.linkedin.com/in/neil-osmond-08236885/</t>
  </si>
  <si>
    <t>https://www.linkedin.com/messaging/thread/2-ODk4ZjdmMWUtNGU1Zi00ZDRjLTlkYzgtMjJjMTJmMmMyZTZmXzAxMA==/</t>
  </si>
  <si>
    <t>Simon Burch</t>
  </si>
  <si>
    <t>Head of Business Technology</t>
  </si>
  <si>
    <t>https://www.linkedin.com/in/simon-burch-b65b31137/</t>
  </si>
  <si>
    <t>Djuanita Soomoodra</t>
  </si>
  <si>
    <t>https://www.linkedin.com/in/dpmsoomoodra/</t>
  </si>
  <si>
    <t>Melanie Elturk</t>
  </si>
  <si>
    <t>Haute Hijab</t>
  </si>
  <si>
    <t>https://www.linkedin.com/in/melanieelturk/</t>
  </si>
  <si>
    <t>Mohamed Kazaz</t>
  </si>
  <si>
    <r>
      <rPr>
        <rFont val="Proxima Nova"/>
        <color rgb="FF000000"/>
      </rPr>
      <t xml:space="preserve">Responded warm - sent blurb over email. No further action needed. Recheck </t>
    </r>
    <r>
      <rPr>
        <rFont val="Proxima Nova"/>
        <color rgb="FF1155CC"/>
        <u/>
      </rPr>
      <t>Hubspot</t>
    </r>
    <r>
      <rPr>
        <rFont val="Proxima Nova"/>
        <color rgb="FF000000"/>
      </rPr>
      <t xml:space="preserve"> after 2 weeks.</t>
    </r>
  </si>
  <si>
    <t>Zachary Bader</t>
  </si>
  <si>
    <t>VapeRanger</t>
  </si>
  <si>
    <t>https://www.linkedin.com/in/zachary-bader-a17b04207/</t>
  </si>
  <si>
    <t>Daniel Truque</t>
  </si>
  <si>
    <t>https://www.linkedin.com/messaging/thread/2-NTg0YjBiYjMtYTg4MS00NWYwLWFjZDUtZjZkOGJkYjRhYTNiXzAxMg==/?searchTerm=Zachary%20Bader</t>
  </si>
  <si>
    <t>Accepted invite. Recheck after 2 weeks.
Responded warm - done intro. No further action required.</t>
  </si>
  <si>
    <t>Ricardo Blancarte</t>
  </si>
  <si>
    <t>https://www.linkedin.com/in/ricardo-blancarte-69349324/</t>
  </si>
  <si>
    <t>https://www.linkedin.com/messaging/thread/2-ZTA5Yjk4YTYtNTk1Yi00NTc3LTlkMDktZmZmZmY5Y2U5NTRmXzAxMA==/</t>
  </si>
  <si>
    <t>Accepted invite. Sent follow up#1. Recheck after 1 month.</t>
  </si>
  <si>
    <t>Luis Fernando Gómez</t>
  </si>
  <si>
    <t>https://www.linkedin.com/in/luisfgomezb/</t>
  </si>
  <si>
    <t>Camille Hamelin</t>
  </si>
  <si>
    <t>Poches et Fils</t>
  </si>
  <si>
    <t>https://www.linkedin.com/in/camillehamelin/</t>
  </si>
  <si>
    <t>Charles-David Hébert</t>
  </si>
  <si>
    <t>https://www.linkedin.com/in/charles-david-h%C3%A9bert-b5364612b/</t>
  </si>
  <si>
    <t>Jacob Nannestad</t>
  </si>
  <si>
    <t>UMAGE</t>
  </si>
  <si>
    <t>https://www.linkedin.com/in/jacob-nannestad-4751903a/</t>
  </si>
  <si>
    <t>Mette Eskerod Foldager</t>
  </si>
  <si>
    <t>https://www.linkedin.com/in/mettefold/</t>
  </si>
  <si>
    <t>Rex Kelly</t>
  </si>
  <si>
    <t>https://www.linkedin.com/in/rexkelly1/</t>
  </si>
  <si>
    <t>https://www.linkedin.com/messaging/thread/2-YmU2MWVjNmEtNzU4NS00MjJkLTk3N2YtMzQyYjlmNzhhZTIwXzAxMA==/</t>
  </si>
  <si>
    <t>Paul Santoro</t>
  </si>
  <si>
    <t>Cygnett</t>
  </si>
  <si>
    <t>https://www.linkedin.com/in/paulsantoro/</t>
  </si>
  <si>
    <t>Peter Bartlett</t>
  </si>
  <si>
    <t>Digital &amp; eCommerce Manager</t>
  </si>
  <si>
    <t>https://www.linkedin.com/in/peter-bartlett-/</t>
  </si>
  <si>
    <t>Michael Broadhurst</t>
  </si>
  <si>
    <t>https://www.linkedin.com/in/mbroadhurst/</t>
  </si>
  <si>
    <t>https://www.linkedin.com/messaging/thread/2-ZWQ3ZmRmODItMzJmMS00MTZjLTkwMDgtZTA3Mjg0OTEwNjljXzAxMA==/</t>
  </si>
  <si>
    <t>Bob Denny</t>
  </si>
  <si>
    <t>First Tactical</t>
  </si>
  <si>
    <t>https://www.linkedin.com/in/bob-denny-09b23ab/</t>
  </si>
  <si>
    <t>Terri Matthies</t>
  </si>
  <si>
    <t>Director of IT</t>
  </si>
  <si>
    <t>https://www.linkedin.com/in/terri-matthies-14ab7517/</t>
  </si>
  <si>
    <t>https://www.linkedin.com/messaging/thread/2-NmY3ZjM2OWItNDE0NS00MzE1LWJlYTEtZjM3ODU3Yjk4NzhiXzAxMA==/</t>
  </si>
  <si>
    <t>Chad Seiverson</t>
  </si>
  <si>
    <t>Digital Brand Manager</t>
  </si>
  <si>
    <t>https://www.linkedin.com/in/chad-seiverson/</t>
  </si>
  <si>
    <t>https://www.linkedin.com/messaging/thread/2-MDhkNzMyMDgtZDhhOS00ZjkwLWJmYmEtNjI2OGIzNjMxZGFkXzAxMA==/</t>
  </si>
  <si>
    <t>Christopher Gathright</t>
  </si>
  <si>
    <t>Sportique</t>
  </si>
  <si>
    <t>https://www.linkedin.com/in/christophergathright/</t>
  </si>
  <si>
    <t>Gina Gauthier</t>
  </si>
  <si>
    <t>Responded warm - doesn't know
No warm connections to contact. Wait to accept invite.</t>
  </si>
  <si>
    <t>Nick O'Neill</t>
  </si>
  <si>
    <t>Responded warm - sent Chris a message. Ghosted</t>
  </si>
  <si>
    <t>Christian Taylor</t>
  </si>
  <si>
    <t>Kimberly Moody</t>
  </si>
  <si>
    <t>https://www.linkedin.com/in/kimberly-moody-1426355a/</t>
  </si>
  <si>
    <t>Alex Gallagher</t>
  </si>
  <si>
    <t>https://www.linkedin.com/in/alex-gallagher-91458120b/</t>
  </si>
  <si>
    <t>Joe Vella</t>
  </si>
  <si>
    <t>WizardPins</t>
  </si>
  <si>
    <t>https://www.linkedin.com/in/joe-vella-bb02a31a/</t>
  </si>
  <si>
    <t>Jill Chokshi</t>
  </si>
  <si>
    <t>Responded warm - not too close but shared his email address
Sent email directly to Joe via Jill. Finalizing meeting sched. No further action needed.</t>
  </si>
  <si>
    <t>Pete Christman</t>
  </si>
  <si>
    <t>Meredith Theis</t>
  </si>
  <si>
    <t>David K.</t>
  </si>
  <si>
    <t>Sr. Business Development Manager</t>
  </si>
  <si>
    <t>https://www.linkedin.com/in/david-k-bb00a1b6/</t>
  </si>
  <si>
    <t>Peter Morrell</t>
  </si>
  <si>
    <t>Growth Marketing</t>
  </si>
  <si>
    <t>https://www.linkedin.com/in/peter-morrell-43b366107/</t>
  </si>
  <si>
    <t>Chase Mohseni</t>
  </si>
  <si>
    <t>Responded warm - Intro made. No further action needed.</t>
  </si>
  <si>
    <t>Chris Rodriguez</t>
  </si>
  <si>
    <t>Matthew Kastner</t>
  </si>
  <si>
    <t>Growth Marketing &amp; Sales/C&amp;P</t>
  </si>
  <si>
    <t>https://www.linkedin.com/in/matthew-kastner-7b320388/</t>
  </si>
  <si>
    <t>Glynn Turquand</t>
  </si>
  <si>
    <t>Xterra Wetsuits</t>
  </si>
  <si>
    <t>Co-Owner/COO</t>
  </si>
  <si>
    <t>https://www.linkedin.com/in/glynn-turquand-60864114/</t>
  </si>
  <si>
    <t>Zach Coelius</t>
  </si>
  <si>
    <t>https://www.linkedin.com/messaging/thread/2-YmQ0NDNlNWUtMmQ3Ni00ODI4LWI4MGQtY2RlZWU0ODEyMTJhXzAxMA==/</t>
  </si>
  <si>
    <r>
      <rPr>
        <rFont val="Proxima Nova"/>
        <color rgb="FF1155CC"/>
        <u/>
      </rPr>
      <t>Followed</t>
    </r>
    <r>
      <rPr>
        <rFont val="Proxima Nova"/>
      </rPr>
      <t xml:space="preserve"> | Can't be messaged</t>
    </r>
  </si>
  <si>
    <t>Keith Simmons</t>
  </si>
  <si>
    <t>Co-Owner/Co-Founder/CEO</t>
  </si>
  <si>
    <t>https://www.linkedin.com/in/keithsimmons1/</t>
  </si>
  <si>
    <t>Daniel Nelson</t>
  </si>
  <si>
    <t>https://www.linkedin.com/messaging/thread/2-MGRkZjZlMjktYWE4Zi00NGM0LWE1NmYtYjQwMjgwMGRkYmNiXzAxMA==/</t>
  </si>
  <si>
    <r>
      <rPr>
        <rFont val="Proxima Nova"/>
        <color rgb="FF1155CC"/>
        <u/>
      </rPr>
      <t>Followed</t>
    </r>
    <r>
      <rPr>
        <rFont val="Proxima Nova"/>
      </rPr>
      <t xml:space="preserve"> | Can't be messaged</t>
    </r>
  </si>
  <si>
    <t>Sent inmail. Wait to accept invite.
Responded warm - intro failed</t>
  </si>
  <si>
    <t>Daniel Grammar</t>
  </si>
  <si>
    <t>Brinley Simmons</t>
  </si>
  <si>
    <t>https://www.linkedin.com/in/brinleysimmons/</t>
  </si>
  <si>
    <t>Chris Alexander</t>
  </si>
  <si>
    <t>BodyHealth</t>
  </si>
  <si>
    <t>https://www.linkedin.com/in/chris-alexander-98412586/</t>
  </si>
  <si>
    <r>
      <rPr>
        <rFont val="Proxima Nova"/>
        <color rgb="FF1155CC"/>
        <u/>
      </rPr>
      <t>Followed</t>
    </r>
    <r>
      <rPr>
        <rFont val="Proxima Nova"/>
      </rPr>
      <t xml:space="preserve"> | Can't be messaged</t>
    </r>
  </si>
  <si>
    <t>Ian Braddock</t>
  </si>
  <si>
    <t>https://www.linkedin.com/in/ian-braddock-470428235/</t>
  </si>
  <si>
    <t>Steven Hartman</t>
  </si>
  <si>
    <t>Responded warm - not too close for intro</t>
  </si>
  <si>
    <t>Kyle Goguen</t>
  </si>
  <si>
    <t>Pawstruck</t>
  </si>
  <si>
    <t>https://www.linkedin.com/in/kylemgoguen/</t>
  </si>
  <si>
    <t>Kelcey Lehrich</t>
  </si>
  <si>
    <r>
      <rPr>
        <rFont val="Proxima Nova"/>
        <color rgb="FF1155CC"/>
        <u/>
      </rPr>
      <t>Followed</t>
    </r>
    <r>
      <rPr>
        <rFont val="Proxima Nova"/>
      </rPr>
      <t xml:space="preserve"> | Can't be messaged</t>
    </r>
  </si>
  <si>
    <t>Bill DAlessandro</t>
  </si>
  <si>
    <t>Brian Campbell</t>
  </si>
  <si>
    <t>Scott Gerber</t>
  </si>
  <si>
    <t>Traci Shapiro</t>
  </si>
  <si>
    <t>Jason Drass</t>
  </si>
  <si>
    <t>Sent warm intro over email</t>
  </si>
  <si>
    <t>New outreach. Recheck after a week.</t>
  </si>
  <si>
    <t>Jennifer (Mayer) Fish</t>
  </si>
  <si>
    <t>Head of Brand and Retention, Ecomm</t>
  </si>
  <si>
    <t>https://www.linkedin.com/in/jennifer-mayer-fish/</t>
  </si>
  <si>
    <t>Chelsee Bergen</t>
  </si>
  <si>
    <t>Director Channel Sales</t>
  </si>
  <si>
    <t>https://www.linkedin.com/in/chelseebergen/</t>
  </si>
  <si>
    <r>
      <rPr>
        <rFont val="Proxima Nova"/>
        <color rgb="FF1155CC"/>
        <u/>
      </rPr>
      <t>Followed</t>
    </r>
    <r>
      <rPr>
        <rFont val="Proxima Nova"/>
      </rPr>
      <t xml:space="preserve"> | Can't be messaged</t>
    </r>
  </si>
  <si>
    <t>Gary Lourie</t>
  </si>
  <si>
    <t>Simkhai</t>
  </si>
  <si>
    <t>COO/CFO</t>
  </si>
  <si>
    <t>https://www.linkedin.com/in/gary-lourie-728bb1/</t>
  </si>
  <si>
    <t>Christopher Phillpott</t>
  </si>
  <si>
    <t>Director of Product, E-Commerce</t>
  </si>
  <si>
    <t>https://www.linkedin.com/in/christopherphillpott/</t>
  </si>
  <si>
    <t>https://www.linkedin.com/messaging/thread/2-NjMyOWExZWUtNTM5NC00YjYyLThiYTEtY2NmOWYzZjE1MTg4XzAxMA==/?searchTerm=Christopher%20Phillpott</t>
  </si>
  <si>
    <t>Paul Mansfield</t>
  </si>
  <si>
    <t>Kite Clothing</t>
  </si>
  <si>
    <t>Head Of Operations</t>
  </si>
  <si>
    <t>https://www.linkedin.com/in/paul-mansfield-16ab34157/</t>
  </si>
  <si>
    <t>Lucy Jackson</t>
  </si>
  <si>
    <t>https://www.linkedin.com/in/lucy-jackson-b1304947/</t>
  </si>
  <si>
    <t>Brandon Fishman</t>
  </si>
  <si>
    <t>VitaCup</t>
  </si>
  <si>
    <t>https://www.linkedin.com/in/brandonfishman/</t>
  </si>
  <si>
    <t>Punit Gyanendra</t>
  </si>
  <si>
    <t>https://www.linkedin.com/messaging/thread/2-YTU2ZTZkYTctODQzZC00NDFmLWIyODQtNmI3ZTc4M2E1NmQzXzAxMA==</t>
  </si>
  <si>
    <r>
      <rPr>
        <rFont val="Proxima Nova"/>
        <color rgb="FF1155CC"/>
        <u/>
      </rPr>
      <t>Followed</t>
    </r>
    <r>
      <rPr>
        <rFont val="Proxima Nova"/>
      </rPr>
      <t xml:space="preserve"> | Can't be messaged</t>
    </r>
  </si>
  <si>
    <t>Responded warm - sent follow up#2. Didn't respond.
Accepted invite. - sent follow up#1. Recheck after a month.</t>
  </si>
  <si>
    <t>Ryan Savage</t>
  </si>
  <si>
    <t>https://www.linkedin.com/in/ryan-savage-2005/</t>
  </si>
  <si>
    <t>Dean McPadden</t>
  </si>
  <si>
    <t>Tessa Gavia</t>
  </si>
  <si>
    <t>https://www.linkedin.com/in/tessa-gavia000/</t>
  </si>
  <si>
    <t>Joe Portsmouth</t>
  </si>
  <si>
    <r>
      <rPr>
        <rFont val="Proxima Nova"/>
        <color rgb="FF1155CC"/>
        <u/>
      </rPr>
      <t>Followed</t>
    </r>
    <r>
      <rPr>
        <rFont val="Proxima Nova"/>
      </rPr>
      <t xml:space="preserve"> | Can't be messaged</t>
    </r>
  </si>
  <si>
    <t>Laura Camarena Holguin</t>
  </si>
  <si>
    <t>Manager, Online Marketplaces</t>
  </si>
  <si>
    <t>https://www.linkedin.com/in/laura-camarena-holguin-15b79210b/</t>
  </si>
  <si>
    <t>Kevin Schlenker</t>
  </si>
  <si>
    <t>Skar Audio</t>
  </si>
  <si>
    <t>https://www.linkedin.com/in/kevin-schlenker-7313b147/</t>
  </si>
  <si>
    <t>https://www.linkedin.com/messaging/thread/2-MzVhNTI5NTEtZGE5Ny00NDhhLTg4NWYtMDU0ZTRkNDBjNDI5XzAxMA==/</t>
  </si>
  <si>
    <r>
      <rPr>
        <rFont val="Proxima Nova"/>
        <color rgb="FF1155CC"/>
        <u/>
      </rPr>
      <t>Followed</t>
    </r>
    <r>
      <rPr>
        <rFont val="Proxima Nova"/>
      </rPr>
      <t xml:space="preserve"> | </t>
    </r>
    <r>
      <rPr>
        <rFont val="Proxima Nova"/>
        <color rgb="FF1155CC"/>
        <u/>
      </rPr>
      <t>Contacted</t>
    </r>
  </si>
  <si>
    <t>Accepted invite. Sent follow up#1. Recheck after a month.
Sent TT DM. Recheck after 2 weeks.</t>
  </si>
  <si>
    <t>Andrew Foran</t>
  </si>
  <si>
    <t>https://www.linkedin.com/in/andrew-foran-32299a65/</t>
  </si>
  <si>
    <t>Greg Parry</t>
  </si>
  <si>
    <t>Leather Gallery</t>
  </si>
  <si>
    <t>https://www.linkedin.com/in/thegregparry/</t>
  </si>
  <si>
    <t>Holly Grant</t>
  </si>
  <si>
    <t>https://www.linkedin.com/in/holly-grant-46345694/</t>
  </si>
  <si>
    <t>Dean Jackson</t>
  </si>
  <si>
    <t>HUUB Design</t>
  </si>
  <si>
    <t>https://www.linkedin.com/in/dean-jackson-03460a4/</t>
  </si>
  <si>
    <t>https://www.linkedin.com/messaging/thread/2-NjVjMmRlMzQtNTRhMS00ZDRjLWFjMzgtNzA2OTg3NGI4NzdmXzAxMg==</t>
  </si>
  <si>
    <t>Lauren Vanderplank</t>
  </si>
  <si>
    <t>https://www.linkedin.com/in/laurenvanderplank/</t>
  </si>
  <si>
    <t>https://www.linkedin.com/messaging/thread/2-NzdjZmRkMDUtNmQ4Ny00NjI1LWFmYmUtZTVlNzg0Y2M3MGQxXzAxMg==/</t>
  </si>
  <si>
    <r>
      <rPr>
        <rFont val="Proxima Nova"/>
        <color rgb="FF1155CC"/>
        <u/>
      </rPr>
      <t>Followed</t>
    </r>
    <r>
      <rPr>
        <rFont val="Proxima Nova"/>
      </rPr>
      <t xml:space="preserve"> | Can't be messaged</t>
    </r>
  </si>
  <si>
    <t>Ben Eltz</t>
  </si>
  <si>
    <t>DiamondBack</t>
  </si>
  <si>
    <t>https://www.linkedin.com/in/beneltz/</t>
  </si>
  <si>
    <r>
      <rPr>
        <rFont val="Proxima Nova"/>
        <color rgb="FF1155CC"/>
        <u/>
      </rPr>
      <t>Followed</t>
    </r>
    <r>
      <rPr>
        <rFont val="Proxima Nova"/>
      </rPr>
      <t xml:space="preserve"> | Can't be messaged</t>
    </r>
  </si>
  <si>
    <t>Brandon Moist</t>
  </si>
  <si>
    <t>https://www.linkedin.com/in/brandon-moist-0681b533/</t>
  </si>
  <si>
    <t>Dan Gongloff</t>
  </si>
  <si>
    <t>Director Of Product Development</t>
  </si>
  <si>
    <t>https://www.linkedin.com/in/dan-gongloff-32542146/</t>
  </si>
  <si>
    <t>Avi Cohen</t>
  </si>
  <si>
    <t>BulbAmerica</t>
  </si>
  <si>
    <t>https://www.linkedin.com/in/avi-cohen-460a3b1a/</t>
  </si>
  <si>
    <t>Michael Yeheskiel</t>
  </si>
  <si>
    <t>Founder/COO</t>
  </si>
  <si>
    <t>https://www.linkedin.com/in/michael-yeheskiel-55412513/</t>
  </si>
  <si>
    <t>Daniel Shapiro</t>
  </si>
  <si>
    <t>Fourlaps</t>
  </si>
  <si>
    <t>https://www.linkedin.com/in/daniel-shapiro-a934219/</t>
  </si>
  <si>
    <t>Sara Reistad-Long</t>
  </si>
  <si>
    <t>Anderson Pugash</t>
  </si>
  <si>
    <t>Iván Santiago-Garratón</t>
  </si>
  <si>
    <t>Director of Business Operations, Wholesale &amp; Digital Merchandising</t>
  </si>
  <si>
    <t>https://www.linkedin.com/in/iv%C3%A1n-santiago-garrat%C3%B3n-28b5501a/</t>
  </si>
  <si>
    <t>Alexandra Psaros</t>
  </si>
  <si>
    <t>https://www.linkedin.com/in/alexandra-psaros-944a39111/</t>
  </si>
  <si>
    <t>Jon Martino</t>
  </si>
  <si>
    <t>Fuse Lenses</t>
  </si>
  <si>
    <t>https://www.linkedin.com/in/jon-martino-01153963/</t>
  </si>
  <si>
    <t>Athanasia Tanya Diamantis Svec</t>
  </si>
  <si>
    <t>https://www.linkedin.com/messaging/thread/2-OWUzMTQ1ZWItNTBmNy00MGYxLTgwNjItMjI0ZDc2ODRiNDBkXzAxMg==/?searchTerm=Jon%20Martino</t>
  </si>
  <si>
    <t>Brandon Dill</t>
  </si>
  <si>
    <t>https://www.linkedin.com/in/brandon-dill-6b95a695/</t>
  </si>
  <si>
    <r>
      <rPr>
        <rFont val="Proxima Nova"/>
        <color rgb="FF1155CC"/>
        <u/>
      </rPr>
      <t>Followed</t>
    </r>
    <r>
      <rPr>
        <rFont val="Proxima Nova"/>
      </rPr>
      <t xml:space="preserve"> | Can't be messaged</t>
    </r>
  </si>
  <si>
    <t>Jessica Goodin</t>
  </si>
  <si>
    <t>https://www.linkedin.com/in/goodinj/</t>
  </si>
  <si>
    <t>Brittany Fielding Ireland</t>
  </si>
  <si>
    <t>LSPACE</t>
  </si>
  <si>
    <t>Director Of Merchandising &amp; E-commerce</t>
  </si>
  <si>
    <t>https://www.linkedin.com/in/brittanyafielding/</t>
  </si>
  <si>
    <t>Alivia Krasner</t>
  </si>
  <si>
    <t>Ecommerce Project Manager</t>
  </si>
  <si>
    <t>https://www.linkedin.com/in/aliviakrasner/</t>
  </si>
  <si>
    <t>Warburg (Warb) Lee</t>
  </si>
  <si>
    <t>Alen</t>
  </si>
  <si>
    <t>Josh Carlson</t>
  </si>
  <si>
    <t>https://www.linkedin.com/messaging/thread/2-ZGQ0ZDJmN2EtMjlkZS00ZjVmLWI5MzUtNjhhYjdkYWYxNmZlXzAxMA==/?searchTerm=Warburg%20(Warb)%20Lee</t>
  </si>
  <si>
    <r>
      <rPr>
        <rFont val="Proxima Nova"/>
        <color rgb="FFFFFFFF"/>
        <u/>
      </rPr>
      <t>Pending</t>
    </r>
    <r>
      <rPr>
        <rFont val="Proxima Nova"/>
        <color rgb="FFFFFFFF"/>
      </rPr>
      <t xml:space="preserve"> | Can't be messaged </t>
    </r>
  </si>
  <si>
    <t>Richard Harris</t>
  </si>
  <si>
    <t>Responded warm - Warb Lee is not interested. They've onboarded a team to take care of their website traffic.</t>
  </si>
  <si>
    <t>Marsha Osborn</t>
  </si>
  <si>
    <r>
      <rPr>
        <rFont val="Proxima Nova"/>
        <color rgb="FFFFFFFF"/>
        <u/>
      </rPr>
      <t>Followed</t>
    </r>
    <r>
      <rPr>
        <rFont val="Proxima Nova"/>
        <color rgb="FFFFFFFF"/>
      </rPr>
      <t xml:space="preserve"> | Can't be messaged</t>
    </r>
  </si>
  <si>
    <t>Joey Steger</t>
  </si>
  <si>
    <t>Vice President Marketing</t>
  </si>
  <si>
    <t>Clint Kisker</t>
  </si>
  <si>
    <t>https://www.linkedin.com/messaging/thread/2-MDVmNmUzN2YtZTU4YS00NWVlLTk5ZTgtNTVlMzg3ZGRiN2I1XzAxMA==/</t>
  </si>
  <si>
    <t>Responded warm - doesn't know
Sent inmail. Wait to accept invite.</t>
  </si>
  <si>
    <t>Ben Watson</t>
  </si>
  <si>
    <t>Bumped. Recheck warm after a week</t>
  </si>
  <si>
    <t>Mitch Becerra</t>
  </si>
  <si>
    <t>Nina Clarke</t>
  </si>
  <si>
    <t>Director Of Technology</t>
  </si>
  <si>
    <t>Julian Hamood</t>
  </si>
  <si>
    <t>Trusted Tech Team</t>
  </si>
  <si>
    <r>
      <rPr>
        <rFont val="Proxima Nova"/>
        <color rgb="FFFFFFFF"/>
        <u/>
      </rPr>
      <t>Followed</t>
    </r>
    <r>
      <rPr>
        <rFont val="Proxima Nova"/>
        <color rgb="FFFFFFFF"/>
      </rPr>
      <t xml:space="preserve"> | Can't be messaged</t>
    </r>
  </si>
  <si>
    <t>David Spencer</t>
  </si>
  <si>
    <t>Connor Morris</t>
  </si>
  <si>
    <t>Responded warm - does not use our tech; declined.</t>
  </si>
  <si>
    <t>David Lloyd</t>
  </si>
  <si>
    <t>Director of Information Technology</t>
  </si>
  <si>
    <t>Zoe Woodsum Zilian</t>
  </si>
  <si>
    <t>Farmhouse Pottery</t>
  </si>
  <si>
    <t>https://www.linkedin.com/in/zoezilian/</t>
  </si>
  <si>
    <t>James Zilian</t>
  </si>
  <si>
    <t>https://www.linkedin.com/in/james-zilian-10014a1a/</t>
  </si>
  <si>
    <t>Tori Carton</t>
  </si>
  <si>
    <t>Marketing &amp; eCommerce Manager</t>
  </si>
  <si>
    <t>https://www.linkedin.com/in/tori-carton/</t>
  </si>
  <si>
    <t>https://www.linkedin.com/messaging/thread/2-MDdlYTkxNzItNjVmOS00NDE1LWFhZDgtMWQxM2UwOTIyZTczXzAxMA==</t>
  </si>
  <si>
    <r>
      <rPr>
        <rFont val="Proxima Nova"/>
        <color rgb="FF1155CC"/>
        <u/>
      </rPr>
      <t>Followed</t>
    </r>
    <r>
      <rPr>
        <rFont val="Proxima Nova"/>
      </rPr>
      <t xml:space="preserve"> | Can't be messaged</t>
    </r>
  </si>
  <si>
    <t>Augustus Wiesel</t>
  </si>
  <si>
    <t>MFI Medical</t>
  </si>
  <si>
    <t>https://www.linkedin.com/in/augustus-wiesel-03a4253a/</t>
  </si>
  <si>
    <t>Casey Husband</t>
  </si>
  <si>
    <r>
      <rPr>
        <rFont val="Proxima Nova"/>
        <color rgb="FF1155CC"/>
        <u/>
      </rPr>
      <t>Followed</t>
    </r>
    <r>
      <rPr>
        <rFont val="Proxima Nova"/>
      </rPr>
      <t xml:space="preserve"> | Can't be messaged</t>
    </r>
  </si>
  <si>
    <t>Responded warm - prospect no response.
No warm to connect. Wait to accept invite.</t>
  </si>
  <si>
    <t>Sierra Garcia</t>
  </si>
  <si>
    <t>https://www.linkedin.com/in/sierra-garcia-31211a33/</t>
  </si>
  <si>
    <t>Travis Faught</t>
  </si>
  <si>
    <t>https://www.linkedin.com/in/travis-faught-12011279/</t>
  </si>
  <si>
    <t>Joshua Nahm</t>
  </si>
  <si>
    <t>Import Image Racing</t>
  </si>
  <si>
    <t>https://www.linkedin.com/in/joshua-nahm-b0b429204/</t>
  </si>
  <si>
    <t>Alicia Doremus</t>
  </si>
  <si>
    <t>https://www.linkedin.com/in/alicia-doremus-b2543233/</t>
  </si>
  <si>
    <t>Nadya Okamoto</t>
  </si>
  <si>
    <t>August</t>
  </si>
  <si>
    <t>https://www.linkedin.com/in/nadyaokamoto/</t>
  </si>
  <si>
    <t>Amanda Calabrese</t>
  </si>
  <si>
    <r>
      <rPr>
        <rFont val="Proxima Nova"/>
        <color rgb="FF1155CC"/>
        <u/>
      </rPr>
      <t>Followed</t>
    </r>
    <r>
      <rPr>
        <rFont val="Proxima Nova"/>
      </rPr>
      <t xml:space="preserve"> | </t>
    </r>
    <r>
      <rPr>
        <rFont val="Proxima Nova"/>
        <color rgb="FF1155CC"/>
        <u/>
      </rPr>
      <t>Contacted</t>
    </r>
    <r>
      <rPr>
        <rFont val="Proxima Nova"/>
      </rPr>
      <t xml:space="preserve"> | Responded</t>
    </r>
  </si>
  <si>
    <t>No further action needed. Contacted Jake.</t>
  </si>
  <si>
    <t>Abe Wolke</t>
  </si>
  <si>
    <t>Janet Levine</t>
  </si>
  <si>
    <t>Responded warm - doesn't know
No further action needed. Contacted Jake.</t>
  </si>
  <si>
    <t>Jake Tackett</t>
  </si>
  <si>
    <t>https://www.linkedin.com/in/jake-tackett-0bb30136/</t>
  </si>
  <si>
    <t>https://www.linkedin.com/messaging/thread/2-N2U4NmVlMzEtZWFlZS00YWU2LWI3MjAtNGRlMmJjMGYxNWJmXzAxMA==/</t>
  </si>
  <si>
    <t>Andrew confirming meeting sched. No further action needed.</t>
  </si>
  <si>
    <t>Erin Burk</t>
  </si>
  <si>
    <t>https://www.linkedin.com/in/erineburk/</t>
  </si>
  <si>
    <t>Andrea Van Dell</t>
  </si>
  <si>
    <t>Direct contact via email. No further action needed.</t>
  </si>
  <si>
    <t>Andrew Barr</t>
  </si>
  <si>
    <t>Marc Levin</t>
  </si>
  <si>
    <t>JasonL Office Furniture</t>
  </si>
  <si>
    <t>https://www.linkedin.com/in/levinmarc/</t>
  </si>
  <si>
    <t>Zac Zinman</t>
  </si>
  <si>
    <t>https://www.linkedin.com/in/zac-zinman-6327383a/</t>
  </si>
  <si>
    <t>Michael Akkerman</t>
  </si>
  <si>
    <t>https://www.linkedin.com/messaging/thread/2-MGZhY2RlOGQtNmI0My00ZmVhLWIyZjMtNGNmOTliNTRhZTUzXzAxMg==/</t>
  </si>
  <si>
    <t>Sent warm intro via LI</t>
  </si>
  <si>
    <t>Responded warm - sent intro via LI. Bumped. Recheck after 2 weeks. Scheduling meeting. Recheck after a week.
Michael - successful warm intro</t>
  </si>
  <si>
    <t>Rick Harington</t>
  </si>
  <si>
    <t>https://www.linkedin.com/in/rickharington/</t>
  </si>
  <si>
    <t>Jamie Rosen</t>
  </si>
  <si>
    <t>Dr. Dabber</t>
  </si>
  <si>
    <t>https://www.linkedin.com/in/jamie-rosen-6bb36a8a/</t>
  </si>
  <si>
    <t>David Kram</t>
  </si>
  <si>
    <t>No mutual connections to contact. Wait to accept invite.</t>
  </si>
  <si>
    <t>Christopher Ortega</t>
  </si>
  <si>
    <t>Chief of Product Development and Production</t>
  </si>
  <si>
    <t>https://www.linkedin.com/in/christopher-o-863148b3/</t>
  </si>
  <si>
    <t>Douglas Indrunas</t>
  </si>
  <si>
    <t>Infotainment</t>
  </si>
  <si>
    <t>https://www.linkedin.com/in/douglas-indrunas-57546766/</t>
  </si>
  <si>
    <t>Jessica Barber</t>
  </si>
  <si>
    <t>https://www.linkedin.com/in/jessica-barber-9b4947139/</t>
  </si>
  <si>
    <t>Crystal Indrunas</t>
  </si>
  <si>
    <t>Marketing Specialist</t>
  </si>
  <si>
    <t>https://www.linkedin.com/in/crystal-indrunas-2999a552/</t>
  </si>
  <si>
    <t>Paul Keller</t>
  </si>
  <si>
    <t>Keller</t>
  </si>
  <si>
    <t>https://www.linkedin.com/in/paul-keller-9bb19815/</t>
  </si>
  <si>
    <t>Diana Bailey</t>
  </si>
  <si>
    <t>https://www.linkedin.com/in/diana-bailey-81045316/</t>
  </si>
  <si>
    <t>Brock Korsan</t>
  </si>
  <si>
    <t>Diamond Supply</t>
  </si>
  <si>
    <t>https://www.linkedin.com/in/brock-korsan-00441314/</t>
  </si>
  <si>
    <t>Antonio Ramirez</t>
  </si>
  <si>
    <t>E-Commerce Director</t>
  </si>
  <si>
    <t>https://www.linkedin.com/in/antonio-ramirez-59335627/</t>
  </si>
  <si>
    <t>Mike Yablonka</t>
  </si>
  <si>
    <t>Wheel Warehouse</t>
  </si>
  <si>
    <t>https://www.linkedin.com/in/wheelwarehouse/</t>
  </si>
  <si>
    <t>Gene Tjin</t>
  </si>
  <si>
    <t xml:space="preserve">Marketing / Design </t>
  </si>
  <si>
    <t>https://www.linkedin.com/in/genetjin/</t>
  </si>
  <si>
    <t>Marisa Mesropian</t>
  </si>
  <si>
    <t>Tufenkian</t>
  </si>
  <si>
    <t>VP, Operations</t>
  </si>
  <si>
    <t>https://www.linkedin.com/in/marisa-mesropian-57b4109/</t>
  </si>
  <si>
    <t>Glenn Ludwig</t>
  </si>
  <si>
    <t>Global Commerical Director</t>
  </si>
  <si>
    <t>https://www.linkedin.com/in/glenn-ludwig/</t>
  </si>
  <si>
    <t>Chris Robison</t>
  </si>
  <si>
    <t>https://www.linkedin.com/messaging/thread/2-ZjgxZjQ3NjgtMjJkMS00ZTM5LTk3ODktZTI1MGZkOGYyMjJkXzAxMg==/</t>
  </si>
  <si>
    <r>
      <rPr>
        <rFont val="Proxima Nova"/>
        <color rgb="FF1155CC"/>
        <u/>
      </rPr>
      <t>Followed</t>
    </r>
    <r>
      <rPr>
        <rFont val="Proxima Nova"/>
      </rPr>
      <t xml:space="preserve"> | Can't be messaged</t>
    </r>
  </si>
  <si>
    <t>Accepted invite. Sent follow up#1. Recheck after 1 month.
No mutual connections to contact. Wait to accept invite.</t>
  </si>
  <si>
    <t>Michelle Austin</t>
  </si>
  <si>
    <t>https://www.linkedin.com/in/michellejaustin/</t>
  </si>
  <si>
    <t>Aneri Shah</t>
  </si>
  <si>
    <t>Responded warm - not warm enough</t>
  </si>
  <si>
    <t>Hasmik Topalyan</t>
  </si>
  <si>
    <t>https://www.linkedin.com/in/hasmik-topalyan-85682b179/</t>
  </si>
  <si>
    <t>Chloe Raincock</t>
  </si>
  <si>
    <t>heel boy</t>
  </si>
  <si>
    <t>https://www.linkedin.com/in/chloe-raincock-573b3131/</t>
  </si>
  <si>
    <t>Eric Caliyo</t>
  </si>
  <si>
    <t>General Manager, Stores and eCommerce</t>
  </si>
  <si>
    <t>https://www.linkedin.com/in/ecmagundayao/</t>
  </si>
  <si>
    <t>https://www.linkedin.com/messaging/thread/2-MDRlYjViNTktZmJmZi00M2NmLWIxZWYtYWY4Y2UxMDY3ODY5XzAxMg==</t>
  </si>
  <si>
    <t>Hannah Berdowski</t>
  </si>
  <si>
    <t xml:space="preserve">Marketing and E-Commerce </t>
  </si>
  <si>
    <t>https://www.linkedin.com/in/hannah-berdowski-978094b1/</t>
  </si>
  <si>
    <t>Tom Patterson</t>
  </si>
  <si>
    <t>Tommy John</t>
  </si>
  <si>
    <t>https://www.linkedin.com/in/pattersontom/</t>
  </si>
  <si>
    <t>Jeffrey Raider</t>
  </si>
  <si>
    <t>https://www.linkedin.com/messaging/thread/2-MDJmMWRmYzctNGQzMC00Nzc4LTllY2YtOGZlMWI0NWE4ODhlXzAxMA==/</t>
  </si>
  <si>
    <r>
      <rPr>
        <rFont val="Proxima Nova"/>
        <color rgb="FF1155CC"/>
        <u/>
      </rPr>
      <t>Followed</t>
    </r>
    <r>
      <rPr>
        <rFont val="Proxima Nova"/>
      </rPr>
      <t xml:space="preserve"> | Can't be messaged</t>
    </r>
  </si>
  <si>
    <t>Erin Fujimoto</t>
  </si>
  <si>
    <t>https://www.linkedin.com/in/erin-fujimoto-1814478/</t>
  </si>
  <si>
    <t>Margaret Breitton</t>
  </si>
  <si>
    <t>https://www.linkedin.com/messaging/thread/2-YTIwNDJjMTMtYWFiNC00YzM4LWIzNzQtOGVlNDdjODgzMWJiXzAxMA==/</t>
  </si>
  <si>
    <r>
      <rPr>
        <rFont val="Proxima Nova"/>
        <color rgb="FF1155CC"/>
        <u/>
      </rPr>
      <t>Pending</t>
    </r>
    <r>
      <rPr>
        <rFont val="Proxima Nova"/>
      </rPr>
      <t xml:space="preserve"> | Can't be messaged</t>
    </r>
  </si>
  <si>
    <t>Jacob Letendre</t>
  </si>
  <si>
    <t>https://www.linkedin.com/in/jacob-letendre-2a26003/</t>
  </si>
  <si>
    <t>Melody Koh</t>
  </si>
  <si>
    <t>Responded warm - not too close.</t>
  </si>
  <si>
    <t>Nicholas Karrat</t>
  </si>
  <si>
    <t>https://www.linkedin.com/in/nicholaskarrat/</t>
  </si>
  <si>
    <t>Dan Teran</t>
  </si>
  <si>
    <t>https://www.linkedin.com/messaging/thread/2-ZGI5M2VlY2UtNjJlOC00OWJiLTk3ODEtYmFlMmJmN2I5MzU0XzAxMA==/</t>
  </si>
  <si>
    <r>
      <rPr>
        <rFont val="Proxima Nova"/>
        <color rgb="FF1155CC"/>
        <u/>
      </rPr>
      <t>Followed</t>
    </r>
    <r>
      <rPr>
        <rFont val="Proxima Nova"/>
      </rPr>
      <t xml:space="preserve"> | Can't be messaged</t>
    </r>
  </si>
  <si>
    <t>Mike Moore</t>
  </si>
  <si>
    <t>CFO</t>
  </si>
  <si>
    <t>https://www.linkedin.com/in/mike-moore1/</t>
  </si>
  <si>
    <t>https://www.linkedin.com/messaging/thread/2-NWE4MzAzZWEtMDkyMC00YjcxLWEzMTQtMTBlZTNhNTc5NDcyXzAxMA==/</t>
  </si>
  <si>
    <t>Melissa Ohm</t>
  </si>
  <si>
    <t>Chief Product Officer</t>
  </si>
  <si>
    <t>https://www.linkedin.com/in/melissa-ohm/</t>
  </si>
  <si>
    <t>Thoren Palacio</t>
  </si>
  <si>
    <t>VP of Analytics</t>
  </si>
  <si>
    <t>https://www.linkedin.com/in/thorenp/</t>
  </si>
  <si>
    <t>Arielle Vogelstein</t>
  </si>
  <si>
    <t>Christian Huber</t>
  </si>
  <si>
    <t>Vice President Ecommerce</t>
  </si>
  <si>
    <t>https://www.linkedin.com/in/christian-huber-b8099820/</t>
  </si>
  <si>
    <r>
      <rPr>
        <rFont val="Proxima Nova"/>
        <strike/>
      </rPr>
      <t xml:space="preserve">Narjeet Soni
</t>
    </r>
    <r>
      <rPr>
        <rFont val="Proxima Nova"/>
        <strike val="0"/>
        <color rgb="FF1155CC"/>
        <u/>
      </rPr>
      <t>Margaret Breitton</t>
    </r>
  </si>
  <si>
    <t>Responded warm - failed intro
No warm to contact. Wait to accept invite.
Responded warm (Margaret) - will contact their head of ecomm. Sent follow up#1. Recheck after a week.</t>
  </si>
  <si>
    <t>Theresa Salvetti</t>
  </si>
  <si>
    <t>Senior Director, Site Experience</t>
  </si>
  <si>
    <t>https://www.linkedin.com/in/theresa-salvetti-a9472421/</t>
  </si>
  <si>
    <t>Julianna Chiandussi</t>
  </si>
  <si>
    <t>Director of Business Development &amp; Partnerships</t>
  </si>
  <si>
    <t>https://www.linkedin.com/in/julianna-conenna/</t>
  </si>
  <si>
    <t>Mendel Greisman</t>
  </si>
  <si>
    <t>Swiss Madison</t>
  </si>
  <si>
    <t>https://www.linkedin.com/in/mendel-greisman/</t>
  </si>
  <si>
    <t>Samuel Greisman</t>
  </si>
  <si>
    <t>https://www.linkedin.com/in/samuel-greisman-30708b13b/</t>
  </si>
  <si>
    <t>Daniel Gregory</t>
  </si>
  <si>
    <t>Head of Operations</t>
  </si>
  <si>
    <t>https://www.linkedin.com/in/daniel-gregory-b1971829/</t>
  </si>
  <si>
    <t>Andrew Dias</t>
  </si>
  <si>
    <t>https://www.linkedin.com/in/andrew-dias-38b24b91/</t>
  </si>
  <si>
    <t>Jenny Wang</t>
  </si>
  <si>
    <t>Julie Vos</t>
  </si>
  <si>
    <t>https://www.linkedin.com/in/jenny-wang-232b8b/</t>
  </si>
  <si>
    <t>Aimee B.</t>
  </si>
  <si>
    <t>Vice President, Marketing | Brand &amp; Ecommerce</t>
  </si>
  <si>
    <t>https://www.linkedin.com/in/aimee-b-845b052b/</t>
  </si>
  <si>
    <t>Hsin H.</t>
  </si>
  <si>
    <t>eCommerce Technical Lead</t>
  </si>
  <si>
    <t>https://www.linkedin.com/in/hsin-hodges/</t>
  </si>
  <si>
    <t>Daniel Kravtsov</t>
  </si>
  <si>
    <t>Gabriella Bonatesta</t>
  </si>
  <si>
    <t>https://www.linkedin.com/in/gabriellabonatesta/</t>
  </si>
  <si>
    <t>Elena Adams</t>
  </si>
  <si>
    <t>https://www.linkedin.com/in/elenamadams/</t>
  </si>
  <si>
    <t>Ashlea-Rae Hendricks</t>
  </si>
  <si>
    <t>https://www.linkedin.com/in/ashlea-rae-hendricks/</t>
  </si>
  <si>
    <t>Aaron Greene</t>
  </si>
  <si>
    <t>Responded warm - contact not current.</t>
  </si>
  <si>
    <t>Jason Shelton</t>
  </si>
  <si>
    <t>Salty Crew</t>
  </si>
  <si>
    <t>General Management / Vice President, Sales</t>
  </si>
  <si>
    <t>https://www.linkedin.com/in/jason-shelton-869a917/</t>
  </si>
  <si>
    <t>https://www.linkedin.com/messaging/thread/2-NzMwNDEwMTktZmU1Ni00YjhhLWFkNzktMzVkZGRiMjVlYTQ5XzAxMA==/</t>
  </si>
  <si>
    <t>Michael Niemann</t>
  </si>
  <si>
    <t>Global Sales Director</t>
  </si>
  <si>
    <t>https://www.linkedin.com/in/michael-niemann-37b4009/</t>
  </si>
  <si>
    <t>Tom Ruiz</t>
  </si>
  <si>
    <t>https://www.linkedin.com/in/tom-ruiz-34443512/</t>
  </si>
  <si>
    <t>Justin Kittredge</t>
  </si>
  <si>
    <t>ISlide</t>
  </si>
  <si>
    <t>https://www.linkedin.com/in/justin-kittredge-39319a7/</t>
  </si>
  <si>
    <t>Navid Behroozi</t>
  </si>
  <si>
    <t>https://www.linkedin.com/messaging/thread/2-Mjc1NDI4ODEtNjQ3OC00NGEwLTg5NDctZmJjOTFhN2ZkYzRhXzAxMA==/</t>
  </si>
  <si>
    <r>
      <rPr>
        <rFont val="Proxima Nova"/>
        <color rgb="FF1155CC"/>
        <u/>
      </rPr>
      <t>Followed</t>
    </r>
    <r>
      <rPr>
        <rFont val="Proxima Nova"/>
      </rPr>
      <t xml:space="preserve"> | Can't be messaged</t>
    </r>
  </si>
  <si>
    <t>Sent inmail. Wait to accept invite. 
No mutual connections to contact.</t>
  </si>
  <si>
    <t>Steve Amrein</t>
  </si>
  <si>
    <t>https://www.linkedin.com/in/steve-amrein-04159633/</t>
  </si>
  <si>
    <r>
      <rPr>
        <rFont val="Proxima Nova"/>
        <color rgb="FF1155CC"/>
        <u/>
      </rPr>
      <t>Followed</t>
    </r>
    <r>
      <rPr>
        <rFont val="Proxima Nova"/>
      </rPr>
      <t xml:space="preserve"> | Can't be messaged</t>
    </r>
  </si>
  <si>
    <t>Meighan Madden</t>
  </si>
  <si>
    <t>Head of Product &amp; Marketing</t>
  </si>
  <si>
    <t>https://www.linkedin.com/in/meighan-madden-47296415/</t>
  </si>
  <si>
    <t>Kevin Hassett</t>
  </si>
  <si>
    <t>https://www.linkedin.com/messaging/thread/2-Njg4MDBiMTAtZDAxYy00YzAyLWJhZjUtYmQzMmU3MDRjODg2XzAxMg==/?searchTerm=Meighan%20Madden</t>
  </si>
  <si>
    <t>Responded warm - failed intro
Accepted invite. Recheck after 2 weeks.</t>
  </si>
  <si>
    <t>James Eblan</t>
  </si>
  <si>
    <t>https://www.linkedin.com/in/jameseblan/</t>
  </si>
  <si>
    <t>Kate Boyer</t>
  </si>
  <si>
    <t>Anatomie</t>
  </si>
  <si>
    <t>https://www.linkedin.com/in/kate-boyer-542142107/</t>
  </si>
  <si>
    <t>Phil Castro</t>
  </si>
  <si>
    <t>https://www.linkedin.com/messaging/thread/2-ZDg5ODA1MzAtOGJhMC00MzM2LWExZjktNDc3ZmU3OWMwZTc2XzAxMg==/?searchTerm=Kate%20Boyer</t>
  </si>
  <si>
    <t>Accepted invite. Sent follow up#1. Recheck after 1 month.
Responded warm - doesn't know</t>
  </si>
  <si>
    <t>Tom Dietrich</t>
  </si>
  <si>
    <t>COO/President</t>
  </si>
  <si>
    <t>https://www.linkedin.com/in/tom-dietrich-43b05924/</t>
  </si>
  <si>
    <t>https://www.linkedin.com/messaging/thread/2-ODEzMzQ0N2UtZTYzNi00MjFiLWJkODUtYzcxNzA3NzEyOTMwXzAxMg==/</t>
  </si>
  <si>
    <t>Brian Tsung</t>
  </si>
  <si>
    <t>https://www.linkedin.com/in/brian-tsung/</t>
  </si>
  <si>
    <t>Matthew Cooper</t>
  </si>
  <si>
    <t>https://www.linkedin.com/messaging/thread/2-YTQ0NjVlYzItYTcxYy00OWJlLWIzZDMtNDA0YWY5MzI0NjExXzAxMg==/</t>
  </si>
  <si>
    <t>Sent inmail. Wait to accept invite.
Responded warm - doesn't know</t>
  </si>
  <si>
    <t xml:space="preserve">Nicolas Santos </t>
  </si>
  <si>
    <t>https://www.linkedin.com/in/nicolas-santos-ms-marketing-659182aa/</t>
  </si>
  <si>
    <t>https://www.linkedin.com/messaging/thread/2-NjEwOTRhNGUtZTRjNy00NGE1LWE4YWQtOTkwYTFiYTk0NmU5XzAxMg==/</t>
  </si>
  <si>
    <t>Emerald Folsom</t>
  </si>
  <si>
    <t>https://www.linkedin.com/in/emerald-folsom/</t>
  </si>
  <si>
    <t>Lea von Bidder</t>
  </si>
  <si>
    <t>https://www.linkedin.com/messaging/thread/2-YTU4ZjNhOWYtYWViZC00NzYzLWJkYjktZDJlNDY0OTBhYTg0XzAxMg==/</t>
  </si>
  <si>
    <t>No mutual connections to contact.</t>
  </si>
  <si>
    <t>Sandy Saputo</t>
  </si>
  <si>
    <t>True Botanicals</t>
  </si>
  <si>
    <t>https://www.linkedin.com/in/sandy-saputo-18925b14/</t>
  </si>
  <si>
    <r>
      <rPr>
        <rFont val="Proxima Nova"/>
        <b/>
        <color rgb="FFFFFFFF"/>
        <u/>
      </rPr>
      <t>Followed</t>
    </r>
    <r>
      <rPr>
        <rFont val="Proxima Nova"/>
        <b/>
        <color rgb="FFFFFFFF"/>
      </rPr>
      <t xml:space="preserve"> | Can't be messaged</t>
    </r>
  </si>
  <si>
    <t>Rebecca Boston Sobel</t>
  </si>
  <si>
    <t>https://www.linkedin.com/in/rebeccabostonsobel/</t>
  </si>
  <si>
    <t>Kabir Seth</t>
  </si>
  <si>
    <t>Responded warm - not too close.
Responded cold - meeting booked</t>
  </si>
  <si>
    <t>Sarina Godin</t>
  </si>
  <si>
    <t>CPO</t>
  </si>
  <si>
    <t>https://www.linkedin.com/in/sarina-godin-0b3697/</t>
  </si>
  <si>
    <t>April Gargiulo</t>
  </si>
  <si>
    <t>Tracy Hart</t>
  </si>
  <si>
    <t>https://www.linkedin.com/in/tracy-l-hart/</t>
  </si>
  <si>
    <t>Jennifer Nuckles</t>
  </si>
  <si>
    <t>Tran Ngo</t>
  </si>
  <si>
    <t>Vice President, Digital, Growth &amp; Subscriptions Marketing</t>
  </si>
  <si>
    <t>https://www.linkedin.com/in/trantngo/</t>
  </si>
  <si>
    <t>Kevin Mannion</t>
  </si>
  <si>
    <t>https://www.linkedin.com/messaging/thread/2-ZjQzZDc4ZDItMmI0ZC00NWY0LWIyN2MtYjA5MGU3NzY2Yzc1XzAxMg==/</t>
  </si>
  <si>
    <t>Sent inmail. Wait to accept invite. 
Responded warm - doesn't know</t>
  </si>
  <si>
    <t>Crystal Akins</t>
  </si>
  <si>
    <t>Senior Director of Growth Marketing</t>
  </si>
  <si>
    <t>https://www.linkedin.com/in/crystalakins/</t>
  </si>
  <si>
    <t>Anna Lorraine Heppenstall</t>
  </si>
  <si>
    <t>Karissa Bodnar</t>
  </si>
  <si>
    <t>Thrive Causemetics</t>
  </si>
  <si>
    <t>https://www.linkedin.com/in/karissa-bodnar-0413899/</t>
  </si>
  <si>
    <t>https://www.linkedin.com/messaging/thread/2-ZTg0OWRlZWEtNDE5NC00MGE3LTk0YjItNWM2MWZmNGE2NzNiXzAxMg==/</t>
  </si>
  <si>
    <r>
      <rPr>
        <rFont val="Proxima Nova"/>
        <b/>
        <color rgb="FF000000"/>
        <u/>
      </rPr>
      <t>Followed</t>
    </r>
    <r>
      <rPr>
        <rFont val="Proxima Nova"/>
        <b/>
        <color rgb="FF000000"/>
      </rPr>
      <t xml:space="preserve"> | </t>
    </r>
    <r>
      <rPr>
        <rFont val="Proxima Nova"/>
        <b/>
        <color rgb="FF000000"/>
        <u/>
      </rPr>
      <t>Contacted</t>
    </r>
  </si>
  <si>
    <t>Direct outreach. Sent follow up#1. Recheck after 2 weeks.
Bump TT Mar 15</t>
  </si>
  <si>
    <t>Tiffani D. Carter</t>
  </si>
  <si>
    <t>https://www.linkedin.com/in/tiffani-d-carter-74000119/</t>
  </si>
  <si>
    <t>https://www.linkedin.com/messaging/thread/2-MzhlNmRhN2UtYjg1Zi00ZWU4LWEwNWMtMTMyNjA1ODIzNTgwXzAxMg==/</t>
  </si>
  <si>
    <r>
      <rPr>
        <rFont val="Proxima Nova"/>
        <b/>
        <color rgb="FF000000"/>
        <u/>
      </rPr>
      <t>Followed</t>
    </r>
    <r>
      <rPr>
        <rFont val="Proxima Nova"/>
        <b/>
        <color rgb="FF000000"/>
      </rPr>
      <t xml:space="preserve"> | Can't be messaged</t>
    </r>
  </si>
  <si>
    <t>Brendan Gardner-Young</t>
  </si>
  <si>
    <t>Head of Technology</t>
  </si>
  <si>
    <t>https://www.linkedin.com/in/brendangy/</t>
  </si>
  <si>
    <t>https://www.linkedin.com/messaging/thread/2-OGM3YzVhMDctNWE0Mi00MDQ4LThjYjEtNzk5ZmJkMTA3OGZmXzAxMg==/</t>
  </si>
  <si>
    <r>
      <rPr>
        <rFont val="Proxima Nova"/>
        <b/>
        <color rgb="FF000000"/>
        <u/>
      </rPr>
      <t>Followed</t>
    </r>
    <r>
      <rPr>
        <rFont val="Proxima Nova"/>
        <b/>
        <color rgb="FF000000"/>
      </rPr>
      <t xml:space="preserve"> | Can't be messaged</t>
    </r>
  </si>
  <si>
    <t>Chelsea Cronburg-Salem</t>
  </si>
  <si>
    <t>Senior Manager, Digital Product + Ecommerce</t>
  </si>
  <si>
    <t>https://www.linkedin.com/in/chelsea-cronburg-salem-660a3a72/</t>
  </si>
  <si>
    <t>Kelsey Greenwood</t>
  </si>
  <si>
    <t>https://www.linkedin.com/in/kelsey-greenwood-835a3685/</t>
  </si>
  <si>
    <t>Neena Pai</t>
  </si>
  <si>
    <t>Responded warm - Jesse in contact with Kelsey. No further action required. Check in after a week.</t>
  </si>
  <si>
    <t>Corinne Pembroke</t>
  </si>
  <si>
    <t>Senior Growth Marketing Analyst</t>
  </si>
  <si>
    <t>https://www.linkedin.com/in/corinneipembroke/</t>
  </si>
  <si>
    <t>Justin Schneider</t>
  </si>
  <si>
    <t>Wolf &amp; Shepherd</t>
  </si>
  <si>
    <t>https://www.linkedin.com/in/jds10/</t>
  </si>
  <si>
    <t>Libby Weissman</t>
  </si>
  <si>
    <t>https://www.linkedin.com/messaging/thread/2-OTUxY2ZiYjctY2U1My00MzVmLWEyYjEtYzY0MWJmZDEwNTMxXzAxMA==/</t>
  </si>
  <si>
    <r>
      <rPr>
        <rFont val="Proxima Nova"/>
        <b/>
        <color rgb="FF000000"/>
        <u/>
      </rPr>
      <t>Followed</t>
    </r>
    <r>
      <rPr>
        <rFont val="Proxima Nova"/>
        <b/>
        <color rgb="FF000000"/>
      </rPr>
      <t xml:space="preserve"> | Can't be messaged</t>
    </r>
  </si>
  <si>
    <t>Hope Schneider</t>
  </si>
  <si>
    <t>https://www.linkedin.com/in/hope-schneider-548a1128/</t>
  </si>
  <si>
    <r>
      <rPr>
        <rFont val="Proxima Nova"/>
        <b/>
        <color rgb="FF000000"/>
        <u/>
      </rPr>
      <t>Followed</t>
    </r>
    <r>
      <rPr>
        <rFont val="Proxima Nova"/>
        <b/>
        <color rgb="FF000000"/>
      </rPr>
      <t xml:space="preserve"> | Can't be messaged</t>
    </r>
  </si>
  <si>
    <t>Jake Brandman</t>
  </si>
  <si>
    <t>https://www.linkedin.com/in/jakebrandman/</t>
  </si>
  <si>
    <t>Scott Samson</t>
  </si>
  <si>
    <t>https://www.linkedin.com/messaging/thread/2-YjY5NzEwMTctZTBhYi00ODA1LWFkZDMtMjkzMGQyNGI5NzY5XzAxMA==/</t>
  </si>
  <si>
    <t>Maria Testani</t>
  </si>
  <si>
    <t>https://www.linkedin.com/in/mariatestani/</t>
  </si>
  <si>
    <t>Joe Fernandez</t>
  </si>
  <si>
    <t>https://www.linkedin.com/messaging/thread/2-ZTY4N2NmZjItMTkxZi00MDcxLThiN2EtMmVlNWY5MDQwOTdiXzAxMA==/</t>
  </si>
  <si>
    <t>Accepted invite. Sent follow up#1. Recheck after 2 weeks.
Responded warm - doesn't know</t>
  </si>
  <si>
    <t>Ro Vega</t>
  </si>
  <si>
    <t>VP of Brand &amp; Partnerships</t>
  </si>
  <si>
    <t>https://www.linkedin.com/in/rovega10/</t>
  </si>
  <si>
    <t>Brandon M. Williams</t>
  </si>
  <si>
    <t>https://www.linkedin.com/messaging/thread/2-OWIyOGNhNWQtMTY3ZS00N2UyLTkxYWUtZGYyNWM3YTVkMDY0XzAxMA==/</t>
  </si>
  <si>
    <t>Sent inmail. Wait to accept invite. Meeting booked
Responded warm - not close</t>
  </si>
  <si>
    <t>Matthew Choi</t>
  </si>
  <si>
    <t>Head of Performance Marketing</t>
  </si>
  <si>
    <t>https://www.linkedin.com/in/matt-choi/</t>
  </si>
  <si>
    <t>Zach Greenberger</t>
  </si>
  <si>
    <t>Alex T.</t>
  </si>
  <si>
    <t>Director Of Ecommerce / Product Management</t>
  </si>
  <si>
    <t>https://www.linkedin.com/in/alexbtu/</t>
  </si>
  <si>
    <t>Blaine Bolus</t>
  </si>
  <si>
    <t>Responded warm - will ping him first. Bumped. Recheck after a week.</t>
  </si>
  <si>
    <t>Mehdi Farsi</t>
  </si>
  <si>
    <t>State Bicycle</t>
  </si>
  <si>
    <t>https://www.linkedin.com/in/mehdi-farsi-7bb0a474/</t>
  </si>
  <si>
    <t>Warren Kay</t>
  </si>
  <si>
    <r>
      <rPr>
        <rFont val="Proxima Nova"/>
        <color rgb="FF1155CC"/>
        <u/>
      </rPr>
      <t>Followed</t>
    </r>
    <r>
      <rPr>
        <rFont val="Proxima Nova"/>
      </rPr>
      <t xml:space="preserve"> | Can't be messaged</t>
    </r>
  </si>
  <si>
    <t>Reza Farsi</t>
  </si>
  <si>
    <t>https://www.linkedin.com/in/reza-farsi-60b7b4215/</t>
  </si>
  <si>
    <t>https://www.linkedin.com/messaging/thread/2-NGQ5OTA2NTctMWM1My00MzJkLWIzYzUtZTM1ZGYwNzUwZDAzXzAxMA==/</t>
  </si>
  <si>
    <t>Accepted invite. Sent follow up#1. Recheck after 1 month</t>
  </si>
  <si>
    <t>Ellen M. Bennett</t>
  </si>
  <si>
    <t>Hedley &amp; Bennett</t>
  </si>
  <si>
    <t>Founder/CBO</t>
  </si>
  <si>
    <t>https://www.linkedin.com/in/ellen-m-bennett-72517367/</t>
  </si>
  <si>
    <t>Jo-An Su</t>
  </si>
  <si>
    <t>Responded warm - connectef to Omar. No further action needed.</t>
  </si>
  <si>
    <t>Evan Schlossberg</t>
  </si>
  <si>
    <t>https://www.linkedin.com/in/schlossbergevan/</t>
  </si>
  <si>
    <t>Ashwin Murthy</t>
  </si>
  <si>
    <t>https://www.linkedin.com/messaging/thread/2-ZjBiYTJjM2UtNDQ0ZC00YjM5LTlkM2EtYjlhYTY0MmEzZGRkXzAxMA==/?searchTerm=Evan%20Schlossberg</t>
  </si>
  <si>
    <t>Ariston Lowe</t>
  </si>
  <si>
    <t>VP of Finance</t>
  </si>
  <si>
    <t>https://www.linkedin.com/in/aristonlowe/</t>
  </si>
  <si>
    <t>Daniel Freedland</t>
  </si>
  <si>
    <t>Senior Manager of eCommerce</t>
  </si>
  <si>
    <t>https://www.linkedin.com/in/danielfreedland/</t>
  </si>
  <si>
    <t>Jeremy Schneck</t>
  </si>
  <si>
    <t>No warm connection to contact. Wait to accept invite.
Responded warm - failed intro</t>
  </si>
  <si>
    <t>Stephen Light</t>
  </si>
  <si>
    <r>
      <rPr>
        <rFont val="Proxima Nova"/>
        <color rgb="FF1155CC"/>
        <u/>
      </rPr>
      <t>Nolah Sleep</t>
    </r>
    <r>
      <rPr>
        <rFont val="Proxima Nova"/>
      </rPr>
      <t xml:space="preserve"> (3Z Brands)</t>
    </r>
  </si>
  <si>
    <t>CEO - Nolah Sleep</t>
  </si>
  <si>
    <t>https://www.linkedin.com/in/ecommerceceo/</t>
  </si>
  <si>
    <t>Jason Beckerman</t>
  </si>
  <si>
    <t>https://www.linkedin.com/messaging/thread/2-NjRkMDFjY2MtMDAzMi00NWY3LWJhYzUtMDM0YzQwYzg2MDg2XzAxMA==/</t>
  </si>
  <si>
    <t>John Merwin</t>
  </si>
  <si>
    <t>CEO - 3Z Brands</t>
  </si>
  <si>
    <t>https://www.linkedin.com/in/john-merwin-51b58326/</t>
  </si>
  <si>
    <t>Kristian von Rickenbach</t>
  </si>
  <si>
    <t>Adam Tishman</t>
  </si>
  <si>
    <t>Co-Founder/Co-Pres. Consumer Brands - 3Z Brands</t>
  </si>
  <si>
    <t>https://www.linkedin.com/in/adam-tishman-87b68920/</t>
  </si>
  <si>
    <t>Jimmy Zhu</t>
  </si>
  <si>
    <r>
      <rPr>
        <rFont val="Proxima Nova"/>
        <color rgb="FF1155CC"/>
        <u/>
      </rPr>
      <t>Followed</t>
    </r>
    <r>
      <rPr>
        <rFont val="Proxima Nova"/>
      </rPr>
      <t xml:space="preserve"> | Can't be messaged</t>
    </r>
  </si>
  <si>
    <t>Steven Krinberg</t>
  </si>
  <si>
    <t>VP of Growth Marketing - 3Z Brands</t>
  </si>
  <si>
    <t>https://www.linkedin.com/in/steven-krinberg/</t>
  </si>
  <si>
    <t>Danny Goldrick</t>
  </si>
  <si>
    <t>https://www.linkedin.com/messaging/thread/2-MzM3NmI2Y2UtNjAzZS00YmNjLTljZmItYzJiZmMwYzQ2ODNiXzAxMA==/?searchTerm=Steven%20Krinberg</t>
  </si>
  <si>
    <r>
      <rPr>
        <rFont val="Proxima Nova"/>
        <color rgb="FF1155CC"/>
        <u/>
      </rPr>
      <t>Followed</t>
    </r>
    <r>
      <rPr>
        <rFont val="Proxima Nova"/>
      </rPr>
      <t xml:space="preserve"> | Can't be messaged</t>
    </r>
  </si>
  <si>
    <t>Responded warm - doesn't know
Accepted invite. Sent follow up#1. Recheck after a month.</t>
  </si>
  <si>
    <t>Jen (Mezger) Lesniak</t>
  </si>
  <si>
    <t>VP of Digital Product - 3Z Brands</t>
  </si>
  <si>
    <t>https://www.linkedin.com/in/jenlesniak/</t>
  </si>
  <si>
    <t>Matt McCabe</t>
  </si>
  <si>
    <t>https://www.linkedin.com/messaging/thread/2-YzUwMzM4NzUtMWI2NS00NTM4LWFkM2YtZDg0OGY5ZmI3MjJmXzAxMA==/</t>
  </si>
  <si>
    <r>
      <rPr>
        <rFont val="Proxima Nova"/>
        <color rgb="FF1155CC"/>
        <u/>
      </rPr>
      <t>Followed</t>
    </r>
    <r>
      <rPr>
        <rFont val="Proxima Nova"/>
      </rPr>
      <t xml:space="preserve"> | Can't be messaged</t>
    </r>
  </si>
  <si>
    <t>Jamie Smith</t>
  </si>
  <si>
    <t>General Manager Operations and E-Commerce - Nolah Sleep</t>
  </si>
  <si>
    <t>https://www.linkedin.com/in/jamie-smith-9687678/</t>
  </si>
  <si>
    <t>Emanuel Mehdizadeh</t>
  </si>
  <si>
    <t>The Dress Outlet</t>
  </si>
  <si>
    <t>https://www.linkedin.com/in/emanuel-mehdizadeh-a3876586/</t>
  </si>
  <si>
    <t>Ilan Nass</t>
  </si>
  <si>
    <t>Judith Somekh</t>
  </si>
  <si>
    <t>https://www.linkedin.com/in/judith-somekh-61586269/</t>
  </si>
  <si>
    <r>
      <rPr>
        <rFont val="Proxima Nova"/>
        <color rgb="FF1155CC"/>
        <u/>
      </rPr>
      <t>Followed</t>
    </r>
    <r>
      <rPr>
        <rFont val="Proxima Nova"/>
      </rPr>
      <t xml:space="preserve"> | Can't be messaged</t>
    </r>
  </si>
  <si>
    <t>Elvia Munoz</t>
  </si>
  <si>
    <t>https://www.linkedin.com/in/elvia-munoz-0930a28b/</t>
  </si>
  <si>
    <t>Michelle Lopez</t>
  </si>
  <si>
    <t>https://www.linkedin.com/in/michelle-lopez-608a481a8/</t>
  </si>
  <si>
    <t>Toni Battaglia</t>
  </si>
  <si>
    <t>Vanity Planet</t>
  </si>
  <si>
    <t>https://www.linkedin.com/in/toni-battaglia-0654b42b/</t>
  </si>
  <si>
    <t>https://www.linkedin.com/messaging/thread/2-OGJhMjNjODktMzhlNy00YjVjLWJlNGUtNDIyZTlkNTBiMDM2XzAxMA==/?searchTerm=Toni%20Battaglia</t>
  </si>
  <si>
    <t>Myriam C.K. Gibson</t>
  </si>
  <si>
    <t>Head of E-Commerce Marketing</t>
  </si>
  <si>
    <t>https://www.linkedin.com/in/myriam-c-k-gibson-806791221/</t>
  </si>
  <si>
    <t>Olga Avila</t>
  </si>
  <si>
    <t>Director of Brand Strategy and Marketing</t>
  </si>
  <si>
    <t>https://www.linkedin.com/in/olgaavila/</t>
  </si>
  <si>
    <r>
      <rPr>
        <rFont val="Proxima Nova"/>
        <color rgb="FF1155CC"/>
        <u/>
      </rPr>
      <t>Followed</t>
    </r>
    <r>
      <rPr>
        <rFont val="Proxima Nova"/>
      </rPr>
      <t xml:space="preserve"> | Can't be messaged</t>
    </r>
  </si>
  <si>
    <t>Samuel Lee</t>
  </si>
  <si>
    <t>Director, Ecommerce Operations</t>
  </si>
  <si>
    <t>https://www.linkedin.com/in/samuel-lee723/</t>
  </si>
  <si>
    <t>https://www.linkedin.com/messaging/thread/2-ODQxYTg4OTQtNmRiYy00MTNkLTk1ZDgtY2U4OGUzOTg5OWFlXzAxMA==/</t>
  </si>
  <si>
    <t>Nancy Twine</t>
  </si>
  <si>
    <r>
      <rPr>
        <rFont val="Proxima Nova"/>
        <color rgb="FF1155CC"/>
        <u/>
      </rPr>
      <t>Briogeo Hair Care</t>
    </r>
    <r>
      <rPr>
        <rFont val="Proxima Nova"/>
      </rPr>
      <t xml:space="preserve"> (Wella Company)</t>
    </r>
  </si>
  <si>
    <t>https://www.linkedin.com/in/nancytwine/</t>
  </si>
  <si>
    <t>Cameron Smalls</t>
  </si>
  <si>
    <t>https://www.linkedin.com/messaging/thread/2-N2ZjNGM0ZGUtODdkNy00OGE0LTk0MmYtNDMyMTlmMzMwY2VlXzAxMA==/</t>
  </si>
  <si>
    <r>
      <rPr>
        <rFont val="Proxima Nova"/>
        <color rgb="FF1155CC"/>
        <u/>
      </rPr>
      <t>Followed</t>
    </r>
    <r>
      <rPr>
        <rFont val="Proxima Nova"/>
      </rPr>
      <t xml:space="preserve"> | Can't be messaged</t>
    </r>
  </si>
  <si>
    <t>Annie Young-Scrivner</t>
  </si>
  <si>
    <t>CEO - Wella</t>
  </si>
  <si>
    <t>https://www.linkedin.com/in/annie-young-scrivner-b670b614/</t>
  </si>
  <si>
    <t>Hari Avula</t>
  </si>
  <si>
    <r>
      <rPr>
        <rFont val="Proxima Nova"/>
        <color rgb="FF1155CC"/>
        <u/>
      </rPr>
      <t>Followed</t>
    </r>
    <r>
      <rPr>
        <rFont val="Proxima Nova"/>
      </rPr>
      <t xml:space="preserve"> | Can't be messaged</t>
    </r>
  </si>
  <si>
    <t>Chris Chesebro</t>
  </si>
  <si>
    <t>Chief Digital Officer - Wella</t>
  </si>
  <si>
    <t>https://www.linkedin.com/in/chrischesebro/</t>
  </si>
  <si>
    <t>Ben Jankowski</t>
  </si>
  <si>
    <t>https://www.linkedin.com/messaging/thread/2-ZTk0MjdiZTctZWJkNi00N2I1LThlZWItOGI1NmZlYjQ1MGNlXzAxMA==/</t>
  </si>
  <si>
    <r>
      <rPr>
        <rFont val="Proxima Nova"/>
        <color rgb="FF1155CC"/>
        <u/>
      </rPr>
      <t>Followed</t>
    </r>
    <r>
      <rPr>
        <rFont val="Proxima Nova"/>
      </rPr>
      <t xml:space="preserve"> | </t>
    </r>
    <r>
      <rPr>
        <rFont val="Proxima Nova"/>
        <color rgb="FF1155CC"/>
        <u/>
      </rPr>
      <t>Contacted</t>
    </r>
  </si>
  <si>
    <t>Sent inmail. Wait to accept invite.
Responded warm - sent blurb over email. Sent follow up#1. Recheck after a week.
Bumped. Recheck TT on Apr 28</t>
  </si>
  <si>
    <t>Hugh Dineen</t>
  </si>
  <si>
    <t>President, Global Brands &amp; Global Chief Marketing Officer - Wella</t>
  </si>
  <si>
    <t>https://www.linkedin.com/in/hugh-dineen/</t>
  </si>
  <si>
    <t>Matthew Carey</t>
  </si>
  <si>
    <t>https://www.linkedin.com/messaging/thread/2-ZTIwZTVhYzAtZWY5My00NmIyLWI3NWUtYmQ3NTRhMjMzMzc0XzAxMg==</t>
  </si>
  <si>
    <r>
      <rPr>
        <rFont val="Proxima Nova"/>
        <color rgb="FF1155CC"/>
        <u/>
      </rPr>
      <t>Followed</t>
    </r>
    <r>
      <rPr>
        <rFont val="Proxima Nova"/>
      </rPr>
      <t xml:space="preserve"> | Can't be messaged</t>
    </r>
  </si>
  <si>
    <t>Accepted invite. Sent follow up#1. Recheck after 2 weeks.
Responded warm - not close.</t>
  </si>
  <si>
    <t>Tamar Koifman</t>
  </si>
  <si>
    <t>Global Head, Digital Marketing &amp; Integrated Communications - Wella</t>
  </si>
  <si>
    <t>https://www.linkedin.com/in/tamarkoifman/</t>
  </si>
  <si>
    <t>Luc IBATA-OKALOBE</t>
  </si>
  <si>
    <t>https://www.linkedin.com/messaging/thread/2-M2RiMWI3NWYtY2M2YS00NWFhLTllMTctZmY0Mjc3NTA1ZWNiXzAxMA==/</t>
  </si>
  <si>
    <r>
      <rPr>
        <rFont val="Proxima Nova"/>
        <color rgb="FF1155CC"/>
        <u/>
      </rPr>
      <t>Followed</t>
    </r>
    <r>
      <rPr>
        <rFont val="Proxima Nova"/>
      </rPr>
      <t xml:space="preserve"> | Can't be messaged</t>
    </r>
  </si>
  <si>
    <t>Alex Snook</t>
  </si>
  <si>
    <t>eCommerce Director - Wella</t>
  </si>
  <si>
    <t>https://www.linkedin.com/in/alex-snook/</t>
  </si>
  <si>
    <t>Claudia Allwood</t>
  </si>
  <si>
    <t>https://www.linkedin.com/in/claudiaelisa/</t>
  </si>
  <si>
    <t>Jeremy Lermitte</t>
  </si>
  <si>
    <t>Bump warm after a week</t>
  </si>
  <si>
    <t>Kari Skitka</t>
  </si>
  <si>
    <t>Chief Digital &amp; Growth Officer</t>
  </si>
  <si>
    <t>https://www.linkedin.com/in/kari-skitka/</t>
  </si>
  <si>
    <t>Sarah Paiji Yoo</t>
  </si>
  <si>
    <t>Chauncey Twine</t>
  </si>
  <si>
    <t>VP of eCommerce and Legal Affairs</t>
  </si>
  <si>
    <t>https://www.linkedin.com/in/chauncey-twine-551555168/</t>
  </si>
  <si>
    <t>Eleanor Dorsey</t>
  </si>
  <si>
    <t>Senior Director of Marketing</t>
  </si>
  <si>
    <t>https://www.linkedin.com/in/eleanor-dorsey-a4178a7/</t>
  </si>
  <si>
    <t>Simon Tisminezky</t>
  </si>
  <si>
    <t>Nicholas Waldron</t>
  </si>
  <si>
    <t>https://www.linkedin.com/in/nicholas-waldron-607b57128/</t>
  </si>
  <si>
    <t>Matt Lee</t>
  </si>
  <si>
    <t>Bryan Gerber</t>
  </si>
  <si>
    <t>Hemper</t>
  </si>
  <si>
    <t>https://www.linkedin.com/in/bryanmgerber/</t>
  </si>
  <si>
    <t>Aemish Shah</t>
  </si>
  <si>
    <t>Henry Kochhar</t>
  </si>
  <si>
    <t>https://www.linkedin.com/in/henry-kochhar/</t>
  </si>
  <si>
    <t>Saniya Waghray Tyagi</t>
  </si>
  <si>
    <t>Angel Ferrer</t>
  </si>
  <si>
    <t xml:space="preserve">CTO / CMO </t>
  </si>
  <si>
    <t>https://www.linkedin.com/in/angelbertoferrer/</t>
  </si>
  <si>
    <t>Joe Oblas</t>
  </si>
  <si>
    <t>https://www.linkedin.com/messaging/thread/2-ZTAwZmI4MDEtYTZiNi00ZGQ1LTk2ZmYtYTE4ZjhhYWQwMmIwXzAxMA==/</t>
  </si>
  <si>
    <t>Michael Berro</t>
  </si>
  <si>
    <t>Vice President of Business Development</t>
  </si>
  <si>
    <t>https://www.linkedin.com/in/michael-berro-67a01a9/</t>
  </si>
  <si>
    <t>David Greenfeld</t>
  </si>
  <si>
    <t>No warm to connect. Wait to accept invite.</t>
  </si>
  <si>
    <t>Randall Elkins</t>
  </si>
  <si>
    <t>Vice President of Product &amp; Brand Development</t>
  </si>
  <si>
    <t>https://www.linkedin.com/in/relkins88/</t>
  </si>
  <si>
    <t>https://www.linkedin.com/messaging/thread/2-NDU0YTM4ZjktNTY0My00YTdlLTg2NjUtODIxZDM3ZWM0Nzk1XzAxMA==/</t>
  </si>
  <si>
    <t>Accepted  invite. Sent follow up#1. Recheck after 1 month</t>
  </si>
  <si>
    <t>Sandra Sayegh Dudum</t>
  </si>
  <si>
    <t>VICI</t>
  </si>
  <si>
    <t>https://www.linkedin.com/in/sandra-sayegh-dudum-a1b74848/</t>
  </si>
  <si>
    <t>Andrew Nassir</t>
  </si>
  <si>
    <r>
      <rPr>
        <rFont val="Proxima Nova"/>
        <color rgb="FF1155CC"/>
        <u/>
      </rPr>
      <t>Followed</t>
    </r>
    <r>
      <rPr>
        <rFont val="Proxima Nova"/>
      </rPr>
      <t xml:space="preserve"> | Can't be messaged</t>
    </r>
  </si>
  <si>
    <t>Lindsay Shumla</t>
  </si>
  <si>
    <t>https://www.linkedin.com/in/lindsay-shumlas-6169324/</t>
  </si>
  <si>
    <t>Aimee Dudum Colorado</t>
  </si>
  <si>
    <t xml:space="preserve">Chief Merchandising and Marketing Officer </t>
  </si>
  <si>
    <t>https://www.linkedin.com/in/aimee-dudum-colorado-a0a4a3135/</t>
  </si>
  <si>
    <t>Andrew Dudum</t>
  </si>
  <si>
    <t>https://www.linkedin.com/messaging/thread/2-NzE1NjI1ODMtMjY4My00N2RkLWE5NGYtMjE1YWYzN2YxMjUzXzAxMA==/</t>
  </si>
  <si>
    <t>No warm connections. Wait to accept invite.</t>
  </si>
  <si>
    <t>Devon West</t>
  </si>
  <si>
    <t>https://www.linkedin.com/in/devonlwest/</t>
  </si>
  <si>
    <t>Wei Kuan Lum</t>
  </si>
  <si>
    <r>
      <rPr>
        <rFont val="Proxima Nova"/>
        <color rgb="FF1155CC"/>
        <u/>
      </rPr>
      <t>Followed</t>
    </r>
    <r>
      <rPr>
        <rFont val="Proxima Nova"/>
      </rPr>
      <t xml:space="preserve"> | </t>
    </r>
    <r>
      <rPr>
        <rFont val="Proxima Nova"/>
        <color rgb="FF1155CC"/>
        <u/>
      </rPr>
      <t>Contacted</t>
    </r>
    <r>
      <rPr>
        <rFont val="Proxima Nova"/>
      </rPr>
      <t xml:space="preserve"> | Responded</t>
    </r>
  </si>
  <si>
    <t>Responded warm - doesn't know
Devon - forwarded intro to the appropriate person. Bumped. Recheck after 2 weeks.</t>
  </si>
  <si>
    <t>Elizabeth Heineman</t>
  </si>
  <si>
    <t>Vice President, Growth and Digital Marketing</t>
  </si>
  <si>
    <t>https://www.linkedin.com/in/elizabeth-heineman-7670642/</t>
  </si>
  <si>
    <t>https://www.linkedin.com/messaging/thread/2-M2IyMzIzZDktYmQ4NC00ZGUwLWI0YjQtMDJhYzBkNjc3NGE4XzAxMA==/?searchTerm=Elizabeth%20Heineman</t>
  </si>
  <si>
    <t>Ariana Principe</t>
  </si>
  <si>
    <t>https://www.linkedin.com/in/arianaprincipe/</t>
  </si>
  <si>
    <t>Michael DiMartini</t>
  </si>
  <si>
    <t>Everest Horology Products</t>
  </si>
  <si>
    <t>https://www.linkedin.com/in/michael-dimartini-73134025/</t>
  </si>
  <si>
    <t>Sid Chakraverty</t>
  </si>
  <si>
    <t>Responded warm - sent blurb over email. Just connected to Justin Kraudel. No further action needed.</t>
  </si>
  <si>
    <t>Justin Kraudel</t>
  </si>
  <si>
    <t>President - Monta Watch</t>
  </si>
  <si>
    <t>https://www.linkedin.com/in/justin-kraudel-1b5484132/</t>
  </si>
  <si>
    <t>Karan Pujji</t>
  </si>
  <si>
    <r>
      <rPr>
        <rFont val="Proxima Nova"/>
        <color rgb="FF1155CC"/>
        <u/>
      </rPr>
      <t>Followed</t>
    </r>
    <r>
      <rPr>
        <rFont val="Proxima Nova"/>
      </rPr>
      <t xml:space="preserve"> | Can't be messaged</t>
    </r>
  </si>
  <si>
    <t>Responded warm - already connected to Karan. No further action required</t>
  </si>
  <si>
    <t>David Barnes</t>
  </si>
  <si>
    <t>https://www.linkedin.com/in/david-barnes-476ba814b/</t>
  </si>
  <si>
    <t>Kendall Glazer</t>
  </si>
  <si>
    <t>Stoney Clover Lane</t>
  </si>
  <si>
    <t>https://www.linkedin.com/in/kendallglazer/</t>
  </si>
  <si>
    <t>https://www.linkedin.com/messaging/thread/2-NGNhYTdlMTAtMjIxNS00YzIxLWEwYjgtNzdmZDBiZGMyNzkxXzAxMA==/</t>
  </si>
  <si>
    <t>Libby Glazer</t>
  </si>
  <si>
    <t>https://www.linkedin.com/in/libby-glazer-50149b90/</t>
  </si>
  <si>
    <r>
      <rPr>
        <rFont val="Proxima Nova"/>
        <color rgb="FF1155CC"/>
        <u/>
      </rPr>
      <t>Followed</t>
    </r>
    <r>
      <rPr>
        <rFont val="Proxima Nova"/>
      </rPr>
      <t xml:space="preserve"> | Can't be messaged</t>
    </r>
  </si>
  <si>
    <t>Jack Shreyhane</t>
  </si>
  <si>
    <t>https://www.linkedin.com/in/jackshreyhane/</t>
  </si>
  <si>
    <t>Amarinder (Amar) Singh</t>
  </si>
  <si>
    <t>Ellen Pope</t>
  </si>
  <si>
    <t>Senior Director of Digital</t>
  </si>
  <si>
    <t>https://www.linkedin.com/in/ellenmpope/</t>
  </si>
  <si>
    <t>Tony Falk</t>
  </si>
  <si>
    <t>https://www.linkedin.com/in/tony-falk-96a41134/</t>
  </si>
  <si>
    <r>
      <rPr>
        <rFont val="Proxima Nova"/>
        <color rgb="FF1155CC"/>
        <u/>
      </rPr>
      <t>Followed</t>
    </r>
    <r>
      <rPr>
        <rFont val="Proxima Nova"/>
      </rPr>
      <t xml:space="preserve"> | Can't be messaged</t>
    </r>
  </si>
  <si>
    <t>Greg Finney</t>
  </si>
  <si>
    <t>2Modern</t>
  </si>
  <si>
    <t>https://www.linkedin.com/in/greg-finney-a827a59/</t>
  </si>
  <si>
    <t>Kanwar Saluja</t>
  </si>
  <si>
    <t>https://www.linkedin.com/messaging/thread/2-MTY3ZmRmODEtYzZiZi00M2EyLWI2MmQtMTQ1ZGU3ZmQyZTllXzAxMA==/</t>
  </si>
  <si>
    <t>Sent inmail. Wait to accept invite.
Responded warm - not too close.</t>
  </si>
  <si>
    <t>Bay Bertea</t>
  </si>
  <si>
    <t>https://www.linkedin.com/in/bay-bertea/</t>
  </si>
  <si>
    <t>Susan Coelius Keplinger</t>
  </si>
  <si>
    <t>Brendan Moore</t>
  </si>
  <si>
    <t>Wolf Tooth Components</t>
  </si>
  <si>
    <t>Co-Owner/ VP</t>
  </si>
  <si>
    <t>https://www.linkedin.com/in/brendan-moore-57176b11/</t>
  </si>
  <si>
    <t>Kurt Stafki</t>
  </si>
  <si>
    <t>https://www.linkedin.com/in/kurtstafki/</t>
  </si>
  <si>
    <t>Daniel Morrison</t>
  </si>
  <si>
    <t>https://www.linkedin.com/messaging/thread/2-NzU1ZjdiYTYtMmNkNy00MWMzLTljMjUtYTkzYmM0OGNhYzVhXzAxMA==/</t>
  </si>
  <si>
    <r>
      <rPr>
        <rFont val="Proxima Nova"/>
        <color rgb="FF1155CC"/>
        <u/>
      </rPr>
      <t>Followed</t>
    </r>
    <r>
      <rPr>
        <rFont val="Proxima Nova"/>
      </rPr>
      <t xml:space="preserve"> | Can't be messaged</t>
    </r>
  </si>
  <si>
    <t>Sent inmail. Wait to accept invite.
Responded warm - intro made over LI. Sent follow up#2. Recheck after 2 weeks.</t>
  </si>
  <si>
    <t>Bailey Hayden</t>
  </si>
  <si>
    <t>Ecommerce, Web Development, and Digital Marketing Manager</t>
  </si>
  <si>
    <t>https://www.linkedin.com/in/baileyhayden/</t>
  </si>
  <si>
    <t>Lisa McNeill</t>
  </si>
  <si>
    <t>Kindred Bravely</t>
  </si>
  <si>
    <t>https://www.linkedin.com/in/lisabmcneill/</t>
  </si>
  <si>
    <t>Tariq Hassan</t>
  </si>
  <si>
    <t>Hank Alexander</t>
  </si>
  <si>
    <t>https://www.linkedin.com/in/hank-alexander-9ba90125/</t>
  </si>
  <si>
    <t>Neel Bhargava</t>
  </si>
  <si>
    <t>Jason Daniel</t>
  </si>
  <si>
    <t>LSKD</t>
  </si>
  <si>
    <t>https://www.linkedin.com/in/jason-daniel-46787a69/</t>
  </si>
  <si>
    <t>Richard Slade</t>
  </si>
  <si>
    <t>https://www.linkedin.com/messaging/thread/2-MDMxNTc5ODEtNzg1Ni00OWVhLTgwMDQtMjMwNmNlZDBkYmM5XzAxMA==/</t>
  </si>
  <si>
    <r>
      <rPr>
        <rFont val="Proxima Nova"/>
        <color rgb="FF1155CC"/>
        <u/>
      </rPr>
      <t>Followed</t>
    </r>
    <r>
      <rPr>
        <rFont val="Proxima Nova"/>
      </rPr>
      <t xml:space="preserve"> | </t>
    </r>
    <r>
      <rPr>
        <rFont val="Proxima Nova"/>
        <color rgb="FF1155CC"/>
        <u/>
      </rPr>
      <t>Contacted</t>
    </r>
  </si>
  <si>
    <t>Responded warm - not too close
Sent TT DM. Bumped. Recheck TT on Apr 28.
Accepted invite. Sent follow up#1. Recheck after a month (5/7)</t>
  </si>
  <si>
    <t>Keith Glindemann</t>
  </si>
  <si>
    <t>https://www.linkedin.com/in/keith-glindemann-59b30267/</t>
  </si>
  <si>
    <t>https://www.linkedin.com/messaging/thread/2-ZGJlMGVhYmItNzY1Zi00NzY4LWJiYTEtNDdhNTRlYjlmYmM4XzAxMA==/</t>
  </si>
  <si>
    <t>Matt Geldard</t>
  </si>
  <si>
    <t>https://www.linkedin.com/in/matt-geldard-642a915a/</t>
  </si>
  <si>
    <t>https://www.linkedin.com/messaging/thread/2-ZTNmZmFkY2QtYTJiMy00NmZlLTlmOGYtNjliMmEyMGNhZTg3XzAxMA==</t>
  </si>
  <si>
    <t>Mike Doyle</t>
  </si>
  <si>
    <t>https://www.linkedin.com/in/mdoyl3/</t>
  </si>
  <si>
    <r>
      <rPr>
        <rFont val="Proxima Nova"/>
        <color rgb="FF1155CC"/>
        <u/>
      </rPr>
      <t>Followed</t>
    </r>
    <r>
      <rPr>
        <rFont val="Proxima Nova"/>
      </rPr>
      <t xml:space="preserve"> | Can't be messaged</t>
    </r>
  </si>
  <si>
    <t>James Reu</t>
  </si>
  <si>
    <t>https://www.linkedin.com/in/james-reu/</t>
  </si>
  <si>
    <t>Bryce Cressy</t>
  </si>
  <si>
    <t>https://www.linkedin.com/messaging/thread/2-YzZlYmVhZTktNzljNi00ZTQwLWEwY2YtMDI1MWI4MzFmZGQ5XzAxMA==/?searchTerm=James%20Reu</t>
  </si>
  <si>
    <t>Responded warm - doesn't know
Accepted invite. Sent follow up#1. Recheck after a month</t>
  </si>
  <si>
    <t>Jennifer Zuccarini</t>
  </si>
  <si>
    <t>Fleur du Mal</t>
  </si>
  <si>
    <t>https://www.linkedin.com/in/jenniferzuccarini/</t>
  </si>
  <si>
    <t>Jesse Derris</t>
  </si>
  <si>
    <r>
      <rPr>
        <rFont val="Proxima Nova"/>
        <b/>
        <color rgb="FFFFFFFF"/>
        <u/>
      </rPr>
      <t>Followed</t>
    </r>
    <r>
      <rPr>
        <rFont val="Proxima Nova"/>
        <b/>
        <color rgb="FFFFFFFF"/>
      </rPr>
      <t xml:space="preserve"> | Can't be messaged</t>
    </r>
  </si>
  <si>
    <t>Bumped. Recheck warm after a week
Responded warm - doesn't know</t>
  </si>
  <si>
    <t>Irina Topuria</t>
  </si>
  <si>
    <t>https://www.linkedin.com/in/irina-topuria-88196923/</t>
  </si>
  <si>
    <t>Michael Preysman</t>
  </si>
  <si>
    <t>https://www.linkedin.com/messaging/thread/2-OGRlY2QxMjYtMzQzNC00NmZiLTk0MmEtNjljNzZkNWVlOTE0XzAxMA==/</t>
  </si>
  <si>
    <t>Sent inmail. Wait to accept invite.
Responded warm - sent blurb over email. Recheck after a week.
Meeting warm - meeting booked</t>
  </si>
  <si>
    <t>Edward Elkind</t>
  </si>
  <si>
    <t>https://www.linkedin.com/in/edward-elkind-cma-3a709414/</t>
  </si>
  <si>
    <t>Dhwani Mehta</t>
  </si>
  <si>
    <t>Head of Growth and Performance Marketing</t>
  </si>
  <si>
    <t>https://www.linkedin.com/in/dhwani-mehta-97506985/</t>
  </si>
  <si>
    <t>Gabrielle Giacalone</t>
  </si>
  <si>
    <t>https://www.linkedin.com/in/gabriellegiacalone/</t>
  </si>
  <si>
    <t>Peter Zou</t>
  </si>
  <si>
    <t>Sophie Dawson</t>
  </si>
  <si>
    <t>Senior Director of Ecommerce</t>
  </si>
  <si>
    <t>https://www.linkedin.com/in/sodawson/</t>
  </si>
  <si>
    <t>Sameet Durg</t>
  </si>
  <si>
    <t>Responded warm - shared email. Will do the intro via LI. Sent follow up#1. Recheck after a week.</t>
  </si>
  <si>
    <t>Jezz Skelton</t>
  </si>
  <si>
    <t>Abbott Lyon</t>
  </si>
  <si>
    <t>https://www.linkedin.com/in/jezz-skelton-12841055/</t>
  </si>
  <si>
    <t>https://www.linkedin.com/messaging/thread/2-YjhhNGFhZDQtNjAxOS00YmE3LWJjYzktMTk1NmMxOTdiZmFkXzAxMA==/</t>
  </si>
  <si>
    <t>Sent inmail. Accepted invite. Recheck after 2 weeks.</t>
  </si>
  <si>
    <t>Isabel Graham</t>
  </si>
  <si>
    <t>https://www.linkedin.com/in/isabel-graham-93a7a0115/</t>
  </si>
  <si>
    <t>James Bertram</t>
  </si>
  <si>
    <t>https://www.linkedin.com/in/jamesbertram/</t>
  </si>
  <si>
    <t>Steve Dinelli</t>
  </si>
  <si>
    <t>Emma Bate</t>
  </si>
  <si>
    <t>Head Of Brand</t>
  </si>
  <si>
    <t>https://www.linkedin.com/in/emma-bate-75a95b32/</t>
  </si>
  <si>
    <t>Mike Amiri</t>
  </si>
  <si>
    <t>AMIRI</t>
  </si>
  <si>
    <t>Creative Director/CEO</t>
  </si>
  <si>
    <t>https://www.linkedin.com/in/mike-amiri-5bb61411/</t>
  </si>
  <si>
    <t>https://www.linkedin.com/messaging/thread/2-Mzg5MjczZjgtMmY1My00YjhkLWIxOWQtYjZjMTE3Zjk3ZGVhXzAxMA==/</t>
  </si>
  <si>
    <t>Chad S.</t>
  </si>
  <si>
    <t>https://www.linkedin.com/in/chad-s-307a1228/</t>
  </si>
  <si>
    <t>Didier NGUYEN</t>
  </si>
  <si>
    <t>Executive Vice President - Business Development</t>
  </si>
  <si>
    <t>https://www.linkedin.com/in/didier-nguyen-044613b/</t>
  </si>
  <si>
    <t>Sheena Bascara</t>
  </si>
  <si>
    <t>Senior Director, Ecommerce</t>
  </si>
  <si>
    <t>https://www.linkedin.com/in/sheenambascara/</t>
  </si>
  <si>
    <t>Nima Zaribaf</t>
  </si>
  <si>
    <t>https://www.linkedin.com/in/nima-zaribaf-366ba0132/</t>
  </si>
  <si>
    <t>https://www.linkedin.com/messaging/thread/2-MGE5ZDEwNjUtNjQ5Zi00ZDI1LTg0YWYtZTNjY2Q4ZTJkNGIyXzAxMA==/</t>
  </si>
  <si>
    <t>Cynthia Bartra</t>
  </si>
  <si>
    <t>Senior Manager Global Ecommerce</t>
  </si>
  <si>
    <t>https://www.linkedin.com/in/cynthiachaidez/</t>
  </si>
  <si>
    <t>Sarah Potempa</t>
  </si>
  <si>
    <t>Beachwaver</t>
  </si>
  <si>
    <t>https://www.linkedin.com/in/sarahpotempa/</t>
  </si>
  <si>
    <t>Brian Underwood</t>
  </si>
  <si>
    <r>
      <rPr>
        <rFont val="Proxima Nova"/>
        <color rgb="FF1155CC"/>
        <u/>
      </rPr>
      <t>Followed</t>
    </r>
    <r>
      <rPr>
        <rFont val="Proxima Nova"/>
      </rPr>
      <t xml:space="preserve"> | Can't be messaged</t>
    </r>
  </si>
  <si>
    <t>Erin Potempa-Wall</t>
  </si>
  <si>
    <t>https://www.linkedin.com/in/erin-potempa-wall-6b59a54/</t>
  </si>
  <si>
    <t>Ethan McAfee</t>
  </si>
  <si>
    <t>https://www.linkedin.com/messaging/thread/2-YTE5NWEzOTEtYTc2NC00MDA5LThjNGItYWI2MzgwOTg0OGZhXzAxMA==</t>
  </si>
  <si>
    <r>
      <rPr>
        <rFont val="Proxima Nova"/>
        <color rgb="FF1155CC"/>
        <u/>
      </rPr>
      <t>Followed</t>
    </r>
    <r>
      <rPr>
        <rFont val="Proxima Nova"/>
      </rPr>
      <t xml:space="preserve"> | Can't be messaged</t>
    </r>
  </si>
  <si>
    <t>Sarah Janousek Miotti</t>
  </si>
  <si>
    <t>Senior Brand Manager of Partnerships</t>
  </si>
  <si>
    <t>https://www.linkedin.com/in/sarah-janousek-miotti-8411471aa/</t>
  </si>
  <si>
    <t>https://www.linkedin.com/messaging/thread/2-ZTExYjUwMTAtZjRlYi00NWIyLTk3NzAtNjc0N2Q2Y2JkZGFhXzAxMA==</t>
  </si>
  <si>
    <t>Chase Heard</t>
  </si>
  <si>
    <t>Howler Brothers</t>
  </si>
  <si>
    <t>https://www.linkedin.com/in/chase-heard-8085545a/</t>
  </si>
  <si>
    <t>Alex Mette</t>
  </si>
  <si>
    <t>https://www.linkedin.com/in/alexrmette/</t>
  </si>
  <si>
    <t>Rick E. Wittenbraker</t>
  </si>
  <si>
    <t>https://www.linkedin.com/in/rickwitt/</t>
  </si>
  <si>
    <t>Dmitry Suschov</t>
  </si>
  <si>
    <r>
      <rPr>
        <rFont val="Proxima Nova"/>
        <color rgb="FF1155CC"/>
        <u/>
      </rPr>
      <t>Followed</t>
    </r>
    <r>
      <rPr>
        <rFont val="Proxima Nova"/>
      </rPr>
      <t xml:space="preserve"> | Can't be messaged</t>
    </r>
  </si>
  <si>
    <t>Paul Graham</t>
  </si>
  <si>
    <t>https://www.linkedin.com/in/paul-graham-11047514/</t>
  </si>
  <si>
    <t>Alexander "Sasha" Lamb</t>
  </si>
  <si>
    <t>VP of Product</t>
  </si>
  <si>
    <t>https://www.linkedin.com/in/sashalamb/</t>
  </si>
  <si>
    <t>Gabe Hernandez</t>
  </si>
  <si>
    <t>https://www.linkedin.com/in/thegabehernandez/</t>
  </si>
  <si>
    <t>Michael Zajko</t>
  </si>
  <si>
    <t>Marshall Dudley</t>
  </si>
  <si>
    <t>https://www.linkedin.com/in/marshall-dudley-43578aa0/</t>
  </si>
  <si>
    <t>Bob Moylan</t>
  </si>
  <si>
    <t>SHEFIT</t>
  </si>
  <si>
    <t>https://www.linkedin.com/in/bob-moylan-8b4b42119/</t>
  </si>
  <si>
    <t>Bryan Nicklas</t>
  </si>
  <si>
    <t>https://www.linkedin.com/in/bryannicklas/</t>
  </si>
  <si>
    <t>Melissa Dusendang</t>
  </si>
  <si>
    <t xml:space="preserve">Director of Customer Experience </t>
  </si>
  <si>
    <t>https://www.linkedin.com/in/melissa-dusendang-msm-19053636/</t>
  </si>
  <si>
    <t>Ashley Merrill</t>
  </si>
  <si>
    <t>Lunya</t>
  </si>
  <si>
    <t>https://www.linkedin.com/in/ashleymerrill/</t>
  </si>
  <si>
    <t>Soso Sazesh</t>
  </si>
  <si>
    <t>https://www.linkedin.com/messaging/thread/2-ZmQzY2UyODktMTBlMy00NzFkLWFkNmItODBiYWNiNWRhNDI3XzAxMA==/</t>
  </si>
  <si>
    <r>
      <rPr>
        <rFont val="Proxima Nova"/>
        <color rgb="FF1155CC"/>
        <u/>
      </rPr>
      <t>Followed</t>
    </r>
    <r>
      <rPr>
        <rFont val="Proxima Nova"/>
      </rPr>
      <t xml:space="preserve"> | Can't be messaged</t>
    </r>
  </si>
  <si>
    <t>Sent inmail. Wait to accept invite.
Responded warm - failed intro
No warm connections to contact.</t>
  </si>
  <si>
    <t>Blair Lawson</t>
  </si>
  <si>
    <t>https://www.linkedin.com/in/blair-lawson-2908004/</t>
  </si>
  <si>
    <t>Savraj Singh</t>
  </si>
  <si>
    <t>Katie (Katie Halpern) Sheeran</t>
  </si>
  <si>
    <t>VP Brand</t>
  </si>
  <si>
    <t>https://www.linkedin.com/in/sheerankatie/</t>
  </si>
  <si>
    <t>Dan Richardson</t>
  </si>
  <si>
    <t>https://www.linkedin.com/messaging/thread/2-OWQ4Njk5M2EtYTgxNi00NzFhLWE1MjctNGNiNGI2ZjZiOTY5XzAxMA==/</t>
  </si>
  <si>
    <t>Celia Mulderrig</t>
  </si>
  <si>
    <t>Senior Director Ecommerce</t>
  </si>
  <si>
    <t>https://www.linkedin.com/in/cmulderrig/</t>
  </si>
  <si>
    <t>Frank Amabile</t>
  </si>
  <si>
    <t>Catherine Gore</t>
  </si>
  <si>
    <t>Biossance</t>
  </si>
  <si>
    <t>Global Brand President</t>
  </si>
  <si>
    <t>https://www.linkedin.com/in/catherine-gore-72162410/</t>
  </si>
  <si>
    <t>Aimee Westbrook</t>
  </si>
  <si>
    <t>Responded warm - willing to do intro but Kai just set a meeting with us. No further action required.</t>
  </si>
  <si>
    <t>Heather Mitchell</t>
  </si>
  <si>
    <t>Vice President Global Marketing, Brand Strategy &amp; Awareness</t>
  </si>
  <si>
    <t>https://www.linkedin.com/in/heather-mitchell-3a26433/</t>
  </si>
  <si>
    <t>Celiena Adcock</t>
  </si>
  <si>
    <t>https://www.linkedin.com/messaging/thread/2-NDU4MDk0NDUtODhlZC00ZTA3LWIyZGItZDJjZGFlMGIwODU0XzAxMA==/</t>
  </si>
  <si>
    <r>
      <rPr>
        <rFont val="Proxima Nova"/>
        <color rgb="FF1155CC"/>
        <u/>
      </rPr>
      <t>Followed</t>
    </r>
    <r>
      <rPr>
        <rFont val="Proxima Nova"/>
      </rPr>
      <t xml:space="preserve"> | Can't be messaged</t>
    </r>
  </si>
  <si>
    <t>Sent inmail. Wait to accept invite.
Responded warm - sent blurb over email. Recheck after a week.</t>
  </si>
  <si>
    <t>Kai Matsunami</t>
  </si>
  <si>
    <t>https://www.linkedin.com/in/kai-matsunami/</t>
  </si>
  <si>
    <t>Feng Hong</t>
  </si>
  <si>
    <t>https://www.linkedin.com/messaging/thread/2-MjdlNDg4YTUtZTllYi00OWRjLThiMGItNWM5ZjEwNzdmY2EwXzAxMA==/</t>
  </si>
  <si>
    <r>
      <rPr>
        <rFont val="Proxima Nova"/>
        <color rgb="FF000000"/>
      </rPr>
      <t xml:space="preserve">Sent inmail. Wait to accept invite.
Responded warm - Kai already </t>
    </r>
    <r>
      <rPr>
        <rFont val="Proxima Nova"/>
        <color rgb="FF1155CC"/>
        <u/>
      </rPr>
      <t>responded</t>
    </r>
    <r>
      <rPr>
        <rFont val="Proxima Nova"/>
        <color rgb="FF000000"/>
      </rPr>
      <t>. No further action required</t>
    </r>
  </si>
  <si>
    <t>Paula Fernandes Martins</t>
  </si>
  <si>
    <t>Head of E-commerce</t>
  </si>
  <si>
    <t>https://www.linkedin.com/in/paulafmartins/</t>
  </si>
  <si>
    <t>Charmette D.</t>
  </si>
  <si>
    <t>Global Director of Site Experience, E-Commerce</t>
  </si>
  <si>
    <t>https://www.linkedin.com/in/charmette/</t>
  </si>
  <si>
    <t>Laura Minch</t>
  </si>
  <si>
    <t>https://www.linkedin.com/in/laura-minch-66709222/</t>
  </si>
  <si>
    <t>Jonathan Patton</t>
  </si>
  <si>
    <r>
      <rPr>
        <rFont val="Proxima Nova"/>
        <color rgb="FF1155CC"/>
        <u/>
      </rPr>
      <t>Pending</t>
    </r>
    <r>
      <rPr>
        <rFont val="Proxima Nova"/>
      </rPr>
      <t xml:space="preserve"> | Can't be messaged</t>
    </r>
  </si>
  <si>
    <t>Jessica Barrett</t>
  </si>
  <si>
    <t>Senior Director Business Development, Strategy &amp; Analytics</t>
  </si>
  <si>
    <t>https://www.linkedin.com/in/jessica-barrett-4595676/</t>
  </si>
  <si>
    <t>Conrad Egusa</t>
  </si>
  <si>
    <t>Dana Esterkin</t>
  </si>
  <si>
    <t>Global Senior eCommerce Manager</t>
  </si>
  <si>
    <t>https://www.linkedin.com/in/dana-esterkin/</t>
  </si>
  <si>
    <t>Francesca Nicoletti</t>
  </si>
  <si>
    <t>Responded warm - sent ntro via LI. Bumped. Send follow up after 2 months.</t>
  </si>
  <si>
    <t>Raj Grover</t>
  </si>
  <si>
    <r>
      <rPr>
        <rFont val="Proxima Nova"/>
        <color rgb="FF1155CC"/>
        <u/>
      </rPr>
      <t>Smoke Cartel</t>
    </r>
    <r>
      <rPr>
        <rFont val="Proxima Nova"/>
        <color rgb="FF000000"/>
      </rPr>
      <t xml:space="preserve"> (High Tide Inc.)</t>
    </r>
  </si>
  <si>
    <r>
      <rPr>
        <rFont val="Proxima Nova"/>
        <color rgb="FFFFFFFF"/>
        <u/>
      </rPr>
      <t>Followed</t>
    </r>
    <r>
      <rPr>
        <rFont val="Proxima Nova"/>
        <color rgb="FFFFFFFF"/>
      </rPr>
      <t xml:space="preserve"> | Can't be messaged</t>
    </r>
  </si>
  <si>
    <t>Aman Sood</t>
  </si>
  <si>
    <t>Accepted invite. Recheck after 2 weeks.
Responded cold - will reach out if they need info (courteous decline)</t>
  </si>
  <si>
    <t>Feliks Khaykin</t>
  </si>
  <si>
    <t>Director of US Operations &amp; eCommerce</t>
  </si>
  <si>
    <t>Josh Smallwood</t>
  </si>
  <si>
    <t>Smallwoods</t>
  </si>
  <si>
    <t>https://www.linkedin.com/in/joshsmallwood/</t>
  </si>
  <si>
    <r>
      <rPr>
        <rFont val="Proxima Nova"/>
        <color rgb="FF1155CC"/>
        <u/>
      </rPr>
      <t>Followed</t>
    </r>
    <r>
      <rPr>
        <rFont val="Proxima Nova"/>
      </rPr>
      <t xml:space="preserve"> | Can't be messaged</t>
    </r>
  </si>
  <si>
    <t>Trevor Stagner</t>
  </si>
  <si>
    <t>https://www.linkedin.com/in/trevor-stagner-709494110/</t>
  </si>
  <si>
    <r>
      <rPr>
        <rFont val="Proxima Nova"/>
        <color rgb="FF1155CC"/>
        <u/>
      </rPr>
      <t>Followed</t>
    </r>
    <r>
      <rPr>
        <rFont val="Proxima Nova"/>
      </rPr>
      <t xml:space="preserve"> | Can't be messaged</t>
    </r>
  </si>
  <si>
    <t>Griffin Hawthorne</t>
  </si>
  <si>
    <t>Director Of Analytics</t>
  </si>
  <si>
    <t>https://www.linkedin.com/in/griffin-hawthorne-566211140/</t>
  </si>
  <si>
    <t>Joe Fleming</t>
  </si>
  <si>
    <t>Vive Health</t>
  </si>
  <si>
    <t>https://www.linkedin.com/in/joey-fleming/</t>
  </si>
  <si>
    <t>Max Ade</t>
  </si>
  <si>
    <t>https://www.linkedin.com/messaging/thread/2-NzVjZGNiYjctZmY1MS00YmFjLTg2NDMtN2U3N2ViZjdiZjhiXzAxMA==/</t>
  </si>
  <si>
    <t>John Burns</t>
  </si>
  <si>
    <t>B2B Marketing Manager</t>
  </si>
  <si>
    <t>https://www.linkedin.com/in/john-burns-3490b781/</t>
  </si>
  <si>
    <t>Alan Turksu</t>
  </si>
  <si>
    <t>Satechi</t>
  </si>
  <si>
    <t>https://www.linkedin.com/in/alan-turksu-b4508b2b/</t>
  </si>
  <si>
    <t>https://www.linkedin.com/messaging/thread/2-YWMxMzExOWUtYTEyOC00NTYyLWI3ZTItNWJmN2ZhYWU0YmYxXzAxMA==/</t>
  </si>
  <si>
    <t>Brock Guclu</t>
  </si>
  <si>
    <t>https://www.linkedin.com/in/brock-guclu/</t>
  </si>
  <si>
    <t>https://www.linkedin.com/messaging/thread/2-OTVhMjMzZDEtOTRlOS00MzM2LWExZjgtOGYwNDgzMmZhOWFiXzAxMA==/</t>
  </si>
  <si>
    <t>Kenny Fang</t>
  </si>
  <si>
    <t>https://www.linkedin.com/in/kenny-fang-ab90002/</t>
  </si>
  <si>
    <t>Josh Slavin</t>
  </si>
  <si>
    <t>Senior Marketing Manager</t>
  </si>
  <si>
    <t>https://www.linkedin.com/in/josh-slavin/</t>
  </si>
  <si>
    <t>Monica Barrionuevo</t>
  </si>
  <si>
    <t>Global E-commerce Manager</t>
  </si>
  <si>
    <t>https://www.linkedin.com/in/monicabc8/</t>
  </si>
  <si>
    <t>Jimmy Sansone</t>
  </si>
  <si>
    <t>The Normal Brand</t>
  </si>
  <si>
    <t>Principal</t>
  </si>
  <si>
    <t>https://www.linkedin.com/in/jimmy-sansone-aa80b881/</t>
  </si>
  <si>
    <t>Gabe Angieri</t>
  </si>
  <si>
    <t>https://www.linkedin.com/messaging/thread/2-MzYwZGJlYzUtZGI1ZC00ZTY0LTgyZjMtOWI5YWViMzkwNDU4XzAxMA==/</t>
  </si>
  <si>
    <t>Responded warm - happy to make intro bur Austin asked Jimmy directly.
Responded cold - emailed</t>
  </si>
  <si>
    <t>Lan Sansone</t>
  </si>
  <si>
    <t>https://www.linkedin.com/in/lansansone/</t>
  </si>
  <si>
    <t>Ken Cella</t>
  </si>
  <si>
    <t>https://www.linkedin.com/messaging/thread/2-NmQyNmI1ZjAtMTA0Mi00M2U5LTg1NjItYjllMDIwYTQ1ZDAyXzAxMA==/</t>
  </si>
  <si>
    <r>
      <rPr>
        <rFont val="Proxima Nova"/>
        <b/>
        <color rgb="FF000000"/>
        <u/>
      </rPr>
      <t>Followed</t>
    </r>
    <r>
      <rPr>
        <rFont val="Proxima Nova"/>
        <b/>
        <color rgb="FF000000"/>
      </rPr>
      <t xml:space="preserve"> | Can't be messaged</t>
    </r>
  </si>
  <si>
    <t>Andrew Stuecken</t>
  </si>
  <si>
    <t>https://www.linkedin.com/in/andrew-stuecken-145b118/</t>
  </si>
  <si>
    <r>
      <rPr>
        <rFont val="Proxima Nova"/>
        <b/>
        <color rgb="FF000000"/>
        <u/>
      </rPr>
      <t>Followed</t>
    </r>
    <r>
      <rPr>
        <rFont val="Proxima Nova"/>
        <b/>
        <color rgb="FF000000"/>
      </rPr>
      <t xml:space="preserve"> | Can't be messaged</t>
    </r>
  </si>
  <si>
    <t>Chuck Pack</t>
  </si>
  <si>
    <t>https://www.linkedin.com/in/chuckpack/</t>
  </si>
  <si>
    <t>Andrea Faulkner Williams</t>
  </si>
  <si>
    <t>Tubby Todd Bath</t>
  </si>
  <si>
    <t>https://www.linkedin.com/in/andreafaulknerwilliams/</t>
  </si>
  <si>
    <t>Jordan Pfau</t>
  </si>
  <si>
    <t>https://www.linkedin.com/messaging/thread/2-OGZlN2I3NjEtYmIwYi00Y2RmLWJiMzMtNWExMGNmZjliNDZkXzAxMA==/</t>
  </si>
  <si>
    <t>Heidi Saucier</t>
  </si>
  <si>
    <t>https://www.linkedin.com/in/heidiksaucier/</t>
  </si>
  <si>
    <t>Adrianna Bonilla</t>
  </si>
  <si>
    <t>VP of Marketing &amp; Creative</t>
  </si>
  <si>
    <t>https://www.linkedin.com/in/adriannabonilla/</t>
  </si>
  <si>
    <t>https://www.linkedin.com/messaging/thread/2-ZWM3OGVlYmQtYmQxOC00M2ZhLTg0ZWYtNzExN2YxMmY2MzFiXzAxMA==</t>
  </si>
  <si>
    <t>Eliza Blank</t>
  </si>
  <si>
    <t>The Sill</t>
  </si>
  <si>
    <t>https://www.linkedin.com/in/elizablank/</t>
  </si>
  <si>
    <t>Romeen Sheth</t>
  </si>
  <si>
    <t>Adam Miller</t>
  </si>
  <si>
    <t>https://www.linkedin.com/in/adam-miller-07587611/</t>
  </si>
  <si>
    <t>Peter Twomey</t>
  </si>
  <si>
    <t>https://www.linkedin.com/messaging/thread/2-ZWU2OTgzNWQtZWVmNS00NzIyLWEzMzEtYmE1YzgzNmI5OWYwXzAxMg==</t>
  </si>
  <si>
    <t>Accepted invite. Sent follow up#1. Recheck after a month
Responded warm - doesn't know</t>
  </si>
  <si>
    <t>Dan Anderson</t>
  </si>
  <si>
    <t>Vice President, Ecommerce &amp; Engineering</t>
  </si>
  <si>
    <t>https://www.linkedin.com/in/iamdananderson/</t>
  </si>
  <si>
    <t>Thomas Pool</t>
  </si>
  <si>
    <t>Inked Gaming</t>
  </si>
  <si>
    <t>https://www.linkedin.com/in/thomas-pool-95070171/</t>
  </si>
  <si>
    <r>
      <rPr>
        <rFont val="Proxima Nova"/>
        <color rgb="FF1155CC"/>
        <u/>
      </rPr>
      <t>Followed</t>
    </r>
    <r>
      <rPr>
        <rFont val="Proxima Nova"/>
      </rPr>
      <t xml:space="preserve"> | </t>
    </r>
    <r>
      <rPr>
        <rFont val="Proxima Nova"/>
        <color rgb="FF1155CC"/>
        <u/>
      </rPr>
      <t>Contacted</t>
    </r>
  </si>
  <si>
    <t>Bumped on TT. Recheck after a month.</t>
  </si>
  <si>
    <t>Sarah Berge</t>
  </si>
  <si>
    <t>Director of Marketing and Ecommerce</t>
  </si>
  <si>
    <t>https://www.linkedin.com/in/sarahmberge/</t>
  </si>
  <si>
    <t>Mike Maher</t>
  </si>
  <si>
    <t>Taylor Stitch</t>
  </si>
  <si>
    <t>https://www.linkedin.com/in/michaelmaher3/</t>
  </si>
  <si>
    <t>Lindsay Ferstandig</t>
  </si>
  <si>
    <t>https://www.linkedin.com/messaging/thread/2-ZjQwMjE1ZWItZTkwOS00N2YxLWI1ODgtNWM5MDQ3ZmVjZmFjXzAxMA==/</t>
  </si>
  <si>
    <r>
      <rPr>
        <rFont val="Proxima Nova"/>
        <b/>
        <color rgb="FFFFFFFF"/>
        <u/>
      </rPr>
      <t>Followed</t>
    </r>
    <r>
      <rPr>
        <rFont val="Proxima Nova"/>
        <b/>
        <color rgb="FFFFFFFF"/>
      </rPr>
      <t xml:space="preserve"> | Can't be messaged</t>
    </r>
  </si>
  <si>
    <t>Jenna Hansen</t>
  </si>
  <si>
    <t xml:space="preserve">VP, Product and Sustainability </t>
  </si>
  <si>
    <t>https://www.linkedin.com/in/jenna-hansen-90a1b544/</t>
  </si>
  <si>
    <t>Michael Broukhim</t>
  </si>
  <si>
    <t>Responded warm - asked email. Bumped.</t>
  </si>
  <si>
    <t>Luke McAlpine</t>
  </si>
  <si>
    <t>Senior Director, Brand Marketing &amp; Partnerships</t>
  </si>
  <si>
    <t>https://www.linkedin.com/in/luke-mcalpine-b216b113/</t>
  </si>
  <si>
    <t>Yashpaul Singh Dogra</t>
  </si>
  <si>
    <t>https://www.linkedin.com/messaging/thread/2-ZWQzZGRjYTYtN2YzNi00OGU4LWI0MjktOTI5MGYzYTlmMThkXzAxMA==/</t>
  </si>
  <si>
    <r>
      <rPr>
        <rFont val="Proxima Nova"/>
        <b/>
        <color rgb="FFFFFFFF"/>
        <u/>
      </rPr>
      <t>Followed</t>
    </r>
    <r>
      <rPr>
        <rFont val="Proxima Nova"/>
        <b/>
        <color rgb="FFFFFFFF"/>
      </rPr>
      <t xml:space="preserve"> | Can't be messaged</t>
    </r>
  </si>
  <si>
    <t>Responded warm - Luke responded.</t>
  </si>
  <si>
    <t>Clara Pryke</t>
  </si>
  <si>
    <t>https://www.linkedin.com/in/clara-pryke-817477104/</t>
  </si>
  <si>
    <t>Joshua Citron</t>
  </si>
  <si>
    <t>Chic Soul</t>
  </si>
  <si>
    <t>https://www.linkedin.com/in/joshua-citron-25210626/</t>
  </si>
  <si>
    <t>https://www.linkedin.com/messaging/thread/2-Y2ZiMmFlNGYtMTZmMS00ODlmLWI0NjItYTYxNDgwZTBlOWUzXzAxMA==/</t>
  </si>
  <si>
    <t>Rachel Davis</t>
  </si>
  <si>
    <t>https://www.linkedin.com/in/rachel-davis-51744210/</t>
  </si>
  <si>
    <t>Chris VanRoekel</t>
  </si>
  <si>
    <t>https://www.linkedin.com/in/chris-vanroekel-66768815/</t>
  </si>
  <si>
    <t>Rachel McKean</t>
  </si>
  <si>
    <t>https://www.linkedin.com/in/rachel-mckean-915b01114/</t>
  </si>
  <si>
    <t>Laurent Raphael Cohen</t>
  </si>
  <si>
    <t>Rockstar Original</t>
  </si>
  <si>
    <t>VP of Operations</t>
  </si>
  <si>
    <t>https://www.linkedin.com/in/laurent-raphael-cohen-13335a172/</t>
  </si>
  <si>
    <t>Edwin Kim</t>
  </si>
  <si>
    <t>https://www.linkedin.com/in/edwinkim05/</t>
  </si>
  <si>
    <t>Naomi Gonzalez</t>
  </si>
  <si>
    <t>TomboyX</t>
  </si>
  <si>
    <t>https://www.linkedin.com/in/naomi-e-gonzalez-/</t>
  </si>
  <si>
    <t>Jake Stein</t>
  </si>
  <si>
    <t>Leslie Garrard</t>
  </si>
  <si>
    <t>https://www.linkedin.com/in/leslie-garrard/</t>
  </si>
  <si>
    <t>Fran Dunaway</t>
  </si>
  <si>
    <t>https://www.linkedin.com/in/frandunaway/</t>
  </si>
  <si>
    <t>Neelam Brar</t>
  </si>
  <si>
    <t>https://www.linkedin.com/messaging/thread/2-ODAyZDA1NWQtYTI4OC00OGFlLTk4MDYtYWViNDcwMTc5ZmVlXzAxMA==/</t>
  </si>
  <si>
    <t>Sent inmail. Wait to accept invite.
Responded warm - ghosted</t>
  </si>
  <si>
    <t>Ryan Letson</t>
  </si>
  <si>
    <t>https://www.linkedin.com/in/ryan-letson-71350522/</t>
  </si>
  <si>
    <t>Amy Sellers</t>
  </si>
  <si>
    <t>https://www.linkedin.com/in/amysellers/</t>
  </si>
  <si>
    <t>Teddy Jungreis</t>
  </si>
  <si>
    <t>https://www.linkedin.com/messaging/thread/2-Y2MxMTQ3NzQtZjJhYi00ODM2LWExMDctNTcwMDRiNDY0Njg3XzAxMA==/</t>
  </si>
  <si>
    <r>
      <rPr>
        <rFont val="Proxima Nova"/>
        <color rgb="FF1155CC"/>
        <u/>
      </rPr>
      <t>Followed</t>
    </r>
    <r>
      <rPr>
        <rFont val="Proxima Nova"/>
      </rPr>
      <t xml:space="preserve"> | Can't be messaged</t>
    </r>
  </si>
  <si>
    <t>Sent inmail. Wait to accept invite.
Responded warm - sent follow up#2. Recheck after 1 month.</t>
  </si>
  <si>
    <t>Liz Wagner</t>
  </si>
  <si>
    <t>Director Ecommerce</t>
  </si>
  <si>
    <t>https://www.linkedin.com/in/lizwagner/</t>
  </si>
  <si>
    <t>Meghan McAdams</t>
  </si>
  <si>
    <r>
      <rPr>
        <rFont val="Proxima Nova"/>
        <color rgb="FF1155CC"/>
        <u/>
      </rPr>
      <t>Followed</t>
    </r>
    <r>
      <rPr>
        <rFont val="Proxima Nova"/>
      </rPr>
      <t xml:space="preserve"> | Can't be messaged</t>
    </r>
  </si>
  <si>
    <t>Responded warm - failed</t>
  </si>
  <si>
    <t>Natasha Kocharov</t>
  </si>
  <si>
    <t>Director of Growth, Acquisitions</t>
  </si>
  <si>
    <t>https://www.linkedin.com/in/natashakocharov/</t>
  </si>
  <si>
    <r>
      <rPr>
        <rFont val="Proxima Nova"/>
        <color rgb="FF1155CC"/>
        <u/>
      </rPr>
      <t>Followed</t>
    </r>
    <r>
      <rPr>
        <rFont val="Proxima Nova"/>
      </rPr>
      <t xml:space="preserve"> | Can't be messaged</t>
    </r>
  </si>
  <si>
    <t>Quinn Michael</t>
  </si>
  <si>
    <t>Director of Marketing Analytics</t>
  </si>
  <si>
    <t>https://www.linkedin.com/in/quinn-michael-265ab381/</t>
  </si>
  <si>
    <t>Jon Zeiders</t>
  </si>
  <si>
    <t>STAUD</t>
  </si>
  <si>
    <t>https://www.linkedin.com/in/jon-zeiders-088ab12/</t>
  </si>
  <si>
    <t>Zach Newburgh</t>
  </si>
  <si>
    <t>Casey Williams</t>
  </si>
  <si>
    <t>https://www.linkedin.com/in/casey-williams-2738b01/</t>
  </si>
  <si>
    <t>Stef O'Sullivan</t>
  </si>
  <si>
    <t>Head of Growth &amp; Marketing</t>
  </si>
  <si>
    <t>https://www.linkedin.com/in/stefaniosullivan/</t>
  </si>
  <si>
    <t>Sho Masuda</t>
  </si>
  <si>
    <t>Erin Raye Yokoyama</t>
  </si>
  <si>
    <t>Senior Director of E-Commerce</t>
  </si>
  <si>
    <t>https://www.linkedin.com/in/erin-raye-yokoyama-51266842/</t>
  </si>
  <si>
    <t>Isabelle Kaplan</t>
  </si>
  <si>
    <t>https://www.linkedin.com/in/isabelle-kaplan/</t>
  </si>
  <si>
    <t>Gabriel Federman</t>
  </si>
  <si>
    <t>No warm connections to contact. Wait to accept invite.
Responded warm - doesn't know</t>
  </si>
  <si>
    <t>Curtis Matsko</t>
  </si>
  <si>
    <t>Portland Leather Goods</t>
  </si>
  <si>
    <t>https://www.linkedin.com/in/curtis-matsko-9a143463/</t>
  </si>
  <si>
    <t>https://www.linkedin.com/messaging/thread/2-ZGM1N2ZiMzktYjgxZi00Y2Y5LWFjMWYtNzE3ZjUyZmMxOTcwXzAxMA==/</t>
  </si>
  <si>
    <t>MacCoy Merkley</t>
  </si>
  <si>
    <t>https://www.linkedin.com/in/maccoy-merkley-95146815b/</t>
  </si>
  <si>
    <t>https://www.linkedin.com/messaging/thread/2-MDRlODZjOWQtMjFlNS00MDJkLTkwOGEtMmQyYTk1ZDc0Y2ZjXzAxMA==/?searchTerm=MacCoy%20Merkley</t>
  </si>
  <si>
    <r>
      <rPr>
        <rFont val="Proxima Nova"/>
        <color rgb="FF1155CC"/>
        <u/>
      </rPr>
      <t>Followed</t>
    </r>
    <r>
      <rPr>
        <rFont val="Proxima Nova"/>
      </rPr>
      <t xml:space="preserve"> | Can't be messaged</t>
    </r>
  </si>
  <si>
    <t>Morgan Meier</t>
  </si>
  <si>
    <t>https://www.linkedin.com/in/morgan-meier-463987159/</t>
  </si>
  <si>
    <t>Matt Fey</t>
  </si>
  <si>
    <t>https://www.linkedin.com/in/matt-fey-bb126788/</t>
  </si>
  <si>
    <t>Zachary Murray</t>
  </si>
  <si>
    <t>https://www.linkedin.com/messaging/thread/2-NzdmNWM5YjgtNzUxOS00NDM0LWE4NWUtMjMzM2NlNDdjNDA5XzAxMA==</t>
  </si>
  <si>
    <t>No warm connections to contact. Wait to accept invite.
Responded warm - failed intro
Accepted invite. Sent follow up#1 Recheck after a month.</t>
  </si>
  <si>
    <t>Jason Klein</t>
  </si>
  <si>
    <t>Todd Snyder</t>
  </si>
  <si>
    <t>SVP, COO/CFO</t>
  </si>
  <si>
    <t>https://www.linkedin.com/in/jason-klein-7a1b1b1/</t>
  </si>
  <si>
    <t>Mark Fickes</t>
  </si>
  <si>
    <t>Alejandro Rhett</t>
  </si>
  <si>
    <t>https://www.linkedin.com/in/alejandro-rhett-5839a24/</t>
  </si>
  <si>
    <t>Brandon Guishard</t>
  </si>
  <si>
    <t>https://www.linkedin.com/in/brandon-guishard-0546414/</t>
  </si>
  <si>
    <t>Ravish Ahuja</t>
  </si>
  <si>
    <t>Jenny Baik</t>
  </si>
  <si>
    <t>Senior Director, DTC Business Transformation</t>
  </si>
  <si>
    <t>https://www.linkedin.com/in/jennybaik/</t>
  </si>
  <si>
    <t>Saad Rizvi</t>
  </si>
  <si>
    <t>Responded warm - Jenny, no response.</t>
  </si>
  <si>
    <t>David Chanpong</t>
  </si>
  <si>
    <t>Director of Ecommerce &amp; Digital Creative</t>
  </si>
  <si>
    <t>https://www.linkedin.com/in/dchanpong/</t>
  </si>
  <si>
    <t>Jay Weintraub</t>
  </si>
  <si>
    <t>Brian Brasch</t>
  </si>
  <si>
    <t>PRx Performance</t>
  </si>
  <si>
    <t>https://www.linkedin.com/in/brianbrasch/</t>
  </si>
  <si>
    <t>Jason Grohowski</t>
  </si>
  <si>
    <t>Erik Hopperstad</t>
  </si>
  <si>
    <t>https://www.linkedin.com/in/erikhopperstad/</t>
  </si>
  <si>
    <t>Erin McDonald</t>
  </si>
  <si>
    <t>Data Analyst</t>
  </si>
  <si>
    <t>https://www.linkedin.com/in/erin-mcdonald-ab412112a/</t>
  </si>
  <si>
    <t>https://www.linkedin.com/messaging/thread/2-ZTc4YzYzMDEtYjg3OS00NWFiLThjODctYmZiM2ViNGVlMDY5XzAxMA==/?searchTerm=Erin%20McDonald</t>
  </si>
  <si>
    <t>Vivien Böhme</t>
  </si>
  <si>
    <t>böhme</t>
  </si>
  <si>
    <t>https://www.linkedin.com/in/vivien-bohme-29630051/</t>
  </si>
  <si>
    <t>Fernanda Böhme</t>
  </si>
  <si>
    <t>https://www.linkedin.com/in/fernanda-b%C3%B6hme-55074966/</t>
  </si>
  <si>
    <t>Jonathan Jamil</t>
  </si>
  <si>
    <t>https://www.linkedin.com/messaging/thread/2-YWZjNDQ3MjYtZDUwOS00ZmM0LThhNTQtZTY3Nzc1MTAwNjcyXzAxMA==/?searchTerm=Fernanda%20B%C3%B6hme</t>
  </si>
  <si>
    <r>
      <rPr>
        <rFont val="Proxima Nova"/>
        <color rgb="FF1155CC"/>
        <u/>
      </rPr>
      <t>Followed</t>
    </r>
    <r>
      <rPr>
        <rFont val="Proxima Nova"/>
      </rPr>
      <t xml:space="preserve"> | Can't be messaged</t>
    </r>
  </si>
  <si>
    <t>Accepted invite. Sent follow up#1. Recheck after a month.
Responded warm - nothing yet from Fernanda</t>
  </si>
  <si>
    <t>Douglas E. Tilton, II</t>
  </si>
  <si>
    <t xml:space="preserve">Vice President of Operations </t>
  </si>
  <si>
    <t>https://www.linkedin.com/in/douglastilton/</t>
  </si>
  <si>
    <t>Amy Tsao</t>
  </si>
  <si>
    <t>https://www.linkedin.com/messaging/thread/2-NWExYWRjMTgtOTQwYy00NDY5LWE1NDItYzQyYzNjZjIxNjc0XzAxMA==/</t>
  </si>
  <si>
    <r>
      <rPr>
        <rFont val="Proxima Nova"/>
        <color rgb="FF1155CC"/>
        <u/>
      </rPr>
      <t>Followed</t>
    </r>
    <r>
      <rPr>
        <rFont val="Proxima Nova"/>
      </rPr>
      <t xml:space="preserve"> | Can't be messaged</t>
    </r>
  </si>
  <si>
    <t>Responded warm - not too close
Accepted invite. Sent follow up#1. Recheck after 2 weeks.</t>
  </si>
  <si>
    <t>Lea Minarikova</t>
  </si>
  <si>
    <t>https://www.linkedin.com/in/lea-minarikova-998135172/</t>
  </si>
  <si>
    <r>
      <rPr>
        <rFont val="Proxima Nova"/>
        <color rgb="FF1155CC"/>
        <u/>
      </rPr>
      <t>https://www.linkedin.com/messaging/thread/2-ZjE5ZGYyZDctZWQ3Zi00YmQxLWE0NDMtYWIzNTk4MjZmY2JmXzAxMA==</t>
    </r>
    <r>
      <rPr>
        <rFont val="Proxima Nova"/>
      </rPr>
      <t>=</t>
    </r>
  </si>
  <si>
    <t>Micheal b Birkeland</t>
  </si>
  <si>
    <t>https://www.linkedin.com/in/micheal-b-birkeland-6679137/</t>
  </si>
  <si>
    <t>Peter Wylie</t>
  </si>
  <si>
    <r>
      <rPr>
        <rFont val="Proxima Nova"/>
        <color rgb="FF1155CC"/>
        <u/>
      </rPr>
      <t>Followed</t>
    </r>
    <r>
      <rPr>
        <rFont val="Proxima Nova"/>
      </rPr>
      <t xml:space="preserve"> | Can't be messaged</t>
    </r>
  </si>
  <si>
    <t>No warm to connect. Wait to accept invite.
Responded warm - not close</t>
  </si>
  <si>
    <t>Melissa Mash</t>
  </si>
  <si>
    <t>Dagne Dover</t>
  </si>
  <si>
    <t>https://www.linkedin.com/in/melissashinmash/</t>
  </si>
  <si>
    <t>Laura Cox (Lisowski)</t>
  </si>
  <si>
    <t>Deepa Gandhi</t>
  </si>
  <si>
    <t>https://www.linkedin.com/in/deepagandhi/</t>
  </si>
  <si>
    <t>Rajiv Shenoy</t>
  </si>
  <si>
    <r>
      <rPr>
        <rFont val="Proxima Nova"/>
        <color rgb="FF1155CC"/>
        <u/>
      </rPr>
      <t>Followed</t>
    </r>
    <r>
      <rPr>
        <rFont val="Proxima Nova"/>
      </rPr>
      <t xml:space="preserve"> | Can't be messaged</t>
    </r>
  </si>
  <si>
    <r>
      <rPr>
        <rFont val="Proxima Nova"/>
        <color rgb="FF000000"/>
      </rPr>
      <t xml:space="preserve">Responded warm - very close but we've sent the intro already.
Already connected (see </t>
    </r>
    <r>
      <rPr>
        <rFont val="Proxima Nova"/>
        <color rgb="FF1155CC"/>
        <u/>
      </rPr>
      <t>HS</t>
    </r>
    <r>
      <rPr>
        <rFont val="Proxima Nova"/>
        <color rgb="FF000000"/>
      </rPr>
      <t>). Finalizing meeting sched</t>
    </r>
  </si>
  <si>
    <t>Jessy Dover</t>
  </si>
  <si>
    <t>Co-Founder/Chief Creative Officer</t>
  </si>
  <si>
    <t>https://www.linkedin.com/in/jessydover/</t>
  </si>
  <si>
    <r>
      <rPr>
        <rFont val="Proxima Nova"/>
        <color rgb="FF1155CC"/>
        <u/>
      </rPr>
      <t>Followed</t>
    </r>
    <r>
      <rPr>
        <rFont val="Proxima Nova"/>
      </rPr>
      <t xml:space="preserve"> | Can't be messaged</t>
    </r>
  </si>
  <si>
    <t>Nicole Weiss</t>
  </si>
  <si>
    <t>https://www.linkedin.com/in/nicole-weiss-88911a52/</t>
  </si>
  <si>
    <t>Sandeep Acharya</t>
  </si>
  <si>
    <t>Scott McCurdy</t>
  </si>
  <si>
    <t>Efavormart</t>
  </si>
  <si>
    <t>https://www.linkedin.com/in/scott-mccurdy-6ba23717/</t>
  </si>
  <si>
    <t>Marguerite B.</t>
  </si>
  <si>
    <t>Executive Vice President of Marketing</t>
  </si>
  <si>
    <t>https://www.linkedin.com/in/marguerite-b-b5849339/</t>
  </si>
  <si>
    <t>Corey Eulas</t>
  </si>
  <si>
    <t>Praveen Ellur</t>
  </si>
  <si>
    <t>Vice President Of Technology</t>
  </si>
  <si>
    <t>https://www.linkedin.com/in/praveen-ellur-420515b/</t>
  </si>
  <si>
    <r>
      <rPr>
        <rFont val="Proxima Nova"/>
        <color rgb="FF1155CC"/>
        <u/>
      </rPr>
      <t>Followed</t>
    </r>
    <r>
      <rPr>
        <rFont val="Proxima Nova"/>
      </rPr>
      <t xml:space="preserve"> | Can't be message</t>
    </r>
    <r>
      <rPr>
        <rFont val="Proxima Nova"/>
        <color rgb="FF1155CC"/>
        <u/>
      </rPr>
      <t>d</t>
    </r>
  </si>
  <si>
    <t>Jan Stig Andersen</t>
  </si>
  <si>
    <t>Rains</t>
  </si>
  <si>
    <t>https://www.linkedin.com/in/jan-stig-andersen-29b6a613/</t>
  </si>
  <si>
    <t>https://www.linkedin.com/messaging/thread/2-M2JmMWM2NGUtMTY5ZC00ZjQ0LTk2ZDgtNGI1NTU0Mzc1ZDM2XzAxMg==/</t>
  </si>
  <si>
    <t>Kasper Kjærgaard Nielsen</t>
  </si>
  <si>
    <t>https://www.linkedin.com/in/kasperknielsen/</t>
  </si>
  <si>
    <t>Joshua Bredehoeft</t>
  </si>
  <si>
    <t>https://www.linkedin.com/in/joshua-bredehoeft-588bb335/</t>
  </si>
  <si>
    <r>
      <rPr>
        <rFont val="Proxima Nova"/>
        <color rgb="FF1155CC"/>
        <u/>
      </rPr>
      <t>Followed</t>
    </r>
    <r>
      <rPr>
        <rFont val="Proxima Nova"/>
      </rPr>
      <t xml:space="preserve"> | Can't be messaged</t>
    </r>
  </si>
  <si>
    <t>Shadi Kord</t>
  </si>
  <si>
    <t>MESHKI</t>
  </si>
  <si>
    <t>Co-Founder/Director</t>
  </si>
  <si>
    <t>https://www.linkedin.com/in/shadikord/</t>
  </si>
  <si>
    <t>https://www.linkedin.com/messaging/thread/2-ZDMwNWY3MmYtZmRkZi00YTM2LTkxYzgtZjE0Mjk3OTFiOWM0XzAxMg==/</t>
  </si>
  <si>
    <t>Natalie Khoei</t>
  </si>
  <si>
    <t>https://www.linkedin.com/in/natalie-khoei-85a02011b/</t>
  </si>
  <si>
    <t>https://www.linkedin.com/messaging/thread/2-MTgxYzYxMDktN2I1Ny00OWYyLWI5ZmYtN2MzNDg5ZmU1NWVmXzAxMg==/</t>
  </si>
  <si>
    <t>Zoe Fadeev</t>
  </si>
  <si>
    <t>https://www.linkedin.com/in/zoe-fadeev-49851018/</t>
  </si>
  <si>
    <t>Tiarne Warren</t>
  </si>
  <si>
    <t>Head of Trade Marketing and eCommerce</t>
  </si>
  <si>
    <t>https://www.linkedin.com/in/tiarne-58a338133/</t>
  </si>
  <si>
    <t>https://www.linkedin.com/messaging/thread/2-Njg5NzFmODEtMDIzZi00MDRmLWFmNjEtMGE3MTYyNzZhZDZkXzAxMg==/?searchTerm=Tiarne%20Warren</t>
  </si>
  <si>
    <t>Christine Chiang</t>
  </si>
  <si>
    <t>https://www.linkedin.com/in/christineannechiang/</t>
  </si>
  <si>
    <t>Steven Thompson</t>
  </si>
  <si>
    <t>Alec Sammann</t>
  </si>
  <si>
    <t>Peepers</t>
  </si>
  <si>
    <t>https://www.linkedin.com/in/alecsammann/</t>
  </si>
  <si>
    <r>
      <rPr>
        <rFont val="Proxima Nova"/>
        <color rgb="FF1155CC"/>
        <u/>
      </rPr>
      <t>Pending</t>
    </r>
    <r>
      <rPr>
        <rFont val="Proxima Nova"/>
      </rPr>
      <t xml:space="preserve"> | Can't be messaged</t>
    </r>
  </si>
  <si>
    <t>John Hart</t>
  </si>
  <si>
    <t>Vice President of Operations &amp; Ecommerce</t>
  </si>
  <si>
    <t>https://www.linkedin.com/in/jhart23/</t>
  </si>
  <si>
    <t>Laura Hall</t>
  </si>
  <si>
    <t>For Love &amp; Lemons</t>
  </si>
  <si>
    <t>https://www.linkedin.com/in/laura-hall-a8b95094/</t>
  </si>
  <si>
    <t>https://www.linkedin.com/messaging/thread/2-MTE4ZjlkMzYtNDdhYy00ZDdkLWJmYWMtZjgxZmU5MjVlODliXzAxMg==/</t>
  </si>
  <si>
    <t>Katy Riley</t>
  </si>
  <si>
    <t>Director, E-commerce &amp; Digital Strategy</t>
  </si>
  <si>
    <t>https://www.linkedin.com/in/katy-riley-581a1231/</t>
  </si>
  <si>
    <t>Roberto Jimenez</t>
  </si>
  <si>
    <t>Unimart</t>
  </si>
  <si>
    <t>https://www.linkedin.com/in/roberto-jimenez-ba9150a/</t>
  </si>
  <si>
    <t>Wayne Ferris</t>
  </si>
  <si>
    <t>Alejandro Jimenez</t>
  </si>
  <si>
    <t>https://www.linkedin.com/in/alejandroj/</t>
  </si>
  <si>
    <t>Yariela Gamboa</t>
  </si>
  <si>
    <t>Marketing Leader</t>
  </si>
  <si>
    <t>https://www.linkedin.com/in/yariela-gamboa-579a1921a/</t>
  </si>
  <si>
    <t>https://www.linkedin.com/messaging/thread/2-MjU4N2ZjY2MtYmU0MS00NTIyLWI4YjAtYzMzMTNmMzYwZDMyXzAxMg==/?searchTerm=Yariela%20Gamboa</t>
  </si>
  <si>
    <t>Adriana Pulido</t>
  </si>
  <si>
    <t>https://www.linkedin.com/in/adrianapulido/</t>
  </si>
  <si>
    <t>Christopher Kirk</t>
  </si>
  <si>
    <t>Melissa Palmer</t>
  </si>
  <si>
    <t>OSEA</t>
  </si>
  <si>
    <t>https://www.linkedin.com/in/melissa-clair-palmer/</t>
  </si>
  <si>
    <t>Dan Lack</t>
  </si>
  <si>
    <t>https://www.linkedin.com/messaging/thread/2-YWVjZDJlYTEtNjc1ZC00MTg4LWI0NzgtZWU2ODg0MjY0ZmY1XzAxMg==/</t>
  </si>
  <si>
    <r>
      <rPr>
        <rFont val="Proxima Nova"/>
        <b/>
        <color rgb="FFFFFFFF"/>
        <u/>
      </rPr>
      <t>Followed</t>
    </r>
    <r>
      <rPr>
        <rFont val="Proxima Nova"/>
        <b/>
        <color rgb="FFFFFFFF"/>
      </rPr>
      <t xml:space="preserve"> | Can't be messaged</t>
    </r>
  </si>
  <si>
    <t>Laura Shaff</t>
  </si>
  <si>
    <t>https://www.linkedin.com/in/laurashaff/</t>
  </si>
  <si>
    <t>https://www.linkedin.com/messaging/thread/2-MGU1YWM3NGYtMGJmNi00ODlhLTg4Y2ItMjI3M2EwMmRlYjQ5XzAxMg==/</t>
  </si>
  <si>
    <t>Sam Koch</t>
  </si>
  <si>
    <t>VP E-Commerce</t>
  </si>
  <si>
    <t>https://www.linkedin.com/in/sam-koch-16978766/</t>
  </si>
  <si>
    <t>Tom Dobbs</t>
  </si>
  <si>
    <t>Katherine-Margaux Longest</t>
  </si>
  <si>
    <t>https://www.linkedin.com/in/katherinelongest/</t>
  </si>
  <si>
    <t>Jane Fisher</t>
  </si>
  <si>
    <r>
      <rPr>
        <rFont val="Proxima Nova"/>
        <b/>
        <color rgb="FFFFFFFF"/>
        <u/>
      </rPr>
      <t>Followed</t>
    </r>
    <r>
      <rPr>
        <rFont val="Proxima Nova"/>
        <b/>
        <color rgb="FFFFFFFF"/>
      </rPr>
      <t xml:space="preserve"> | Can't be messaged</t>
    </r>
  </si>
  <si>
    <t>Responded cold - monitor next week</t>
  </si>
  <si>
    <t>Brandan Hill</t>
  </si>
  <si>
    <t>Ruffwear</t>
  </si>
  <si>
    <t>https://www.linkedin.com/in/brandanhill/</t>
  </si>
  <si>
    <t>Susan Strible</t>
  </si>
  <si>
    <t>https://www.linkedin.com/in/susanstrible/</t>
  </si>
  <si>
    <t>Peter Kearns</t>
  </si>
  <si>
    <t>Director of Product</t>
  </si>
  <si>
    <t>https://www.linkedin.com/in/peter-kearns-28963aa/</t>
  </si>
  <si>
    <t>David Mischler</t>
  </si>
  <si>
    <t>OOFOS</t>
  </si>
  <si>
    <t>https://www.linkedin.com/in/david-mischler-b613b01/</t>
  </si>
  <si>
    <t>Tom Carlo</t>
  </si>
  <si>
    <t>https://www.linkedin.com/in/tom-carlo-ba69609/</t>
  </si>
  <si>
    <t>Darren Brown</t>
  </si>
  <si>
    <t>https://www.linkedin.com/in/darrenjamesbrown/</t>
  </si>
  <si>
    <r>
      <rPr>
        <rFont val="Proxima Nova"/>
        <color rgb="FF1155CC"/>
        <u/>
      </rPr>
      <t>Followed</t>
    </r>
    <r>
      <rPr>
        <rFont val="Proxima Nova"/>
      </rPr>
      <t xml:space="preserve"> | Can't be messaged</t>
    </r>
  </si>
  <si>
    <t>Kate Laliberte</t>
  </si>
  <si>
    <t>https://www.linkedin.com/in/kate-laliberte-30262/</t>
  </si>
  <si>
    <t>Sheri Blasser Ham</t>
  </si>
  <si>
    <t>Responded warm - will not do intro</t>
  </si>
  <si>
    <t>Ryan Flaitz</t>
  </si>
  <si>
    <t>PSD Underwear</t>
  </si>
  <si>
    <t>https://www.linkedin.com/in/ryan-flaitz-b692835b/</t>
  </si>
  <si>
    <t>David Cappiccille</t>
  </si>
  <si>
    <t>https://www.linkedin.com/in/dcappiccille/</t>
  </si>
  <si>
    <t>Cathy Quain</t>
  </si>
  <si>
    <t>Christopher Cargnoni</t>
  </si>
  <si>
    <t xml:space="preserve">Director of Brand Development &amp; Licensing </t>
  </si>
  <si>
    <t>https://www.linkedin.com/in/ccargnoni/</t>
  </si>
  <si>
    <t>https://www.linkedin.com/messaging/thread/2-MzM4ZWY5YjItNWQ0Yi00NmU4LWFmOTQtNDU3MDUyNjAwNTdmXzAxMA==/</t>
  </si>
  <si>
    <r>
      <rPr>
        <rFont val="Proxima Nova"/>
        <color rgb="FF1155CC"/>
        <u/>
      </rPr>
      <t>Followed</t>
    </r>
    <r>
      <rPr>
        <rFont val="Proxima Nova"/>
      </rPr>
      <t xml:space="preserve"> | Can't be messaged</t>
    </r>
  </si>
  <si>
    <t>Rob Krager</t>
  </si>
  <si>
    <t>https://www.linkedin.com/in/rkrager/</t>
  </si>
  <si>
    <r>
      <rPr>
        <rFont val="Proxima Nova"/>
        <color rgb="FF1155CC"/>
        <u/>
      </rPr>
      <t>Followed</t>
    </r>
    <r>
      <rPr>
        <rFont val="Proxima Nova"/>
      </rPr>
      <t xml:space="preserve"> | </t>
    </r>
    <r>
      <rPr>
        <rFont val="Proxima Nova"/>
        <color rgb="FF1155CC"/>
        <u/>
      </rPr>
      <t>Contacted</t>
    </r>
  </si>
  <si>
    <t>Bumped. Recheck  TT on Apr 21</t>
  </si>
  <si>
    <t>Marissa Vosper</t>
  </si>
  <si>
    <t>Negative Underwear</t>
  </si>
  <si>
    <t>https://www.linkedin.com/in/marissa-vosper-6b482920/</t>
  </si>
  <si>
    <t>Peter Volynsky</t>
  </si>
  <si>
    <r>
      <rPr>
        <rFont val="Proxima Nova"/>
        <color rgb="FF1155CC"/>
        <u/>
      </rPr>
      <t>Followed</t>
    </r>
    <r>
      <rPr>
        <rFont val="Proxima Nova"/>
      </rPr>
      <t xml:space="preserve"> | Can't be messaged</t>
    </r>
  </si>
  <si>
    <t>Lauren Schwab</t>
  </si>
  <si>
    <t>https://www.linkedin.com/in/lauren-schwab-9b47b19/</t>
  </si>
  <si>
    <t>Jeffrey Himmel</t>
  </si>
  <si>
    <r>
      <rPr>
        <rFont val="Proxima Nova"/>
        <color rgb="FF1155CC"/>
        <u/>
      </rPr>
      <t>Pending</t>
    </r>
    <r>
      <rPr>
        <rFont val="Proxima Nova"/>
      </rPr>
      <t xml:space="preserve"> | Can't be messaged</t>
    </r>
  </si>
  <si>
    <t>Usman K.</t>
  </si>
  <si>
    <t>https://www.linkedin.com/in/usman-k-8119827/</t>
  </si>
  <si>
    <t>Reece Wabara</t>
  </si>
  <si>
    <t>Manière De Voir</t>
  </si>
  <si>
    <t>Co-Founder/CEOhttps://www.linkedin.com/in/nickwoodhouse/</t>
  </si>
  <si>
    <t>https://www.linkedin.com/in/reece-wabara-a59a4a9b/</t>
  </si>
  <si>
    <r>
      <rPr>
        <rFont val="Proxima Nova"/>
        <color rgb="FF1155CC"/>
        <u/>
      </rPr>
      <t>Followed</t>
    </r>
    <r>
      <rPr>
        <rFont val="Proxima Nova"/>
      </rPr>
      <t xml:space="preserve"> | Can't be messaged</t>
    </r>
  </si>
  <si>
    <t>Lewis Morgan</t>
  </si>
  <si>
    <t>https://www.linkedin.com/in/lewismorgann/</t>
  </si>
  <si>
    <t>https://www.linkedin.com/messaging/thread/2-MzQ5OTdmZjEtMTIyNC00MzNjLTgzNDctNGU5MTZjMDEzNWYwXzAxMA==/</t>
  </si>
  <si>
    <r>
      <rPr>
        <rFont val="Proxima Nova"/>
        <color rgb="FF1155CC"/>
        <u/>
      </rPr>
      <t>Followed</t>
    </r>
    <r>
      <rPr>
        <rFont val="Proxima Nova"/>
      </rPr>
      <t xml:space="preserve"> | </t>
    </r>
    <r>
      <rPr>
        <rFont val="Proxima Nova"/>
        <color rgb="FF1155CC"/>
        <u/>
      </rPr>
      <t>Contacted</t>
    </r>
  </si>
  <si>
    <t>Sent inmail. Wait to accept invite.
Bumped. Recheck TT on Apr 21
Accepted invite. Recheck after 2 weeks.</t>
  </si>
  <si>
    <t>Iain Ratcliffe</t>
  </si>
  <si>
    <t>https://www.linkedin.com/in/iainratcliffe/</t>
  </si>
  <si>
    <t>Dan Shapiro</t>
  </si>
  <si>
    <t>https://www.linkedin.com/in/dan-shapiro-11a29191/</t>
  </si>
  <si>
    <t>https://www.linkedin.com/messaging/thread/2-Yzc1OTVhMDItMjAwMS00NDZhLTg4ODUtMTBhMWI2MzVlY2JmXzAxMg==/?searchTerm=Dan%20Shapiro</t>
  </si>
  <si>
    <r>
      <rPr>
        <rFont val="Proxima Nova"/>
        <color rgb="FF1155CC"/>
        <u/>
      </rPr>
      <t>Followed</t>
    </r>
    <r>
      <rPr>
        <rFont val="Proxima Nova"/>
      </rPr>
      <t xml:space="preserve"> | Can't be messaged</t>
    </r>
  </si>
  <si>
    <t>Sarah Flint</t>
  </si>
  <si>
    <t>https://www.linkedin.com/in/sarah-flint-b414a14b/</t>
  </si>
  <si>
    <t>Boris Shimanovsky</t>
  </si>
  <si>
    <t>https://www.linkedin.com/messaging/thread/2-NGIyMmZhY2YtMjYwMS00NTg0LTk5MTAtOTc4OGUxODg0ZWFjXzAxMA==/</t>
  </si>
  <si>
    <t>Annie Day Thorp</t>
  </si>
  <si>
    <t>https://www.linkedin.com/in/annie-day-thorp-a0066a53/</t>
  </si>
  <si>
    <t>Katie Jacobs Stanton</t>
  </si>
  <si>
    <t>Tony Naimo</t>
  </si>
  <si>
    <t>https://www.linkedin.com/in/tony-naimo-5426872b/</t>
  </si>
  <si>
    <t>Dana Schawelson</t>
  </si>
  <si>
    <t>Head of Growth Marketing and Ecommerce</t>
  </si>
  <si>
    <t>https://www.linkedin.com/in/danaschawelson/</t>
  </si>
  <si>
    <r>
      <rPr>
        <rFont val="Proxima Nova"/>
        <color rgb="FF1155CC"/>
        <u/>
      </rPr>
      <t>Followed</t>
    </r>
    <r>
      <rPr>
        <rFont val="Proxima Nova"/>
      </rPr>
      <t xml:space="preserve"> | Can't be messaged</t>
    </r>
  </si>
  <si>
    <t>Nikole Firman</t>
  </si>
  <si>
    <t>Senior Director of Brand Marketing</t>
  </si>
  <si>
    <t>https://www.linkedin.com/in/nikole-firman-profile/</t>
  </si>
  <si>
    <t>Karen Wertheim</t>
  </si>
  <si>
    <t>JW Zhang</t>
  </si>
  <si>
    <t>Aventon</t>
  </si>
  <si>
    <t>https://www.linkedin.com/in/jw-zhang-9aba452b/</t>
  </si>
  <si>
    <t>Nick Fairbairn</t>
  </si>
  <si>
    <t>Anthony Baw</t>
  </si>
  <si>
    <t>https://www.linkedin.com/in/anthony-baw-47155936/</t>
  </si>
  <si>
    <r>
      <rPr>
        <rFont val="Proxima Nova"/>
        <color rgb="FF1155CC"/>
        <u/>
      </rPr>
      <t>Followed</t>
    </r>
    <r>
      <rPr>
        <rFont val="Proxima Nova"/>
      </rPr>
      <t xml:space="preserve"> | Can't be messaged</t>
    </r>
  </si>
  <si>
    <t>Adele Nasr</t>
  </si>
  <si>
    <t>https://www.linkedin.com/in/adelenasr/</t>
  </si>
  <si>
    <t>Frederick Alfredo</t>
  </si>
  <si>
    <r>
      <rPr>
        <rFont val="Proxima Nova"/>
        <color rgb="FF1155CC"/>
        <u/>
      </rPr>
      <t>Followed</t>
    </r>
    <r>
      <rPr>
        <rFont val="Proxima Nova"/>
      </rPr>
      <t xml:space="preserve"> | Can't be messaged</t>
    </r>
  </si>
  <si>
    <t>Accepted invite. Responded cold - sent demo call email. Finalizing meeting sched
Responded warm - not close
Continue to monitor</t>
  </si>
  <si>
    <t>Daniel James</t>
  </si>
  <si>
    <t>https://www.linkedin.com/in/daniel-james-60a501b/</t>
  </si>
  <si>
    <t>Imran Rahman</t>
  </si>
  <si>
    <t>Alexandre Guimond</t>
  </si>
  <si>
    <t>Altitude Sports</t>
  </si>
  <si>
    <t>https://www.linkedin.com/in/alexandreguimond/</t>
  </si>
  <si>
    <t>Francis Davidson</t>
  </si>
  <si>
    <r>
      <rPr>
        <rFont val="Proxima Nova"/>
        <color rgb="FF1155CC"/>
        <u/>
      </rPr>
      <t>Followed</t>
    </r>
    <r>
      <rPr>
        <rFont val="Proxima Nova"/>
      </rPr>
      <t xml:space="preserve"> | Can't be messaged</t>
    </r>
  </si>
  <si>
    <t>Maxime Dubois</t>
  </si>
  <si>
    <t>https://www.linkedin.com/in/maximedubois/</t>
  </si>
  <si>
    <t>Joe Asmar</t>
  </si>
  <si>
    <t>https://www.linkedin.com/in/joe-asmar-80b51013/</t>
  </si>
  <si>
    <t>https://www.linkedin.com/messaging/thread/2-OGNiOWRkODgtODZiZC00NGRmLWJjOGItNDg0NmJhNzE2ZjM4XzAxMA==/</t>
  </si>
  <si>
    <r>
      <rPr>
        <rFont val="Proxima Nova"/>
        <color rgb="FF1155CC"/>
        <u/>
      </rPr>
      <t>Followed</t>
    </r>
    <r>
      <rPr>
        <rFont val="Proxima Nova"/>
      </rPr>
      <t xml:space="preserve"> | Can't be messaged</t>
    </r>
  </si>
  <si>
    <t>Raff Paquin</t>
  </si>
  <si>
    <t>https://www.linkedin.com/in/raffp/</t>
  </si>
  <si>
    <t>Rob Schutz</t>
  </si>
  <si>
    <t>https://www.linkedin.com/messaging/thread/2-NzRlNTllYzAtMDE2OC00ZWVjLThkOTYtNjNhZWIyZGExMTFhXzAxMA==/</t>
  </si>
  <si>
    <t>Louis-Dominic Parizeau</t>
  </si>
  <si>
    <t>https://www.linkedin.com/in/louisdominicparizeau/</t>
  </si>
  <si>
    <r>
      <rPr>
        <rFont val="Proxima Nova"/>
        <color rgb="FF1155CC"/>
        <u/>
      </rPr>
      <t>Followed</t>
    </r>
    <r>
      <rPr>
        <rFont val="Proxima Nova"/>
      </rPr>
      <t xml:space="preserve"> | Can't be messaged</t>
    </r>
  </si>
  <si>
    <t>Hector Le</t>
  </si>
  <si>
    <t>Senior Director of Growth</t>
  </si>
  <si>
    <t>https://www.linkedin.com/in/hectorle/</t>
  </si>
  <si>
    <t>Pier-Jean Lacharité</t>
  </si>
  <si>
    <t>Senior Director of Technology</t>
  </si>
  <si>
    <t>https://www.linkedin.com/in/pier-jean-lacharit%C3%A9-6131bb52/</t>
  </si>
  <si>
    <r>
      <rPr>
        <rFont val="Proxima Nova"/>
        <color rgb="FF1155CC"/>
        <u/>
      </rPr>
      <t>Followed</t>
    </r>
    <r>
      <rPr>
        <rFont val="Proxima Nova"/>
      </rPr>
      <t xml:space="preserve"> | Can't be messaged</t>
    </r>
  </si>
  <si>
    <t>Louis Thibault</t>
  </si>
  <si>
    <t>Director of Operations and Special Projects</t>
  </si>
  <si>
    <t>https://www.linkedin.com/in/louis-thibault-ba5a3b4b/</t>
  </si>
  <si>
    <t>Marie-Hélène Choquette Zaurrini</t>
  </si>
  <si>
    <t>https://www.linkedin.com/in/mhchoquettezaurrini/</t>
  </si>
  <si>
    <t>Mike Radenbaugh</t>
  </si>
  <si>
    <t>Rad Power Bikes</t>
  </si>
  <si>
    <t>https://www.linkedin.com/in/mike-radenbaugh-09900329/</t>
  </si>
  <si>
    <t>Dan Levinschi</t>
  </si>
  <si>
    <t>Phil Molyneux</t>
  </si>
  <si>
    <t>https://www.linkedin.com/in/philmolyneux/</t>
  </si>
  <si>
    <t>Rob DeMillo</t>
  </si>
  <si>
    <r>
      <rPr>
        <rFont val="Proxima Nova"/>
        <color rgb="FF1155CC"/>
        <u/>
      </rPr>
      <t>Pending</t>
    </r>
    <r>
      <rPr>
        <rFont val="Proxima Nova"/>
      </rPr>
      <t xml:space="preserve"> | Can't be messaged</t>
    </r>
  </si>
  <si>
    <t>Stephanie Roberts</t>
  </si>
  <si>
    <t>https://www.linkedin.com/in/stephaniefroberts/</t>
  </si>
  <si>
    <t>Anish Melwani</t>
  </si>
  <si>
    <t>https://www.linkedin.com/messaging/thread/2-YmYwMzYzN2UtZjc0Ni00Nzc0LWE0MWMtZTc0NzJiZmE0MWEwXzAxMA==/</t>
  </si>
  <si>
    <t>Nicole Fisch</t>
  </si>
  <si>
    <t>Vice President, Digital</t>
  </si>
  <si>
    <t>https://www.linkedin.com/in/nicolefisch/</t>
  </si>
  <si>
    <t>Zachary Treuhaft</t>
  </si>
  <si>
    <t>Ian Haygood</t>
  </si>
  <si>
    <t>Head of Brand &amp; Performance Marketing</t>
  </si>
  <si>
    <t>https://www.linkedin.com/in/ianhaygood/</t>
  </si>
  <si>
    <t>Leah Hunkins</t>
  </si>
  <si>
    <t>Sr. Director, Information Technology &amp; Operations</t>
  </si>
  <si>
    <t>https://www.linkedin.com/in/lhunkins/</t>
  </si>
  <si>
    <t>Amin Jivraj</t>
  </si>
  <si>
    <t>Showcase</t>
  </si>
  <si>
    <t>https://www.linkedin.com/in/amin-jivraj/</t>
  </si>
  <si>
    <t>Samir Kulkarni</t>
  </si>
  <si>
    <t>https://www.linkedin.com/in/samirkulkarnishowcase/</t>
  </si>
  <si>
    <t>Gaurav Bhandari</t>
  </si>
  <si>
    <t>Director, Marketing</t>
  </si>
  <si>
    <t>https://www.linkedin.com/in/gauravbhandari7/</t>
  </si>
  <si>
    <t>Josh Davis</t>
  </si>
  <si>
    <t>Director of Digital Strategy</t>
  </si>
  <si>
    <t>https://www.linkedin.com/in/joshua-cameron-davis/</t>
  </si>
  <si>
    <t>Hernan Acosta</t>
  </si>
  <si>
    <t>Head Of Information Technology</t>
  </si>
  <si>
    <t>https://www.linkedin.com/in/hernan-acosta/</t>
  </si>
  <si>
    <t>Jamie Salter</t>
  </si>
  <si>
    <t>Authentic Brands Group</t>
  </si>
  <si>
    <t>https://www.linkedin.com/in/jamie-salter-04a08933/</t>
  </si>
  <si>
    <t>Danny Lee</t>
  </si>
  <si>
    <r>
      <rPr>
        <rFont val="Proxima Nova"/>
        <color rgb="FF1155CC"/>
        <u/>
      </rPr>
      <t>Followed</t>
    </r>
    <r>
      <rPr>
        <rFont val="Proxima Nova"/>
      </rPr>
      <t xml:space="preserve"> | Can't be messaged</t>
    </r>
  </si>
  <si>
    <t>Nick Woodhouse</t>
  </si>
  <si>
    <t>President/CMO</t>
  </si>
  <si>
    <t>https://www.linkedin.com/in/nickwoodhouse/</t>
  </si>
  <si>
    <t>Eric Sheridan</t>
  </si>
  <si>
    <r>
      <rPr>
        <rFont val="Proxima Nova"/>
        <color rgb="FF1155CC"/>
        <u/>
      </rPr>
      <t>Followed</t>
    </r>
    <r>
      <rPr>
        <rFont val="Proxima Nova"/>
      </rPr>
      <t xml:space="preserve"> | Can't be messaged</t>
    </r>
  </si>
  <si>
    <t>Corey Salter</t>
  </si>
  <si>
    <t>https://www.linkedin.com/in/corey-salter-aab3084a/</t>
  </si>
  <si>
    <r>
      <rPr>
        <rFont val="Proxima Nova"/>
        <color rgb="FF1155CC"/>
        <u/>
      </rPr>
      <t>Followed</t>
    </r>
    <r>
      <rPr>
        <rFont val="Proxima Nova"/>
      </rPr>
      <t xml:space="preserve"> | Can't be messaged</t>
    </r>
  </si>
  <si>
    <t>Adam Kronengold</t>
  </si>
  <si>
    <t>https://www.linkedin.com/in/adam-kronengold-770a6812/</t>
  </si>
  <si>
    <t>Marc Bhargava</t>
  </si>
  <si>
    <t>Jessica Holscott</t>
  </si>
  <si>
    <t>https://www.linkedin.com/in/jessica-holscott-3343072/</t>
  </si>
  <si>
    <t>Anastasia Nyrkovskaya</t>
  </si>
  <si>
    <t>https://www.linkedin.com/messaging/thread/2-MDFlNmQzNjktN2NmMi00MTAxLTgwN2YtMjE0ZjFjMDFjODE0XzAxMA==/</t>
  </si>
  <si>
    <r>
      <rPr>
        <rFont val="Proxima Nova"/>
        <color rgb="FF1155CC"/>
        <u/>
      </rPr>
      <t>Followed</t>
    </r>
    <r>
      <rPr>
        <rFont val="Proxima Nova"/>
      </rPr>
      <t xml:space="preserve"> | Can't be messaged</t>
    </r>
  </si>
  <si>
    <t>Sent inmail. Wait to accept invite.
No warm connections to contact. Wait to accept invite.</t>
  </si>
  <si>
    <t>Natasha Fishman</t>
  </si>
  <si>
    <t>CCO/EVP Marketing</t>
  </si>
  <si>
    <t>https://www.linkedin.com/in/natashafishman/</t>
  </si>
  <si>
    <t>Alex Baillargeon</t>
  </si>
  <si>
    <t>SVP Digital</t>
  </si>
  <si>
    <t>https://www.linkedin.com/in/alexpbaillargeon/</t>
  </si>
  <si>
    <t>Gina Pak</t>
  </si>
  <si>
    <t xml:space="preserve">Responded warm </t>
  </si>
  <si>
    <t>Scott Miller</t>
  </si>
  <si>
    <t xml:space="preserve">Vice President Business Development </t>
  </si>
  <si>
    <t>https://www.linkedin.com/in/scott-miller-5b4315a/</t>
  </si>
  <si>
    <t>Hilton Ngo</t>
  </si>
  <si>
    <t>Levelwear</t>
  </si>
  <si>
    <t>https://www.linkedin.com/in/hiltonngo/</t>
  </si>
  <si>
    <t>Leo Chang</t>
  </si>
  <si>
    <t>Responded warm - asked email. No response.</t>
  </si>
  <si>
    <t>Herbert Ngo</t>
  </si>
  <si>
    <t>EVP</t>
  </si>
  <si>
    <t>https://www.linkedin.com/in/herbert-ngo-309b207/</t>
  </si>
  <si>
    <t>Hyman Ngo</t>
  </si>
  <si>
    <t>VP Product and Marketing</t>
  </si>
  <si>
    <t>https://www.linkedin.com/in/hyman-ngo-164b247/</t>
  </si>
  <si>
    <t>Matthew Winnick</t>
  </si>
  <si>
    <t>True Classic Tees</t>
  </si>
  <si>
    <t>https://www.linkedin.com/in/matthewwinnick/</t>
  </si>
  <si>
    <t>Steve Gatena</t>
  </si>
  <si>
    <t>https://www.linkedin.com/messaging/thread/2-MWIyZWVlN2ItMTM0NS00OTRjLThiMjAtOThjN2NkZDY5MGQ1XzAxMA==/</t>
  </si>
  <si>
    <t>Responded warm - sent blurb over email. Will do the intro at lunch next week. Recheck after a week.
Accepted invite. Recheck after 2 weeks.</t>
  </si>
  <si>
    <t>Nick Ventura</t>
  </si>
  <si>
    <t>https://www.linkedin.com/in/nick-ventura-75512914/</t>
  </si>
  <si>
    <t>Suraj Chopra</t>
  </si>
  <si>
    <t>Ryan Bartlett</t>
  </si>
  <si>
    <t>https://www.linkedin.com/in/rbtct/</t>
  </si>
  <si>
    <t>Kelvin Tablac</t>
  </si>
  <si>
    <t>https://www.linkedin.com/messaging/thread/2-NDZjN2Y4Y2QtMzkzMC00Y2Y5LTg2NzItMjEwZDYxOTZjMzMzXzAxMA==/</t>
  </si>
  <si>
    <r>
      <rPr>
        <rFont val="Proxima Nova"/>
        <color rgb="FF1155CC"/>
        <u/>
      </rPr>
      <t>Followed</t>
    </r>
    <r>
      <rPr>
        <rFont val="Proxima Nova"/>
      </rPr>
      <t xml:space="preserve"> | </t>
    </r>
    <r>
      <rPr>
        <rFont val="Proxima Nova"/>
        <color rgb="FF1155CC"/>
        <u/>
      </rPr>
      <t>Contacted</t>
    </r>
  </si>
  <si>
    <t>Sent inmail. Wait to accept invite.
Responded warm - doesn't know
Bump TT on Mar 28</t>
  </si>
  <si>
    <t>Ben Yahalom</t>
  </si>
  <si>
    <t>https://www.linkedin.com/in/benyahalom/</t>
  </si>
  <si>
    <t>Isaac Medeiros</t>
  </si>
  <si>
    <r>
      <rPr>
        <rFont val="Proxima Nova"/>
        <color rgb="FF1155CC"/>
        <u/>
      </rPr>
      <t>Followed</t>
    </r>
    <r>
      <rPr>
        <rFont val="Proxima Nova"/>
        <u/>
      </rPr>
      <t xml:space="preserve"> | Can't be messaged</t>
    </r>
  </si>
  <si>
    <t>Responded warm - not close
Responded cold via LI - asking a Loom video he can pass along</t>
  </si>
  <si>
    <t>Matt Kawadler</t>
  </si>
  <si>
    <t>https://www.linkedin.com/in/matt-kawadler-9b4a734/</t>
  </si>
  <si>
    <t>Phillip Ryder</t>
  </si>
  <si>
    <t>Gary Cooperman</t>
  </si>
  <si>
    <t>https://www.linkedin.com/in/garycooperman/</t>
  </si>
  <si>
    <t>Tom Beerle</t>
  </si>
  <si>
    <t>Cédric Fletcher</t>
  </si>
  <si>
    <t>https://www.linkedin.com/in/cedricfletcher/</t>
  </si>
  <si>
    <t>Bob Stohrer</t>
  </si>
  <si>
    <t>https://www.linkedin.com/messaging/thread/2-N2FmYTNhZjAtY2E4Yy00NDM3LWJkYWEtMmZmZjliYzMwOWUwXzAxMA==/</t>
  </si>
  <si>
    <t>Gary Stentz</t>
  </si>
  <si>
    <t>Director, Analytics</t>
  </si>
  <si>
    <t>https://www.linkedin.com/in/garystentzjr/</t>
  </si>
  <si>
    <t>Eric Noeth</t>
  </si>
  <si>
    <r>
      <rPr>
        <rFont val="Proxima Nova"/>
        <color rgb="FF1155CC"/>
        <u/>
      </rPr>
      <t>Followed</t>
    </r>
    <r>
      <rPr>
        <rFont val="Proxima Nova"/>
      </rPr>
      <t xml:space="preserve"> | Can't be messaged</t>
    </r>
  </si>
  <si>
    <t>Josh Marcy</t>
  </si>
  <si>
    <t>https://www.linkedin.com/in/joshuamarcy/</t>
  </si>
  <si>
    <t>Paul Tran</t>
  </si>
  <si>
    <t>Accepted invite. Bumped re meeting. Recheck after 2 weeks.
Responded warm - sent blurb over email. Recheck after a week.
Responded cold - will set a meeting</t>
  </si>
  <si>
    <t>Bill Seely</t>
  </si>
  <si>
    <t>Varsity Spirit</t>
  </si>
  <si>
    <t>https://www.linkedin.com/in/bill-seely-2793188/</t>
  </si>
  <si>
    <t>Cole Ratias</t>
  </si>
  <si>
    <t>https://www.linkedin.com/messaging/thread/2-YjNmOTM4YjEtMjNjOS00ZjFiLWI1MzctNWNmY2NjZGYxMzAyXzAxMA==/</t>
  </si>
  <si>
    <r>
      <rPr>
        <rFont val="Proxima Nova"/>
        <color rgb="FF1155CC"/>
        <u/>
      </rPr>
      <t>Followed</t>
    </r>
    <r>
      <rPr>
        <rFont val="Proxima Nova"/>
      </rPr>
      <t xml:space="preserve"> | Can't be messaged</t>
    </r>
  </si>
  <si>
    <t>Accepted invite. Sent follow up#1. Recheck after a month.
Responded warm - doesn't know</t>
  </si>
  <si>
    <t>Matt Deimund</t>
  </si>
  <si>
    <t>Chief Transformation Officer</t>
  </si>
  <si>
    <t>https://www.linkedin.com/in/matt-deimund-45486731/</t>
  </si>
  <si>
    <t>Evan Munsing</t>
  </si>
  <si>
    <t>https://www.linkedin.com/messaging/thread/2-ZDNkMGVmYjQtOTBhMS00Zjk2LTg0OTYtNjgzYmY2OGRiMzAwXzAxMA==/</t>
  </si>
  <si>
    <t>Sent inmail. Wait to accept invite.
Responded warm - failed intro</t>
  </si>
  <si>
    <t>Nicole Lauchaire</t>
  </si>
  <si>
    <t>Executive Vice President, Marketing, Communications &amp; Media</t>
  </si>
  <si>
    <t>https://www.linkedin.com/in/nicolelauchaire/</t>
  </si>
  <si>
    <r>
      <rPr>
        <rFont val="Proxima Nova"/>
        <color rgb="FF1155CC"/>
        <u/>
      </rPr>
      <t>Followed</t>
    </r>
    <r>
      <rPr>
        <rFont val="Proxima Nova"/>
      </rPr>
      <t xml:space="preserve"> | Can't be messaged</t>
    </r>
  </si>
  <si>
    <t>Eric Wanstreet</t>
  </si>
  <si>
    <t>SVP- Head of Retail &amp; DTC</t>
  </si>
  <si>
    <t>https://www.linkedin.com/in/eric-wanstreet-a485a920/</t>
  </si>
  <si>
    <t>https://www.linkedin.com/messaging/thread/2-YjY5ZWE5ZGYtMjY3Mi00MjM1LTk5ZGUtZGQ2ZDRhMjcwODVkXzAxMA==/</t>
  </si>
  <si>
    <t>Meghan (Puhl) Jones</t>
  </si>
  <si>
    <t xml:space="preserve">VP, Digital </t>
  </si>
  <si>
    <t>https://www.linkedin.com/in/meghanjones-dallas/</t>
  </si>
  <si>
    <t>Jessica Jorsch</t>
  </si>
  <si>
    <r>
      <rPr>
        <rFont val="Proxima Nova"/>
        <color rgb="FF1155CC"/>
        <u/>
      </rPr>
      <t>Followed</t>
    </r>
    <r>
      <rPr>
        <rFont val="Proxima Nova"/>
      </rPr>
      <t xml:space="preserve"> | Can't be messaged</t>
    </r>
  </si>
  <si>
    <t>Shawn Dunn</t>
  </si>
  <si>
    <t>Senior Director Of Technology</t>
  </si>
  <si>
    <t>https://www.linkedin.com/in/shawn-dunn/</t>
  </si>
  <si>
    <t>https://www.linkedin.com/messaging/thread/2-OTFhMDg1MzgtOTRmYi00ZjRiLWI0NmYtZTc4MjcwYWQ0OWQyXzAxMA==/</t>
  </si>
  <si>
    <t>Kylie Forcinito</t>
  </si>
  <si>
    <t>Director, Digital Experience</t>
  </si>
  <si>
    <t>https://www.linkedin.com/in/kylieforcinito/</t>
  </si>
  <si>
    <t>Adam Wanderman</t>
  </si>
  <si>
    <t>Director of Marketing Technology</t>
  </si>
  <si>
    <t>https://www.linkedin.com/in/adam-wanderman-899278182/</t>
  </si>
  <si>
    <t>Rhys Bishop</t>
  </si>
  <si>
    <t>Golf Warehouse</t>
  </si>
  <si>
    <t>https://www.linkedin.com/in/rhys-bishop-b4a85126/</t>
  </si>
  <si>
    <t>Ricky Faesen Kloet</t>
  </si>
  <si>
    <t>https://www.linkedin.com/in/ricky-faesen-kloet-0379517/</t>
  </si>
  <si>
    <r>
      <rPr>
        <rFont val="Proxima Nova"/>
        <color rgb="FF1155CC"/>
        <u/>
      </rPr>
      <t>Followed</t>
    </r>
    <r>
      <rPr>
        <rFont val="Proxima Nova"/>
      </rPr>
      <t xml:space="preserve"> | Can't be messaged</t>
    </r>
  </si>
  <si>
    <t>Paul Crawley</t>
  </si>
  <si>
    <t>Elite Sportswear</t>
  </si>
  <si>
    <t>CEO/CFO</t>
  </si>
  <si>
    <t>https://www.linkedin.com/in/paulcrawley/</t>
  </si>
  <si>
    <t>Matt Cowan</t>
  </si>
  <si>
    <t>https://www.linkedin.com/in/matt-cowan-12aa034/</t>
  </si>
  <si>
    <t>Hunt Bartram</t>
  </si>
  <si>
    <t>Joe McPherson</t>
  </si>
  <si>
    <t>https://www.linkedin.com/in/joe-mcpherson/</t>
  </si>
  <si>
    <t>Erica Schnebel</t>
  </si>
  <si>
    <t>https://www.linkedin.com/in/erica-schnebel-674a5957/</t>
  </si>
  <si>
    <t>Michael Hervieux</t>
  </si>
  <si>
    <t>https://www.linkedin.com/in/michaelhervieux/</t>
  </si>
  <si>
    <r>
      <rPr>
        <rFont val="Proxima Nova"/>
      </rPr>
      <t xml:space="preserve">Followed | </t>
    </r>
    <r>
      <rPr>
        <rFont val="Proxima Nova"/>
        <color rgb="FF1155CC"/>
        <u/>
      </rPr>
      <t>Contacted</t>
    </r>
  </si>
  <si>
    <t>Bumped. Recheck TT after a month</t>
  </si>
  <si>
    <t>Jaclyn Garrett Willbrand</t>
  </si>
  <si>
    <t>Lighting Connection</t>
  </si>
  <si>
    <t>https://www.linkedin.com/in/jaclyn-garrett-willbrand-1ba40a17/</t>
  </si>
  <si>
    <t>Jamie Chandlee</t>
  </si>
  <si>
    <r>
      <rPr>
        <rFont val="Proxima Nova"/>
        <color rgb="FF1155CC"/>
        <u/>
      </rPr>
      <t>Followed</t>
    </r>
    <r>
      <rPr>
        <rFont val="Proxima Nova"/>
      </rPr>
      <t xml:space="preserve"> | Can't be messaged</t>
    </r>
  </si>
  <si>
    <t>Shelby Librach</t>
  </si>
  <si>
    <t>https://www.linkedin.com/in/shelbylibrach/</t>
  </si>
  <si>
    <t>Rachel Mielke</t>
  </si>
  <si>
    <t>Hillberg &amp; Berk</t>
  </si>
  <si>
    <t>https://www.linkedin.com/in/rachel-mielke-91156b165/</t>
  </si>
  <si>
    <t>Anne Reid</t>
  </si>
  <si>
    <t>https://www.linkedin.com/in/anne-reid-cpa/</t>
  </si>
  <si>
    <t>Haley Bolen</t>
  </si>
  <si>
    <t>Senior Director, Brand &amp; Growth</t>
  </si>
  <si>
    <t>https://www.linkedin.com/in/haley-bolen/</t>
  </si>
  <si>
    <t>Aila Frishman</t>
  </si>
  <si>
    <t>Senior Director Digital</t>
  </si>
  <si>
    <t>https://www.linkedin.com/in/ailafrishman/</t>
  </si>
  <si>
    <t>Suzanne Barber</t>
  </si>
  <si>
    <t xml:space="preserve">Director, Marketing </t>
  </si>
  <si>
    <t>https://www.linkedin.com/in/s-r-barber/</t>
  </si>
  <si>
    <t>Alex Brecher</t>
  </si>
  <si>
    <t>BariatricPal</t>
  </si>
  <si>
    <t>https://www.linkedin.com/in/abrecher/</t>
  </si>
  <si>
    <t>Ashvin Melwani</t>
  </si>
  <si>
    <r>
      <rPr>
        <rFont val="Proxima Nova"/>
        <color rgb="FF1155CC"/>
        <u/>
      </rPr>
      <t>Followed</t>
    </r>
    <r>
      <rPr>
        <rFont val="Proxima Nova"/>
      </rPr>
      <t xml:space="preserve"> | Can't be messaged</t>
    </r>
  </si>
  <si>
    <t>Responded warm - sent follow up#1. Continue to monitor.</t>
  </si>
  <si>
    <t>Ken Sandell</t>
  </si>
  <si>
    <t>https://www.linkedin.com/in/ken-sandell-0a53a993/</t>
  </si>
  <si>
    <t>Kimberly (Blaszyk) Hoppock</t>
  </si>
  <si>
    <t>https://www.linkedin.com/in/kimberly-blaszyk/</t>
  </si>
  <si>
    <t>Gurkaran Gulati</t>
  </si>
  <si>
    <t>https://www.linkedin.com/messaging/thread/2-YTg3ZmE4ZjEtNTY5Yy00MjAxLWE4YzktYjU5OTk2Y2U2NGI4XzAxMA==/</t>
  </si>
  <si>
    <t>Sent warm intro over LI</t>
  </si>
  <si>
    <t xml:space="preserve">Scott Kanter </t>
  </si>
  <si>
    <t>Fragrance Outlet</t>
  </si>
  <si>
    <t>https://www.linkedin.com/in/scott-kanter-a7905337/</t>
  </si>
  <si>
    <t>Pam Sullivan</t>
  </si>
  <si>
    <t>https://www.linkedin.com/in/pam-sullivan-a84524103/</t>
  </si>
  <si>
    <t>Alireza Naghdian</t>
  </si>
  <si>
    <t>https://www.linkedin.com/in/alireza-naghdian/</t>
  </si>
  <si>
    <t>https://www.linkedin.com/messaging/thread/2-YzMxYTIxNTktYzc3NS00NmY0LTllNWEtZDQ4NjVkNWIyMWViXzAxMA==/</t>
  </si>
  <si>
    <t>Casey Shedd</t>
  </si>
  <si>
    <t>AFTCO</t>
  </si>
  <si>
    <t>https://www.linkedin.com/in/caseyshedd/</t>
  </si>
  <si>
    <t>Tessa Angell</t>
  </si>
  <si>
    <t>Responded warm - finalizing meeting sched</t>
  </si>
  <si>
    <t>Matt Florentino</t>
  </si>
  <si>
    <t>https://www.linkedin.com/in/mattflorentino/</t>
  </si>
  <si>
    <t>Brandi Swenson</t>
  </si>
  <si>
    <t>https://www.linkedin.com/in/brandi-swenson-2b067b12/</t>
  </si>
  <si>
    <t>Todd Mavis</t>
  </si>
  <si>
    <t>Enesco</t>
  </si>
  <si>
    <t>https://www.linkedin.com/in/todd-mavis-9949b22/</t>
  </si>
  <si>
    <t>Nanette DeSmet</t>
  </si>
  <si>
    <t>Michael Griffith</t>
  </si>
  <si>
    <t>https://www.linkedin.com/in/michael-griffith-6297972/</t>
  </si>
  <si>
    <t>Bill Wilkins</t>
  </si>
  <si>
    <t>COO/EVP</t>
  </si>
  <si>
    <t>https://www.linkedin.com/in/wilkinsbill/</t>
  </si>
  <si>
    <t>https://www.linkedin.com/messaging/thread/2-MGRmYjMzZTUtMThmNS00ZGM1LThhOWYtODViMTA1OGMxMzM4XzAxMA==/</t>
  </si>
  <si>
    <t>Emily Brown</t>
  </si>
  <si>
    <t>https://www.linkedin.com/in/emilylandrumbrown/</t>
  </si>
  <si>
    <t>https://www.linkedin.com/messaging/thread/2-NmE2ODE2YmYtYWEzMi00OTExLWI5MTYtNDVlZGQ2ZDk4MDc2XzAxMA==/</t>
  </si>
  <si>
    <t>Tony Hehn</t>
  </si>
  <si>
    <t>Vice President Information Technology</t>
  </si>
  <si>
    <t>https://www.linkedin.com/in/tonyhehn/</t>
  </si>
  <si>
    <t>Andrew Davies</t>
  </si>
  <si>
    <t>Livecopper</t>
  </si>
  <si>
    <t>https://www.linkedin.com/in/andrew-davies-29b0a864/</t>
  </si>
  <si>
    <t>Alf Allingham</t>
  </si>
  <si>
    <t>https://www.linkedin.com/in/alf-allingham/</t>
  </si>
  <si>
    <r>
      <rPr>
        <rFont val="Proxima Nova"/>
        <color rgb="FF1155CC"/>
        <u/>
      </rPr>
      <t>Followed</t>
    </r>
    <r>
      <rPr>
        <rFont val="Proxima Nova"/>
      </rPr>
      <t xml:space="preserve"> | Can't be messaged</t>
    </r>
  </si>
  <si>
    <t>Jacky Amar</t>
  </si>
  <si>
    <t>Designer Eyes</t>
  </si>
  <si>
    <t>https://www.linkedin.com/in/jacky-amar-9292625b/</t>
  </si>
  <si>
    <r>
      <rPr>
        <rFont val="Proxima Nova"/>
        <color rgb="FF1155CC"/>
        <u/>
      </rPr>
      <t>Followed</t>
    </r>
    <r>
      <rPr>
        <rFont val="Proxima Nova"/>
      </rPr>
      <t xml:space="preserve"> | Can't be messaged</t>
    </r>
  </si>
  <si>
    <t>David Amar</t>
  </si>
  <si>
    <t>https://www.linkedin.com/in/david-amar-5a2b00a9/</t>
  </si>
  <si>
    <t>Madeline Ardon</t>
  </si>
  <si>
    <t>https://www.linkedin.com/in/madelineardon/</t>
  </si>
  <si>
    <t>https://www.linkedin.com/messaging/thread/2-NjE3NmMyZDYtYjc1ZC00ODc4LThiZjEtMjQ2OTQ1ZTg4NzlkXzAxMA==/</t>
  </si>
  <si>
    <t>Luis Mauricio Robles</t>
  </si>
  <si>
    <t>https://www.linkedin.com/in/mauriciorobles/</t>
  </si>
  <si>
    <t>Nadzeya Maressov</t>
  </si>
  <si>
    <t>Manager of E-Commerce Operations</t>
  </si>
  <si>
    <t>https://www.linkedin.com/in/nadzeya-maressov-6478a5177/</t>
  </si>
  <si>
    <t>Jeffery Fowler</t>
  </si>
  <si>
    <t>HODINKEE</t>
  </si>
  <si>
    <t>https://www.linkedin.com/in/jeffery-fowler/</t>
  </si>
  <si>
    <t>Sameer Noorani</t>
  </si>
  <si>
    <t>Andrew Shin</t>
  </si>
  <si>
    <t>Chief Product &amp; Technology Officer</t>
  </si>
  <si>
    <t>https://www.linkedin.com/in/andrewkshin/</t>
  </si>
  <si>
    <t>Spencer Chang</t>
  </si>
  <si>
    <t>Responded warm - failed intro
Responded cold - finalizing meeting sched</t>
  </si>
  <si>
    <t>Eneuri Acosta</t>
  </si>
  <si>
    <t>https://www.linkedin.com/in/eneuri-acosta-73302620/</t>
  </si>
  <si>
    <t>Andrew Levine</t>
  </si>
  <si>
    <r>
      <rPr>
        <rFont val="Proxima Nova"/>
        <color rgb="FF1155CC"/>
        <u/>
      </rPr>
      <t>Followed</t>
    </r>
    <r>
      <rPr>
        <rFont val="Proxima Nova"/>
      </rPr>
      <t xml:space="preserve"> | Can't be messaged</t>
    </r>
  </si>
  <si>
    <t>Rob Lamb</t>
  </si>
  <si>
    <t>https://www.linkedin.com/in/frobertlamb/</t>
  </si>
  <si>
    <t>Alexandra Shannon</t>
  </si>
  <si>
    <t>https://www.linkedin.com/messaging/thread/2-ZTkxY2ZlZDAtZjcxMi00OGQxLWIwZDktYWRhOTQ2YzY0OGUwXzAxMA==/</t>
  </si>
  <si>
    <t>Sent inmail. Wait to accept invite
Responded warm - sent follow up#2. Recheck after a week.</t>
  </si>
  <si>
    <t>Daniela Morena</t>
  </si>
  <si>
    <t>Vice President Commercial</t>
  </si>
  <si>
    <t>https://www.linkedin.com/in/daniela-morena-mba/</t>
  </si>
  <si>
    <t>Mark Ramdial</t>
  </si>
  <si>
    <t>Director Of Performance Marketing</t>
  </si>
  <si>
    <t>https://www.linkedin.com/in/markramdial/</t>
  </si>
  <si>
    <t>Chieh Huang</t>
  </si>
  <si>
    <t>https://www.linkedin.com/messaging/thread/2-YjhjZmMxNWItMTRmMy00MjZmLWE3MWItMzY2ZmE3OTc0YjA2XzAxMA==/</t>
  </si>
  <si>
    <t>Sent inmail. Wait to accept invite
Responded warm - doesn't know</t>
  </si>
  <si>
    <t>Ashley Kinder</t>
  </si>
  <si>
    <t>Director, Site</t>
  </si>
  <si>
    <t>https://www.linkedin.com/in/ashleyckinder/</t>
  </si>
  <si>
    <t>Erwan de Charette</t>
  </si>
  <si>
    <t>Marco Bicego</t>
  </si>
  <si>
    <t>https://www.linkedin.com/in/erwan-de-charette-b6ba392/</t>
  </si>
  <si>
    <t>Moise Cohen</t>
  </si>
  <si>
    <t>https://www.linkedin.com/in/moise-c-ba132a13/</t>
  </si>
  <si>
    <t>Kate Gibson</t>
  </si>
  <si>
    <t>Vice President, Company Planning &amp; Operations</t>
  </si>
  <si>
    <t>https://www.linkedin.com/in/gibsonkate/</t>
  </si>
  <si>
    <t>Aaron Wasserman</t>
  </si>
  <si>
    <t>Responded warm - sent blurb over email. Recheck after a week.
Accepted invite. Responded cold - not ready for Kahani</t>
  </si>
  <si>
    <t>Marion Mollet</t>
  </si>
  <si>
    <t>Senior Growth Marketing Manager</t>
  </si>
  <si>
    <t>https://www.linkedin.com/in/marionmollet/</t>
  </si>
  <si>
    <t>Guillaume Dumortier</t>
  </si>
  <si>
    <t>https://www.linkedin.com/messaging/thread/2-OTViMzE2ZWQtMGZmZi00OWU5LWI5ODYtZDE5NDdhZGQzNTNiXzAxMA==/</t>
  </si>
  <si>
    <r>
      <rPr>
        <rFont val="Proxima Nova"/>
        <b/>
        <color rgb="FFFFFFFF"/>
        <u/>
      </rPr>
      <t>Followed</t>
    </r>
    <r>
      <rPr>
        <rFont val="Proxima Nova"/>
        <b/>
        <color rgb="FFFFFFFF"/>
      </rPr>
      <t xml:space="preserve"> | Can't be messaged</t>
    </r>
  </si>
  <si>
    <t>Sent inmail. Wait to accept invite.
Bumped. Recheck warm after a week</t>
  </si>
  <si>
    <t>Yildiray Bilgiç</t>
  </si>
  <si>
    <t>TePe USA</t>
  </si>
  <si>
    <t>https://www.linkedin.com/in/yildiray-bilgi%C3%A7-3aa7507/</t>
  </si>
  <si>
    <t>Dave Issler</t>
  </si>
  <si>
    <t>https://www.linkedin.com/in/dave-issler-0116a910/</t>
  </si>
  <si>
    <t>Chelsea Anderson</t>
  </si>
  <si>
    <t>Ezra Dabah</t>
  </si>
  <si>
    <t>kidpik</t>
  </si>
  <si>
    <t>https://www.linkedin.com/in/ezra-dabah-24231712/</t>
  </si>
  <si>
    <t>Moshe Dabah</t>
  </si>
  <si>
    <t>https://www.linkedin.com/in/moshe-dabah-21095b46/</t>
  </si>
  <si>
    <t>Alon Wertheimer</t>
  </si>
  <si>
    <t>Adir Katzav</t>
  </si>
  <si>
    <t>CFO/EVP</t>
  </si>
  <si>
    <t>https://www.linkedin.com/in/adir-katzav-b69249131/</t>
  </si>
  <si>
    <t>Bart Sichel</t>
  </si>
  <si>
    <t>https://www.linkedin.com/in/bartsichel/</t>
  </si>
  <si>
    <t>Jared Sclove</t>
  </si>
  <si>
    <r>
      <rPr>
        <rFont val="Proxima Nova"/>
        <color rgb="FF1155CC"/>
        <u/>
      </rPr>
      <t>Followed</t>
    </r>
    <r>
      <rPr>
        <rFont val="Proxima Nova"/>
      </rPr>
      <t xml:space="preserve"> | Can't be messaged</t>
    </r>
  </si>
  <si>
    <t>Responded warm - haven't contacted for too long</t>
  </si>
  <si>
    <t>Jim Clarke</t>
  </si>
  <si>
    <t>https://www.linkedin.com/in/jim-clarke-78b20276/</t>
  </si>
  <si>
    <t>Stephen Dingley</t>
  </si>
  <si>
    <t>Peter Dering</t>
  </si>
  <si>
    <t>Peak Design</t>
  </si>
  <si>
    <t>https://www.linkedin.com/in/peter-dering-54760718/</t>
  </si>
  <si>
    <r>
      <rPr>
        <rFont val="Proxima Nova"/>
        <color rgb="FF1155CC"/>
        <u/>
      </rPr>
      <t>Followed</t>
    </r>
    <r>
      <rPr>
        <rFont val="Proxima Nova"/>
      </rPr>
      <t xml:space="preserve"> | Can't be messaged</t>
    </r>
  </si>
  <si>
    <t>David Anhalt</t>
  </si>
  <si>
    <t>https://www.linkedin.com/in/david-anhalt-02487a11/</t>
  </si>
  <si>
    <t>Mark Wang</t>
  </si>
  <si>
    <t>https://www.linkedin.com/in/wangmark/</t>
  </si>
  <si>
    <t>Paula Angela Escuadra</t>
  </si>
  <si>
    <r>
      <rPr>
        <rFont val="Proxima Nova"/>
        <color rgb="FF1155CC"/>
        <u/>
      </rPr>
      <t>Followed</t>
    </r>
    <r>
      <rPr>
        <rFont val="Proxima Nova"/>
      </rPr>
      <t xml:space="preserve"> | Can't be messaged</t>
    </r>
  </si>
  <si>
    <t>Andrew Stoner</t>
  </si>
  <si>
    <t>Director of Web Experience</t>
  </si>
  <si>
    <t>https://www.linkedin.com/in/andrew-stoner/</t>
  </si>
  <si>
    <t>Ambar Januel López</t>
  </si>
  <si>
    <t>Patrick Woodyard</t>
  </si>
  <si>
    <t>Nisolo</t>
  </si>
  <si>
    <t>https://www.linkedin.com/in/patrick-woodyard-96765b21/</t>
  </si>
  <si>
    <t>Robert Schiff</t>
  </si>
  <si>
    <r>
      <rPr>
        <rFont val="Proxima Nova"/>
        <color rgb="FF1155CC"/>
        <u/>
      </rPr>
      <t>Followed</t>
    </r>
    <r>
      <rPr>
        <rFont val="Proxima Nova"/>
      </rPr>
      <t xml:space="preserve"> | Can't be messaged</t>
    </r>
  </si>
  <si>
    <t>Chris Rose</t>
  </si>
  <si>
    <t>https://www.linkedin.com/in/chrisrose00/</t>
  </si>
  <si>
    <t>Dane Baker</t>
  </si>
  <si>
    <t>https://www.linkedin.com/messaging/thread/2-MWJkMjM3NzktZjQxYy00NWYxLWFhMzUtYjU0MDgyZmNjMzhjXzAxMA==/</t>
  </si>
  <si>
    <r>
      <rPr>
        <rFont val="Proxima Nova"/>
        <color rgb="FF1155CC"/>
        <u/>
      </rPr>
      <t>Followed</t>
    </r>
    <r>
      <rPr>
        <rFont val="Proxima Nova"/>
      </rPr>
      <t xml:space="preserve"> | Can't be messaged</t>
    </r>
  </si>
  <si>
    <t>Accepted invite. Sent follow up#1. Recheck after 2 weeks.
Responded warm - not close</t>
  </si>
  <si>
    <t>Heather Marsh</t>
  </si>
  <si>
    <t>https://www.linkedin.com/in/heather-marsh-3b5b4b/</t>
  </si>
  <si>
    <t>Tiffany Gregory</t>
  </si>
  <si>
    <t>Sr. Digital Marketing Manager, Growth &amp; Acquisition</t>
  </si>
  <si>
    <t>https://www.linkedin.com/in/tiffanyannegregory/</t>
  </si>
  <si>
    <t>Julie Walling</t>
  </si>
  <si>
    <t>Stephanie Cohen</t>
  </si>
  <si>
    <t>Benjamin Rugs and Furniture</t>
  </si>
  <si>
    <t>https://www.linkedin.com/in/stephanie-cohen-b50a238/</t>
  </si>
  <si>
    <t>Benjamin Aziz</t>
  </si>
  <si>
    <t>https://www.linkedin.com/in/benjamin-aziz-7878a062/</t>
  </si>
  <si>
    <t>Kyle Kantner</t>
  </si>
  <si>
    <t>Air Waves</t>
  </si>
  <si>
    <t>https://www.linkedin.com/in/kylekantner/</t>
  </si>
  <si>
    <t>Chris Barrett</t>
  </si>
  <si>
    <t>https://www.linkedin.com/in/chris10barrett/</t>
  </si>
  <si>
    <t>Kyle Weller</t>
  </si>
  <si>
    <t>Director of Ecommmerce Operations</t>
  </si>
  <si>
    <t>https://www.linkedin.com/in/wellerkyle/</t>
  </si>
  <si>
    <r>
      <rPr>
        <rFont val="Proxima Nova"/>
        <color rgb="FF1155CC"/>
        <u/>
      </rPr>
      <t>Followed</t>
    </r>
    <r>
      <rPr>
        <rFont val="Proxima Nova"/>
      </rPr>
      <t xml:space="preserve"> | Can't be messaged</t>
    </r>
  </si>
  <si>
    <t>Daniel Schaefer</t>
  </si>
  <si>
    <t>Native Pet</t>
  </si>
  <si>
    <t>https://www.linkedin.com/in/danielcschaefer/</t>
  </si>
  <si>
    <t>Haley Russell</t>
  </si>
  <si>
    <t>https://www.linkedin.com/messaging/thread/2-ZDdjYjUxZjItODI0Ny00Yjc0LTlhODItNTdiMGI4NWM0YTcwXzAxMg==/</t>
  </si>
  <si>
    <t>Accepted invite. Recheck after a week.
Responded warm - Haley to do intro  - asked email</t>
  </si>
  <si>
    <t>Pat Barron</t>
  </si>
  <si>
    <t>https://www.linkedin.com/in/pat-barron-85739b28/</t>
  </si>
  <si>
    <t>https://www.linkedin.com/messaging/thread/2-NjYzZTJmN2QtNmY5Yi00ZjQxLTk5NzktMTdhOTY1NzBlNTk5XzAxMA==/</t>
  </si>
  <si>
    <t>Responded warm - Haley to do intro  - asked email
Accepted invite. Continue to monitor
Responded cold - finalizing meeting sched</t>
  </si>
  <si>
    <t>Kevin Bell</t>
  </si>
  <si>
    <t>https://www.linkedin.com/in/kevingbell/</t>
  </si>
  <si>
    <t>Joel Brightfield</t>
  </si>
  <si>
    <t>Responded warm - sent blurb over email. Recheck after a week.</t>
  </si>
  <si>
    <t>(Kristyn) Ashley Smith</t>
  </si>
  <si>
    <t>https://www.linkedin.com/in/kristyn-ashley-smith-59bb5059/</t>
  </si>
  <si>
    <t>Andy Cloyd</t>
  </si>
  <si>
    <r>
      <rPr>
        <rFont val="Proxima Nova"/>
        <color rgb="FF1155CC"/>
        <u/>
      </rPr>
      <t>Followed</t>
    </r>
    <r>
      <rPr>
        <rFont val="Proxima Nova"/>
      </rPr>
      <t xml:space="preserve"> | Can't be messaged</t>
    </r>
  </si>
  <si>
    <t>Responded warm - never spoken</t>
  </si>
  <si>
    <t>Carinna Arvizo</t>
  </si>
  <si>
    <t>eCommerce Manager</t>
  </si>
  <si>
    <t>https://www.linkedin.com/in/carinna-arvizo-511b5b28/</t>
  </si>
  <si>
    <t>Aaron Stein</t>
  </si>
  <si>
    <t>Benita Goldblatt</t>
  </si>
  <si>
    <t>Zestt</t>
  </si>
  <si>
    <t>https://www.linkedin.com/in/benita-goldblatt-ba1a999/</t>
  </si>
  <si>
    <t>https://www.linkedin.com/messaging/thread/2-OGU4ZWFhMzgtYmM3MS00MWMzLTg2MjQtNjYyNTE1NzIwZTBhXzAxMg==/</t>
  </si>
  <si>
    <r>
      <rPr>
        <rFont val="Proxima Nova"/>
        <color rgb="FF1155CC"/>
        <u/>
      </rPr>
      <t>Followed</t>
    </r>
    <r>
      <rPr>
        <rFont val="Proxima Nova"/>
      </rPr>
      <t xml:space="preserve"> | Can't be messaged</t>
    </r>
  </si>
  <si>
    <t>Jess Misner George</t>
  </si>
  <si>
    <t>Co-Founder/Operations and Finance</t>
  </si>
  <si>
    <t>https://app.hubspot.com/contacts/22670085/company/15207654279</t>
  </si>
  <si>
    <t>Lee Kramer</t>
  </si>
  <si>
    <t>https://www.linkedin.com/messaging/thread/2-ZDg3NDI3MWYtZTQ4Ny00NzJjLWE3ZTItODJhYzAyNzRhNTc3XzAxMg==/</t>
  </si>
  <si>
    <r>
      <rPr>
        <rFont val="Proxima Nova"/>
        <color rgb="FF1155CC"/>
        <u/>
      </rPr>
      <t>Followed</t>
    </r>
    <r>
      <rPr>
        <rFont val="Proxima Nova"/>
      </rPr>
      <t xml:space="preserve"> | Can't be messaged</t>
    </r>
  </si>
  <si>
    <t>Responded warm - not close
Responded cold - waiting for Jesse's response if he met Jess at Shoptalk
Accepted invite. Recheck after a week.</t>
  </si>
  <si>
    <t>Kaley Woods</t>
  </si>
  <si>
    <t>https://www.linkedin.com/in/kaley-woods-235133211/</t>
  </si>
  <si>
    <t>https://www.linkedin.com/messaging/thread/2-MDVkYTVmODctNTQ4Mi00NTY1LWE1YTMtY2ViMzI4Njg5NGE5XzAxMg==/</t>
  </si>
  <si>
    <t>Natalie Mackey</t>
  </si>
  <si>
    <t>Winky Lux</t>
  </si>
  <si>
    <t>https://www.linkedin.com/in/natalie-mackey-15169370/</t>
  </si>
  <si>
    <t>Maitree Mervana Parekh</t>
  </si>
  <si>
    <t>https://www.linkedin.com/messaging/thread/2-NjM1ZjVmYzYtYTU5NS00NDlmLTllYWQtZjNhMDU2YTMzMzczXzAxMA==/</t>
  </si>
  <si>
    <r>
      <rPr>
        <rFont val="Proxima Nova"/>
        <color rgb="FF1155CC"/>
        <u/>
      </rPr>
      <t>Followed</t>
    </r>
    <r>
      <rPr>
        <rFont val="Proxima Nova"/>
      </rPr>
      <t xml:space="preserve"> | Can't be messaged</t>
    </r>
  </si>
  <si>
    <t>Accepted invite. Recheck after a week.
Responded warm - not too close.
No warm connections. Wait to accept invite.</t>
  </si>
  <si>
    <t>Jill Keiser</t>
  </si>
  <si>
    <t xml:space="preserve">VP of Integrated Marketing (Digital, Social &amp; Product Marketing) </t>
  </si>
  <si>
    <t>https://www.linkedin.com/in/jillkeiser/</t>
  </si>
  <si>
    <t>https://www.linkedin.com/messaging/thread/2-ZWZkYjFlNWUtN2Q1Yi00ZWZlLWFhZmItZGMxZThhZTk3NjQxXzAxMA==/</t>
  </si>
  <si>
    <t>Olivia Martin</t>
  </si>
  <si>
    <t>Sr. Director of E-Commerce</t>
  </si>
  <si>
    <t>https://www.linkedin.com/in/olivia-martin-9810086b/</t>
  </si>
  <si>
    <t>Rob Tevlin</t>
  </si>
  <si>
    <t>Bianca Mignano</t>
  </si>
  <si>
    <t>https://www.linkedin.com/in/bianca-mignano-5856ab27/</t>
  </si>
  <si>
    <t>Trina Turk</t>
  </si>
  <si>
    <t>https://www.linkedin.com/in/trinaturk/</t>
  </si>
  <si>
    <t>Jacqueline Hickey</t>
  </si>
  <si>
    <t>https://www.linkedin.com/in/jacquelinehickey/</t>
  </si>
  <si>
    <t>https://www.linkedin.com/messaging/thread/2-OWI2MTcxYjItM2M2Ni00ODQyLTg2N2MtZjM0N2FhOWNhMGUyXzAxMA==/</t>
  </si>
  <si>
    <t>Ashley Walker</t>
  </si>
  <si>
    <t>Director, Digital Marketing and eCommerce</t>
  </si>
  <si>
    <t>https://www.linkedin.com/in/ashleyannewalker/</t>
  </si>
  <si>
    <t>Jennifer Q. Chen</t>
  </si>
  <si>
    <t>Amy Liu</t>
  </si>
  <si>
    <t>Tower 28 Beauty</t>
  </si>
  <si>
    <t>https://www.linkedin.com/in/amyhuangliu/</t>
  </si>
  <si>
    <t>David Yeom</t>
  </si>
  <si>
    <t>Victor Liu</t>
  </si>
  <si>
    <t>https://www.linkedin.com/in/victor-liu-152600/</t>
  </si>
  <si>
    <t>Alexandra Kalatzis</t>
  </si>
  <si>
    <t>https://www.linkedin.com/in/alexkalatzis/</t>
  </si>
  <si>
    <t>Jessica Hou</t>
  </si>
  <si>
    <t>Ecommerce</t>
  </si>
  <si>
    <t>https://www.linkedin.com/in/jessicahou/</t>
  </si>
  <si>
    <t>Attending Shoptalk</t>
  </si>
  <si>
    <t>Nick Kaplan</t>
  </si>
  <si>
    <r>
      <rPr>
        <rFont val="Proxima Nova"/>
        <color rgb="FF1155CC"/>
        <u/>
      </rPr>
      <t>Saadia Group</t>
    </r>
    <r>
      <rPr>
        <rFont val="Proxima Nova"/>
      </rPr>
      <t xml:space="preserve"> (includes:
Fashion to Figure,
Aquatalia)</t>
    </r>
  </si>
  <si>
    <t>Chief Growth &amp; Innovation Officer - Saadia</t>
  </si>
  <si>
    <t>https://www.linkedin.com/in/nick-kaplan/</t>
  </si>
  <si>
    <t>Gregg Brockway</t>
  </si>
  <si>
    <r>
      <rPr>
        <rFont val="Proxima Nova"/>
        <color rgb="FF1155CC"/>
        <u/>
      </rPr>
      <t>Followed</t>
    </r>
    <r>
      <rPr>
        <rFont val="Proxima Nova"/>
      </rPr>
      <t xml:space="preserve"> | Can't be messaged</t>
    </r>
  </si>
  <si>
    <t>Attending Shoptalk
Accepted invite.
Responded warm - doesn't know</t>
  </si>
  <si>
    <t>Jennifer Schmitt</t>
  </si>
  <si>
    <t>Fashion To Figure</t>
  </si>
  <si>
    <t>Director of E-commerce</t>
  </si>
  <si>
    <t>https://www.linkedin.com/in/schmittjennifer/</t>
  </si>
  <si>
    <t>Dan Kirchgessner</t>
  </si>
  <si>
    <t>https://www.linkedin.com/messaging/thread/2-NGQxOTY5ZGMtNGU1Yy00ODM1LWE3YmQtZDdiM2NmMTU2Y2RhXzAxMA==/</t>
  </si>
  <si>
    <r>
      <rPr>
        <rFont val="Proxima Nova"/>
        <color rgb="FFFFFFFF"/>
        <u/>
      </rPr>
      <t>Followed</t>
    </r>
    <r>
      <rPr>
        <rFont val="Proxima Nova"/>
        <color rgb="FFFFFFFF"/>
      </rPr>
      <t xml:space="preserve"> | Can't be messaged</t>
    </r>
  </si>
  <si>
    <t>Bettina Morescalchi</t>
  </si>
  <si>
    <t>Aquatalia</t>
  </si>
  <si>
    <t>https://www.linkedin.com/in/bettina-morescalchi-4703546/</t>
  </si>
  <si>
    <t>Marisa Wang</t>
  </si>
  <si>
    <t>https://www.linkedin.com/in/marisajwang/</t>
  </si>
  <si>
    <t>Lindsay Muscato</t>
  </si>
  <si>
    <t>TELETIES</t>
  </si>
  <si>
    <t>https://www.linkedin.com/in/lindsay-muscato-3aab2712/</t>
  </si>
  <si>
    <t>Ian Lieberman</t>
  </si>
  <si>
    <t>Responded warm - intro made via email. Recheck after a week.
Successful warm intro</t>
  </si>
  <si>
    <t>Trent Forquer</t>
  </si>
  <si>
    <t>https://www.linkedin.com/in/trent-forquer-35a8bb18/</t>
  </si>
  <si>
    <t>Emily Parkins</t>
  </si>
  <si>
    <t>Vice President Of Business Development</t>
  </si>
  <si>
    <t>https://www.linkedin.com/in/emily-parkins-18090b167/</t>
  </si>
  <si>
    <t>Sian Rigby</t>
  </si>
  <si>
    <t>https://www.linkedin.com/messaging/thread/2-YTgxNzFmMzEtZjBhOS00NWU2LWFmZjktNDRmNDM4YTI4NWY4XzAxMA==/</t>
  </si>
  <si>
    <r>
      <rPr>
        <rFont val="Proxima Nova"/>
        <b/>
        <color rgb="FFFFFFFF"/>
        <u/>
      </rPr>
      <t>Followed</t>
    </r>
    <r>
      <rPr>
        <rFont val="Proxima Nova"/>
        <b/>
        <color rgb="FFFFFFFF"/>
      </rPr>
      <t xml:space="preserve"> | Can't be messaged</t>
    </r>
  </si>
  <si>
    <t>Attending Shoptalk
Responded warm - doesn't know
No warm to connect. Accepted invite. Sent follow up#1. Recheck after 2 weeks.</t>
  </si>
  <si>
    <t>Alyssa Brown</t>
  </si>
  <si>
    <t>https://www.linkedin.com/in/alyssa-brown-4892ba42/</t>
  </si>
  <si>
    <r>
      <rPr>
        <rFont val="Proxima Nova"/>
        <b/>
        <color rgb="FFFFFFFF"/>
        <u/>
      </rPr>
      <t>Followed</t>
    </r>
    <r>
      <rPr>
        <rFont val="Proxima Nova"/>
        <b/>
        <color rgb="FFFFFFFF"/>
      </rPr>
      <t xml:space="preserve"> | Can't be messaged</t>
    </r>
  </si>
  <si>
    <t>Ebony Swank</t>
  </si>
  <si>
    <t>Swank A Posh</t>
  </si>
  <si>
    <t>https://www.linkedin.com/in/ebonyswank/</t>
  </si>
  <si>
    <r>
      <rPr>
        <rFont val="Proxima Nova"/>
        <color rgb="FF1155CC"/>
        <u/>
      </rPr>
      <t>Followed</t>
    </r>
    <r>
      <rPr>
        <rFont val="Proxima Nova"/>
      </rPr>
      <t xml:space="preserve"> | Can't be messaged</t>
    </r>
  </si>
  <si>
    <t>Anthony Davenport</t>
  </si>
  <si>
    <t>https://www.linkedin.com/in/anthonymdavenport/</t>
  </si>
  <si>
    <t>Alyssia Swans</t>
  </si>
  <si>
    <t>https://www.linkedin.com/in/alyssia-swans-639ba589/</t>
  </si>
  <si>
    <t>Gregory Swan</t>
  </si>
  <si>
    <t>https://www.linkedin.com/messaging/thread/2-ZWFjMTUzYzQtY2QyZi00NjI2LWFkZjQtMDIxOWU3MDI2OWIxXzAxMA==/</t>
  </si>
  <si>
    <t>Amanda Baldwin</t>
  </si>
  <si>
    <t>Supergoop</t>
  </si>
  <si>
    <t>https://www.linkedin.com/in/amanda-baldwin-b2944b2a/</t>
  </si>
  <si>
    <t>Reetu Gupta</t>
  </si>
  <si>
    <t>https://www.linkedin.com/messaging/thread/2-YTM2NDk5Y2YtODI4ZC00MzliLWIzZmQtN2RmMmI0MWRkMWI1XzAxMg==/</t>
  </si>
  <si>
    <t>Ryan Crowley</t>
  </si>
  <si>
    <t>https://www.linkedin.com/in/ryan-c-6479153/</t>
  </si>
  <si>
    <t>Britany (Larsen) LeBlanc</t>
  </si>
  <si>
    <t>https://www.linkedin.com/in/britanylarsen/</t>
  </si>
  <si>
    <t>https://www.linkedin.com/messaging/thread/2-MTQ4NTI3YjQtZjEwOC01NzkyLWIzYTUtY2VjMjVjOTY4OTQ1XzAxMA==/</t>
  </si>
  <si>
    <t>Direct contact. Sent follow up#1. Recheck after 2 weeks.</t>
  </si>
  <si>
    <t>Caroline Homlish</t>
  </si>
  <si>
    <t>Senior Vice President, Direct-to-Consumer</t>
  </si>
  <si>
    <t>https://www.linkedin.com/in/carolinehomlish/</t>
  </si>
  <si>
    <t>Jeff Kauffman Jr.</t>
  </si>
  <si>
    <t>https://www.linkedin.com/messaging/thread/2-MWMwZTUyMTItMDZjMi00MGU5LWFkODctYmZmYjc0N2ZiOTU2XzAxMg==/</t>
  </si>
  <si>
    <t>Paige Edmonds</t>
  </si>
  <si>
    <t>Asst. Vice President, Global Brand Marketing</t>
  </si>
  <si>
    <t>https://www.linkedin.com/in/paige-edmonds-4162b69/</t>
  </si>
  <si>
    <t>Lauren Sussberg</t>
  </si>
  <si>
    <t>Julia Mavrodin</t>
  </si>
  <si>
    <t>Head of Direct to Consumer (Interim)</t>
  </si>
  <si>
    <t>https://www.linkedin.com/in/julia-mavrodin/</t>
  </si>
  <si>
    <t>Robyn Srednicki</t>
  </si>
  <si>
    <t>Director of Digital Products</t>
  </si>
  <si>
    <t>https://www.linkedin.com/in/robynpr/</t>
  </si>
  <si>
    <t>Maggie Wittenauer</t>
  </si>
  <si>
    <t>https://www.linkedin.com/messaging/thread/2-NTBlYTBiMDAtYzg5OC00MmU0LTkyYjAtNWE4OGJjODM0ODhkXzAxMg==/</t>
  </si>
  <si>
    <t>Sent inmail. Wait to accept invite.
Responded warm - sent follow up#1 over email. Recheck after a week.</t>
  </si>
  <si>
    <t>Lee Moffie</t>
  </si>
  <si>
    <t>State &amp; Liberty</t>
  </si>
  <si>
    <t>https://www.linkedin.com/in/lee-moffie-8a404772/</t>
  </si>
  <si>
    <t>Josh Stauffer</t>
  </si>
  <si>
    <t>Steven Fisher</t>
  </si>
  <si>
    <t>https://www.linkedin.com/in/steven-fisher-79692a2/</t>
  </si>
  <si>
    <t>Anoop Kumar</t>
  </si>
  <si>
    <t>Responded warm - sent blurb over email. Recheck after 2 weeks.</t>
  </si>
  <si>
    <t>Jacob Allain</t>
  </si>
  <si>
    <t>https://www.linkedin.com/in/jacob-allain-48337310a/</t>
  </si>
  <si>
    <t>https://www.linkedin.com/messaging/thread/2-YjQ5NmU3ZTUtOTg0MC00NGExLWEwYWMtZTM0M2NiMzY1NDQ3XzAxMg==/</t>
  </si>
  <si>
    <t>Thomas Gatto</t>
  </si>
  <si>
    <t>https://www.linkedin.com/in/thomas-gatto-758a8334/</t>
  </si>
  <si>
    <t>Lindsay Levin</t>
  </si>
  <si>
    <t>https://www.linkedin.com/messaging/thread/2-MDVlMGE2YTQtMDc5ZC00NjY4LWJiNWItY2QyNDdkZjZkMzM2XzAxMA==/?searchTerm=Thomas%20Gatto</t>
  </si>
  <si>
    <t>Accepted invite. Sent follow up#1. Recheck after 2 weeks.
Responded cold - not interested</t>
  </si>
  <si>
    <t>Wendy Bennison</t>
  </si>
  <si>
    <t>SAXX</t>
  </si>
  <si>
    <t>https://www.linkedin.com/in/wendy-bennison-4957a235/</t>
  </si>
  <si>
    <t xml:space="preserve">Adrienne Moser </t>
  </si>
  <si>
    <t>https://www.linkedin.com/in/adrienne-moser-a020667/</t>
  </si>
  <si>
    <t>Lawrence M. Chu</t>
  </si>
  <si>
    <t>Shawna Olsten</t>
  </si>
  <si>
    <t>VP Brand Marketing</t>
  </si>
  <si>
    <t>https://www.linkedin.com/in/shawnaolsten/</t>
  </si>
  <si>
    <t>Alex Realmuto</t>
  </si>
  <si>
    <t>Valerie Williams</t>
  </si>
  <si>
    <t>Senior Director of eCommerce and Digital Marketing</t>
  </si>
  <si>
    <t>https://www.linkedin.com/in/valerieoosterbaan/</t>
  </si>
  <si>
    <t>Michaela Jung</t>
  </si>
  <si>
    <t>https://www.linkedin.com/in/michaelajung/</t>
  </si>
  <si>
    <t>Maureen Vazquez</t>
  </si>
  <si>
    <t>Pipsticks</t>
  </si>
  <si>
    <t>https://www.linkedin.com/in/maureen-vazquez-45a2795/</t>
  </si>
  <si>
    <t>Nathaniel Vazquez</t>
  </si>
  <si>
    <t>https://www.linkedin.com/in/nathaniel-vazquez-5b663222/</t>
  </si>
  <si>
    <t>Macky McCleary</t>
  </si>
  <si>
    <t>Jenna Wallravin</t>
  </si>
  <si>
    <t>https://www.linkedin.com/in/jennarae/</t>
  </si>
  <si>
    <t>Vinayak Ramesh</t>
  </si>
  <si>
    <t>TEFRA BERTRAND</t>
  </si>
  <si>
    <t>https://www.linkedin.com/in/tefra-bertrand-a710b92/</t>
  </si>
  <si>
    <t>Claudia Marcocci</t>
  </si>
  <si>
    <t>https://www.linkedin.com/in/claudiamarcocci/</t>
  </si>
  <si>
    <t>https://www.linkedin.com/messaging/thread/2-ZTMxODdkYTAtM2MwMS00OGE5LWE0ZDktMjFjMWU0Y2M4NzlhXzAxMA==/</t>
  </si>
  <si>
    <t>Jérôme Joutard</t>
  </si>
  <si>
    <t>CIO</t>
  </si>
  <si>
    <t>https://www.linkedin.com/in/jjoutard/</t>
  </si>
  <si>
    <t>Greg Hui</t>
  </si>
  <si>
    <t>Senior Vice President, Marketing</t>
  </si>
  <si>
    <t>https://www.linkedin.com/in/greghui/</t>
  </si>
  <si>
    <t>Elizabeth Choo</t>
  </si>
  <si>
    <t>Responded warm - Dior's website is managed by somebody else.</t>
  </si>
  <si>
    <t>Katie Foster</t>
  </si>
  <si>
    <t>Head of E-Business</t>
  </si>
  <si>
    <t>https://www.linkedin.com/in/katie-foster-22343633/</t>
  </si>
  <si>
    <t>Stéphane Lemaire</t>
  </si>
  <si>
    <t>Head of digital &amp; data analytics</t>
  </si>
  <si>
    <t>https://www.linkedin.com/in/st%C3%A9phane-lemaire-28732015/</t>
  </si>
  <si>
    <t>Catalina Fajardo</t>
  </si>
  <si>
    <t>Head of Global Digital Communication &amp; Innovation</t>
  </si>
  <si>
    <t>https://www.linkedin.com/in/fajardocatalina/</t>
  </si>
  <si>
    <t>https://www.linkedin.com/messaging/thread/2-ZWVjYmYyYTAtZWNjNi00YTZlLWE3OTQtZjIwYTY0MGI0NDY3XzAxMg==/?searchTerm=Catalina%20Fajardo</t>
  </si>
  <si>
    <t>David HeeChan Hwang</t>
  </si>
  <si>
    <t>Senior Director, E-Commerce Media &amp; Content</t>
  </si>
  <si>
    <t>https://www.linkedin.com/in/david-heechan-hwang/</t>
  </si>
  <si>
    <t>Christophe Mortemousque</t>
  </si>
  <si>
    <t>Palladium</t>
  </si>
  <si>
    <t>https://www.linkedin.com/in/christophe-mortemousque-1a515b35/</t>
  </si>
  <si>
    <t>Jamel Khadir</t>
  </si>
  <si>
    <t>Global VP Marketing &amp; Sales</t>
  </si>
  <si>
    <t>https://www.linkedin.com/in/jamel-khadir-816ab629/</t>
  </si>
  <si>
    <t>Christine TRAN</t>
  </si>
  <si>
    <t xml:space="preserve">Global Brand Marketing Director </t>
  </si>
  <si>
    <t>https://www.linkedin.com/in/christine-tran-8278a15/</t>
  </si>
  <si>
    <t>Danielle Vincent</t>
  </si>
  <si>
    <t>Outlaw</t>
  </si>
  <si>
    <t>Jennifer H Chang</t>
  </si>
  <si>
    <r>
      <rPr>
        <rFont val="Proxima Nova"/>
        <color rgb="FFFFFFFF"/>
        <u/>
      </rPr>
      <t>Followed</t>
    </r>
    <r>
      <rPr>
        <rFont val="Proxima Nova"/>
        <color rgb="FFFFFFFF"/>
      </rPr>
      <t xml:space="preserve"> | Can't be messaged</t>
    </r>
  </si>
  <si>
    <t>Brett Queener</t>
  </si>
  <si>
    <t>Geoff Graber</t>
  </si>
  <si>
    <t>Responded warm - Danielle said they've had enough help in this area right now (courteous decline)</t>
  </si>
  <si>
    <t>Russell Vincent</t>
  </si>
  <si>
    <t>Jacob Skidmore</t>
  </si>
  <si>
    <t>Mark Walker</t>
  </si>
  <si>
    <t>Outerknown</t>
  </si>
  <si>
    <t>https://www.linkedin.com/in/markwalkersf/</t>
  </si>
  <si>
    <t>Mitchell Jean-Milard</t>
  </si>
  <si>
    <t>Responded warm - sent blurb over email. Andew responded with a new blurb. Recheck after a week.</t>
  </si>
  <si>
    <t>John Moore</t>
  </si>
  <si>
    <t>https://www.linkedin.com/in/john-moore-60a86a3/</t>
  </si>
  <si>
    <t>Travis Heard</t>
  </si>
  <si>
    <r>
      <rPr>
        <rFont val="Proxima Nova"/>
        <color rgb="FF1155CC"/>
        <u/>
      </rPr>
      <t>https://www.linkedin.com/in/travisheard/</t>
    </r>
    <r>
      <rPr>
        <rFont val="Proxima Nova"/>
      </rPr>
      <t>/</t>
    </r>
  </si>
  <si>
    <t>Max Lishansky</t>
  </si>
  <si>
    <r>
      <rPr>
        <rFont val="Proxima Nova"/>
        <color rgb="FF1155CC"/>
        <u/>
      </rPr>
      <t>https://www.linkedin.com/in/max-lishansky/</t>
    </r>
    <r>
      <rPr>
        <rFont val="Proxima Nova"/>
      </rPr>
      <t>/</t>
    </r>
  </si>
  <si>
    <t>Ramtin Naimi</t>
  </si>
  <si>
    <t>https://www.linkedin.com/messaging/thread/2-NzcyOWE3MDYtZTM3ZS00NTcxLTk2ZTUtYjA5NDM0YmEzZjU3XzAxMA==/</t>
  </si>
  <si>
    <t>Ashley Shaffer</t>
  </si>
  <si>
    <t>CBO</t>
  </si>
  <si>
    <t>https://www.linkedin.com/in/nocinshaffer/</t>
  </si>
  <si>
    <t>Marwan Awad</t>
  </si>
  <si>
    <r>
      <rPr>
        <rFont val="Proxima Nova"/>
        <color rgb="FF1155CC"/>
        <u/>
      </rPr>
      <t>Followed</t>
    </r>
    <r>
      <rPr>
        <rFont val="Proxima Nova"/>
      </rPr>
      <t xml:space="preserve"> | Can't be messaged</t>
    </r>
  </si>
  <si>
    <t>Wyatt Theobald</t>
  </si>
  <si>
    <t>https://www.linkedin.com/in/wyatttheobald/</t>
  </si>
  <si>
    <t>Alexander Carvalho</t>
  </si>
  <si>
    <t>https://www.linkedin.com/messaging/thread/2-MGE3ODAwNjUtYjAwMi00ODljLWI2MGEtMTkyMzJiNjliY2Q5XzAxMA==/</t>
  </si>
  <si>
    <t>Sent inmail. Wait to accept invite.
Responded warm - not close
No warm connections to contact. Wait to accept invite.</t>
  </si>
  <si>
    <t>michelle scrobe</t>
  </si>
  <si>
    <r>
      <rPr>
        <rFont val="Proxima Nova"/>
        <color rgb="FF1155CC"/>
        <u/>
      </rPr>
      <t>https://www.linkedin.com/in/michelle-scrobe-72579332/</t>
    </r>
    <r>
      <rPr>
        <rFont val="Proxima Nova"/>
      </rPr>
      <t>/</t>
    </r>
  </si>
  <si>
    <t>Sam Fellner</t>
  </si>
  <si>
    <t>ONE BONE</t>
  </si>
  <si>
    <r>
      <rPr>
        <rFont val="Proxima Nova"/>
        <color rgb="FF1155CC"/>
        <u/>
      </rPr>
      <t>https://www.linkedin.com/in/sam-f-b4570053/</t>
    </r>
    <r>
      <rPr>
        <rFont val="Proxima Nova"/>
      </rPr>
      <t>/</t>
    </r>
  </si>
  <si>
    <t>Matt Fellner</t>
  </si>
  <si>
    <r>
      <rPr>
        <rFont val="Proxima Nova"/>
        <color rgb="FF1155CC"/>
        <u/>
      </rPr>
      <t>https://www.linkedin.com/in/matt-fellner-16399561/</t>
    </r>
    <r>
      <rPr>
        <rFont val="Proxima Nova"/>
      </rPr>
      <t>/</t>
    </r>
  </si>
  <si>
    <t>Adam Greenberg</t>
  </si>
  <si>
    <t>Co-Founder/CMO</t>
  </si>
  <si>
    <t>https://www.linkedin.com/in/adamtbone/</t>
  </si>
  <si>
    <r>
      <rPr>
        <rFont val="Proxima Nova"/>
        <color rgb="FF1155CC"/>
        <u/>
      </rPr>
      <t>Followed</t>
    </r>
    <r>
      <rPr>
        <rFont val="Proxima Nova"/>
      </rPr>
      <t xml:space="preserve"> | Can't be messaged</t>
    </r>
  </si>
  <si>
    <t>Joe Boloten</t>
  </si>
  <si>
    <r>
      <rPr>
        <rFont val="Proxima Nova"/>
        <color rgb="FF1155CC"/>
        <u/>
      </rPr>
      <t>https://www.linkedin.com/in/joeboloten/</t>
    </r>
    <r>
      <rPr>
        <rFont val="Proxima Nova"/>
      </rPr>
      <t>/</t>
    </r>
  </si>
  <si>
    <r>
      <rPr>
        <rFont val="Proxima Nova"/>
        <color rgb="FF1155CC"/>
        <u/>
      </rPr>
      <t>Followed</t>
    </r>
    <r>
      <rPr>
        <rFont val="Proxima Nova"/>
      </rPr>
      <t xml:space="preserve"> | Can't be messaged</t>
    </r>
  </si>
  <si>
    <t>Matt Till</t>
  </si>
  <si>
    <t>OluKai</t>
  </si>
  <si>
    <t>https://www.linkedin.com/in/matt-till-a82a247/</t>
  </si>
  <si>
    <t>George Ward</t>
  </si>
  <si>
    <t>https://www.linkedin.com/in/george-ward-cpa-mba-672a358/</t>
  </si>
  <si>
    <t>Kerry Konrady</t>
  </si>
  <si>
    <t>https://www.linkedin.com/in/kerry-konrady-36b594/</t>
  </si>
  <si>
    <t>Aditi Banga</t>
  </si>
  <si>
    <r>
      <rPr>
        <rFont val="Proxima Nova"/>
        <color rgb="FF1155CC"/>
        <u/>
      </rPr>
      <t>Followed</t>
    </r>
    <r>
      <rPr>
        <rFont val="Proxima Nova"/>
      </rPr>
      <t xml:space="preserve"> | Can't be messaged</t>
    </r>
  </si>
  <si>
    <t>Accepted invite. Recheck after 2 weeks.
Responded warm - doesn't know
Responded cold - open to a demo. sent deck over email. Recheck after 2 weeks.</t>
  </si>
  <si>
    <t>Sarah Carusona</t>
  </si>
  <si>
    <r>
      <rPr>
        <rFont val="Proxima Nova"/>
        <color rgb="FF1155CC"/>
        <u/>
      </rPr>
      <t>https://www.linkedin.com/in/sarah-carusona-531b35126/</t>
    </r>
    <r>
      <rPr>
        <rFont val="Proxima Nova"/>
      </rPr>
      <t>/</t>
    </r>
  </si>
  <si>
    <t>Bennett Byerley</t>
  </si>
  <si>
    <r>
      <rPr>
        <rFont val="Proxima Nova"/>
        <color rgb="FF1155CC"/>
        <u/>
      </rPr>
      <t>Followed</t>
    </r>
    <r>
      <rPr>
        <rFont val="Proxima Nova"/>
      </rPr>
      <t xml:space="preserve"> | </t>
    </r>
    <r>
      <rPr>
        <rFont val="Proxima Nova"/>
        <color rgb="FF1155CC"/>
        <u/>
      </rPr>
      <t>Contacted</t>
    </r>
  </si>
  <si>
    <t>Bumped. Recheck warm after a week (4/13)
Bumped. Recheck on TT after 2 weeks. (4/20)</t>
  </si>
  <si>
    <t>Nelson Miranda</t>
  </si>
  <si>
    <t>Not Your Mother's Haircare</t>
  </si>
  <si>
    <t>https://www.linkedin.com/in/nelsonamiranda1/</t>
  </si>
  <si>
    <t>James Moorhead</t>
  </si>
  <si>
    <t>Mike Penake</t>
  </si>
  <si>
    <t>https://www.linkedin.com/in/mike-penake-6762364/</t>
  </si>
  <si>
    <t>https://www.linkedin.com/messaging/thread/2-Y2QwMWE2OWItNGI4My00OGU5LWJiNWEtYjIxMmZhMjUzYTE1XzAxMA==/</t>
  </si>
  <si>
    <t>Trisha McGowan</t>
  </si>
  <si>
    <t>https://www.linkedin.com/in/trisha-mcgowan-99b95b3/</t>
  </si>
  <si>
    <t>https://www.linkedin.com/messaging/thread/2-MmVmMzRjZTItNzY3Zi00NWFmLTkwNjAtMjE1NGI4YTNiNTJiXzAxMA==/</t>
  </si>
  <si>
    <t>Efrain Vasquez</t>
  </si>
  <si>
    <t>Vice President of Innovation</t>
  </si>
  <si>
    <t>https://www.linkedin.com/in/efrain-vasquez-463b391/</t>
  </si>
  <si>
    <t>Rachel Botia Goldfield</t>
  </si>
  <si>
    <t xml:space="preserve">Director of eCommerce </t>
  </si>
  <si>
    <t>https://www.linkedin.com/in/rachelbotia/</t>
  </si>
  <si>
    <t>Yuvi Alpert</t>
  </si>
  <si>
    <t>Noémie</t>
  </si>
  <si>
    <t>https://www.linkedin.com/in/yuvi-alpert-3b865148/</t>
  </si>
  <si>
    <t>Adam Lovallo</t>
  </si>
  <si>
    <r>
      <rPr>
        <rFont val="Proxima Nova"/>
        <color rgb="FF1155CC"/>
        <u/>
      </rPr>
      <t>Followed</t>
    </r>
    <r>
      <rPr>
        <rFont val="Proxima Nova"/>
      </rPr>
      <t xml:space="preserve"> | Can't be messaged</t>
    </r>
  </si>
  <si>
    <t>Alex Alpert</t>
  </si>
  <si>
    <t>https://www.linkedin.com/in/alpertalex/</t>
  </si>
  <si>
    <t>https://www.linkedin.com/messaging/thread/2-MTY1ZGYzZmItOTNkZi00MDhlLTgwN2ItMzRmZWExZDM2N2Q4XzAxMw==/?searchTerm=Alex%20Alpert%20%20</t>
  </si>
  <si>
    <t>Edgar Huber</t>
  </si>
  <si>
    <t>NEST New York</t>
  </si>
  <si>
    <t>https://www.linkedin.com/in/edgarhuber/</t>
  </si>
  <si>
    <t>Felix Gernburd</t>
  </si>
  <si>
    <t>Responded warm - forwarded intro to their web agency. Recheck after a month.</t>
  </si>
  <si>
    <t>Candice Burd</t>
  </si>
  <si>
    <t>https://www.linkedin.com/in/candiceburd/</t>
  </si>
  <si>
    <t>Troy Puccia</t>
  </si>
  <si>
    <t>https://www.linkedin.com/in/troy-p-aba91140/</t>
  </si>
  <si>
    <t>https://www.linkedin.com/messaging/thread/2-MTIwZGRkY2UtMTU3OS00NTY5LWI3ZTYtY2Y5NWMxOWFhZjUzXzAxMA==/</t>
  </si>
  <si>
    <t>Andrea Moore</t>
  </si>
  <si>
    <t>https://www.linkedin.com/in/amoore662/</t>
  </si>
  <si>
    <t>Des Cahill</t>
  </si>
  <si>
    <t>https://www.linkedin.com/messaging/thread/2-ZGZiM2FlNDctZGZjYy00NzFhLTkyNzAtZDI4YTQ1NTc2OWU4XzAxMA==/</t>
  </si>
  <si>
    <r>
      <rPr>
        <rFont val="Proxima Nova"/>
        <color rgb="FF1155CC"/>
        <u/>
      </rPr>
      <t>Pending</t>
    </r>
    <r>
      <rPr>
        <rFont val="Proxima Nova"/>
      </rPr>
      <t xml:space="preserve"> | Can't be messaged</t>
    </r>
  </si>
  <si>
    <t>Allyssa Kaiser</t>
  </si>
  <si>
    <t>Senior Director of Performance Marketing</t>
  </si>
  <si>
    <t>https://www.linkedin.com/in/allyssakaiser/</t>
  </si>
  <si>
    <t>Ken Nelson</t>
  </si>
  <si>
    <r>
      <rPr>
        <rFont val="Proxima Nova"/>
        <color rgb="FF1155CC"/>
        <u/>
      </rPr>
      <t>Followed</t>
    </r>
    <r>
      <rPr>
        <rFont val="Proxima Nova"/>
      </rPr>
      <t xml:space="preserve"> | </t>
    </r>
    <r>
      <rPr>
        <rFont val="Proxima Nova"/>
        <color rgb="FF1155CC"/>
        <u/>
      </rPr>
      <t>Contacted</t>
    </r>
  </si>
  <si>
    <t>Tom Taicher</t>
  </si>
  <si>
    <t>Nectar Bath Treats</t>
  </si>
  <si>
    <t>https://www.linkedin.com/in/tom-taicher-a0051a48/</t>
  </si>
  <si>
    <t>Yaron Leyvand</t>
  </si>
  <si>
    <t>https://www.linkedin.com/messaging/thread/2-NDU3NGNkNjItZWE0Zi00OTQ2LTk5MzQtMWQxMWI0ZDJjNTI3XzAxMA==/</t>
  </si>
  <si>
    <t>Gal Hayon</t>
  </si>
  <si>
    <t>Creative and Development Director</t>
  </si>
  <si>
    <t>https://www.linkedin.com/in/gal-hayon-1690b8181/</t>
  </si>
  <si>
    <t>https://www.linkedin.com/messaging/thread/2-ZTI3MWZlMDYtNzFmOC00MzcxLWI5YzItNzZkOGIzYzI3MGYwXzAxMA==/?searchTerm=gal%20hayon</t>
  </si>
  <si>
    <t>Thisija Thanaweera</t>
  </si>
  <si>
    <t xml:space="preserve">IT Manager </t>
  </si>
  <si>
    <t>https://www.linkedin.com/in/thisija-thanaweera-99b02547/</t>
  </si>
  <si>
    <t>Rod Kosann</t>
  </si>
  <si>
    <t>Monica Rich Kosann</t>
  </si>
  <si>
    <t>https://www.linkedin.com/in/rodkosann/</t>
  </si>
  <si>
    <t>https://www.linkedin.com/messaging/thread/2-NjRmYzhmMzEtNjI2OC00NmQwLThmYzAtZWFiMDhmYjZiNjBhXzAxMA==/</t>
  </si>
  <si>
    <t>Ashley Kurose</t>
  </si>
  <si>
    <t>Director of Creative + Digital Strategy</t>
  </si>
  <si>
    <t>https://www.linkedin.com/in/ashleykurose/</t>
  </si>
  <si>
    <t>Adam Pritchard</t>
  </si>
  <si>
    <t>Christina Takach</t>
  </si>
  <si>
    <t>https://www.linkedin.com/in/christina-takach-0b645828/</t>
  </si>
  <si>
    <t>Susan DeMusis</t>
  </si>
  <si>
    <t>Miracle Ventures</t>
  </si>
  <si>
    <t>https://www.linkedin.com/in/susan-demusis-3b09194/</t>
  </si>
  <si>
    <t>José Díaz Hernández</t>
  </si>
  <si>
    <t>Managing Director of Technology</t>
  </si>
  <si>
    <t>https://www.linkedin.com/in/marielito/</t>
  </si>
  <si>
    <t>Mary Shomon</t>
  </si>
  <si>
    <r>
      <rPr>
        <rFont val="Proxima Nova"/>
        <color rgb="FF1155CC"/>
        <u/>
      </rPr>
      <t>Followed</t>
    </r>
    <r>
      <rPr>
        <rFont val="Proxima Nova"/>
      </rPr>
      <t xml:space="preserve"> | Can't be messaged</t>
    </r>
  </si>
  <si>
    <t>Lynn Power</t>
  </si>
  <si>
    <t>Masami</t>
  </si>
  <si>
    <t>https://www.linkedin.com/in/lynn-power-02b8904/</t>
  </si>
  <si>
    <r>
      <rPr>
        <rFont val="Proxima Nova"/>
        <color rgb="FF1155CC"/>
        <u/>
      </rPr>
      <t>Followed</t>
    </r>
    <r>
      <rPr>
        <rFont val="Proxima Nova"/>
      </rPr>
      <t xml:space="preserve"> | Can't be messaged</t>
    </r>
  </si>
  <si>
    <t>James Hammett</t>
  </si>
  <si>
    <t>Co-Founder/CIO</t>
  </si>
  <si>
    <t>https://www.linkedin.com/in/james-hammett-0346887/</t>
  </si>
  <si>
    <t>Kristyn Terpinas</t>
  </si>
  <si>
    <t>Head of Brand Content &amp; Partnerships</t>
  </si>
  <si>
    <t>https://www.linkedin.com/in/kristynterpinas/</t>
  </si>
  <si>
    <t>Marla A. Ryan</t>
  </si>
  <si>
    <r>
      <rPr>
        <rFont val="Proxima Nova"/>
        <color rgb="FF1155CC"/>
        <u/>
      </rPr>
      <t>Motherhood Maternity</t>
    </r>
    <r>
      <rPr>
        <rFont val="Proxima Nova"/>
      </rPr>
      <t xml:space="preserve"> (Marquee Brands)</t>
    </r>
  </si>
  <si>
    <t>Brand President</t>
  </si>
  <si>
    <t>https://www.linkedin.com/in/marla-a-ryan-6530716/</t>
  </si>
  <si>
    <t>Shiju Mathew</t>
  </si>
  <si>
    <t>Megan Dineen-Kistner</t>
  </si>
  <si>
    <t>Brand Lead- Executive Vice President</t>
  </si>
  <si>
    <t>https://www.linkedin.com/in/megan-dineen-kistner-8876a56/</t>
  </si>
  <si>
    <t>Teresa (Lee) Ernst</t>
  </si>
  <si>
    <t>https://www.linkedin.com/in/teresahlee/</t>
  </si>
  <si>
    <t>Lee Jacobs</t>
  </si>
  <si>
    <t>https://www.linkedin.com/messaging/thread/2-MjNiM2RlMWMtYWM4Yy00NzQ5LTk1ZWEtNDNjZDY2NjE3Yzk4XzAxMA==/</t>
  </si>
  <si>
    <t>Christen Donovan Regan</t>
  </si>
  <si>
    <t>Vice President, Strategic Partnerships</t>
  </si>
  <si>
    <t>https://www.linkedin.com/in/christenregan/</t>
  </si>
  <si>
    <t>Jason Fischer</t>
  </si>
  <si>
    <r>
      <rPr>
        <rFont val="Proxima Nova"/>
        <color rgb="FF1155CC"/>
        <u/>
      </rPr>
      <t>Dakine</t>
    </r>
    <r>
      <rPr>
        <rFont val="Proxima Nova"/>
      </rPr>
      <t xml:space="preserve"> (Marquee Brands)</t>
    </r>
  </si>
  <si>
    <t>https://www.linkedin.com/in/jason-fischer-0bb78442/</t>
  </si>
  <si>
    <t>Mark Reis</t>
  </si>
  <si>
    <t>https://www.linkedin.com/in/mark-reis-024b9b5/</t>
  </si>
  <si>
    <t>https://www.linkedin.com/messaging/thread/2-MzdiM2YwNzItZDJiNC00YTlkLTlhNTQtZjFhNWIzOTg0ZjU1XzAxMA==/</t>
  </si>
  <si>
    <t>Nick Meistrell</t>
  </si>
  <si>
    <r>
      <rPr>
        <rFont val="Proxima Nova"/>
        <color rgb="FF1155CC"/>
        <u/>
      </rPr>
      <t>Body Glove</t>
    </r>
    <r>
      <rPr>
        <rFont val="Proxima Nova"/>
      </rPr>
      <t xml:space="preserve"> (Marquee Brands)</t>
    </r>
  </si>
  <si>
    <t>Vice President of Global Marketing / Body Glove</t>
  </si>
  <si>
    <t>https://www.linkedin.com/in/nickmeistrell/</t>
  </si>
  <si>
    <r>
      <rPr>
        <rFont val="Proxima Nova"/>
        <color rgb="FF1155CC"/>
        <u/>
      </rPr>
      <t>Followed</t>
    </r>
    <r>
      <rPr>
        <rFont val="Proxima Nova"/>
      </rPr>
      <t xml:space="preserve"> | Can't be messaged</t>
    </r>
  </si>
  <si>
    <t>Yael J.</t>
  </si>
  <si>
    <r>
      <rPr>
        <rFont val="Proxima Nova"/>
        <color rgb="FF1155CC"/>
        <u/>
      </rPr>
      <t>BCBGMAXAZRIAGROUP</t>
    </r>
    <r>
      <rPr>
        <rFont val="Proxima Nova"/>
      </rPr>
      <t xml:space="preserve"> (Marquee Brands)</t>
    </r>
  </si>
  <si>
    <t>https://www.linkedin.com/in/yael-j-a33420191/</t>
  </si>
  <si>
    <t>Carla Lessman</t>
  </si>
  <si>
    <t>https://www.linkedin.com/in/carla-lessman-5a348a19/</t>
  </si>
  <si>
    <t>Nadia Gonzalez</t>
  </si>
  <si>
    <t>Edwin Abo</t>
  </si>
  <si>
    <t>Senior Web Operations Manager</t>
  </si>
  <si>
    <t>https://www.linkedin.com/in/edwinabo/</t>
  </si>
  <si>
    <t>Piyush Jain</t>
  </si>
  <si>
    <t>Maesa</t>
  </si>
  <si>
    <t>https://www.linkedin.com/in/piyush-jain-53234b5/</t>
  </si>
  <si>
    <t>https://www.linkedin.com/messaging/thread/2-NTZhZDg2OTQtMzY1ZC00NjUyLTkzZjItMTQ2ZGQzZjVkNDNmXzAxMA==/</t>
  </si>
  <si>
    <t>Carlos Lagravere</t>
  </si>
  <si>
    <t>https://www.linkedin.com/in/carlos-lagravere-4a52a523/</t>
  </si>
  <si>
    <t>Tara P. Brown</t>
  </si>
  <si>
    <t>Group CMO</t>
  </si>
  <si>
    <t>https://www.linkedin.com/in/tarapbrown/</t>
  </si>
  <si>
    <t>Peter Roland</t>
  </si>
  <si>
    <t>https://www.linkedin.com/messaging/thread/2-NTMyYzVlMjctYzM2Ny00NTc2LTliMmMtYmE4Y2ZlY2JhY2Y2XzAxMA==/</t>
  </si>
  <si>
    <t>Oshiya Savur</t>
  </si>
  <si>
    <t>Jade Beguelin</t>
  </si>
  <si>
    <t>Responded warm - willing to do intro but Sabrina has done it aleady</t>
  </si>
  <si>
    <t>Rishad Tobaccowala</t>
  </si>
  <si>
    <t>Sabrina Sade</t>
  </si>
  <si>
    <t>Responded warm - sent follow up#1. Recheck at EOM.</t>
  </si>
  <si>
    <t>Scott Kestenbaum</t>
  </si>
  <si>
    <t>CGO</t>
  </si>
  <si>
    <t>https://www.linkedin.com/in/scottkestenbaum/</t>
  </si>
  <si>
    <t>Doug Reffue</t>
  </si>
  <si>
    <t>https://www.linkedin.com/messaging/thread/2-YjcyNzE1NjgtOGVjYi00NTkxLWIzNTYtMzA1N2UyOTk5ZTYwXzAxMA==/</t>
  </si>
  <si>
    <r>
      <rPr>
        <rFont val="Proxima Nova"/>
        <color rgb="FF1155CC"/>
        <u/>
      </rPr>
      <t>Followed</t>
    </r>
    <r>
      <rPr>
        <rFont val="Proxima Nova"/>
      </rPr>
      <t xml:space="preserve"> | Can't be messaged</t>
    </r>
  </si>
  <si>
    <t>Accepted invite. Sent follow up#1. Recheck after 2 weeks. (Apr 25)
Bumped. Recheck warm after a week</t>
  </si>
  <si>
    <t>Julieta Echeita</t>
  </si>
  <si>
    <t>https://www.linkedin.com/in/julieta-echeita-00152714/</t>
  </si>
  <si>
    <t>https://www.linkedin.com/messaging/thread/2-Nzk3NDdlNzItZTI3Zi00NTBmLTgyNTItOWQxOGQzNmU1MDgzXzAxMA==/</t>
  </si>
  <si>
    <t>Matt Kellman</t>
  </si>
  <si>
    <t>Senior Director - Omnichannel, eCommerce &amp; DTC</t>
  </si>
  <si>
    <t>https://www.linkedin.com/in/matt-kellman-mba-4a511114/</t>
  </si>
  <si>
    <t>Sangreen Anand</t>
  </si>
  <si>
    <t>Elaine Caffrey</t>
  </si>
  <si>
    <t>https://www.linkedin.com/in/elainecaffrey/</t>
  </si>
  <si>
    <t>https://www.linkedin.com/messaging/thread/2-NTJjZDIwOTEtZTNhZC00ZTNkLTg5YjMtM2IxMTA1NDZjNGYwXzAxMA==/</t>
  </si>
  <si>
    <t>Lisa Hudson</t>
  </si>
  <si>
    <t>Lysse</t>
  </si>
  <si>
    <r>
      <rPr>
        <rFont val="Proxima Nova"/>
        <color rgb="FF1155CC"/>
        <u/>
      </rPr>
      <t>https://www.linkedin.com/in/lisa-hudson-80317444/</t>
    </r>
    <r>
      <rPr>
        <rFont val="Proxima Nova"/>
      </rPr>
      <t>/</t>
    </r>
  </si>
  <si>
    <t>https://www.linkedin.com/messaging/thread/2-OGNjNjAwMzUtODA3Zi00Y2Y3LWE4MDYtNWZkODkyYjA3ZGVlXzAxMA==/</t>
  </si>
  <si>
    <r>
      <rPr>
        <rFont val="Proxima Nova"/>
        <color rgb="FF1155CC"/>
        <u/>
      </rPr>
      <t>Followed</t>
    </r>
    <r>
      <rPr>
        <rFont val="Proxima Nova"/>
      </rPr>
      <t xml:space="preserve"> | Can't be messaged</t>
    </r>
  </si>
  <si>
    <t>Tessa Keller</t>
  </si>
  <si>
    <t>Director of Marketing &amp; eCommerce</t>
  </si>
  <si>
    <r>
      <rPr>
        <rFont val="Proxima Nova"/>
        <color rgb="FF1155CC"/>
        <u/>
      </rPr>
      <t>https://www.linkedin.com/in/tessaraekeller/</t>
    </r>
    <r>
      <rPr>
        <rFont val="Proxima Nova"/>
      </rPr>
      <t>/</t>
    </r>
  </si>
  <si>
    <t>https://www.linkedin.com/messaging/thread/2-OGFmMGViYjYtMjg4Yy00YzZkLWE5NDItNmU0MmVmODdkYjI5XzAxMA==/</t>
  </si>
  <si>
    <t>Matt Eggleston</t>
  </si>
  <si>
    <t>Vice President Digital Services &amp; Analytics</t>
  </si>
  <si>
    <t>https://www.linkedin.com/in/matt-eggleston-b953aa1b/</t>
  </si>
  <si>
    <t>Simran Sandhu</t>
  </si>
  <si>
    <t>https://www.linkedin.com/messaging/thread/2-M2NkNWI5NGItM2NiYi00NTRmLWJjNzYtZGM0OWQxMDEyYzBhXzAxMA==/</t>
  </si>
  <si>
    <t>Chris Noyes</t>
  </si>
  <si>
    <t>Lusso Cloud</t>
  </si>
  <si>
    <t>https://www.linkedin.com/in/chris-noyes-03131331/</t>
  </si>
  <si>
    <t>Edward Wilson</t>
  </si>
  <si>
    <t>https://www.linkedin.com/messaging/thread/2-ZjJkMDg0NzItMGRkMi00ZGJiLTk1ZmYtMDRjYTY1N2MzN2YxXzAxMA==/?searchTerm=Chris%20Noyes</t>
  </si>
  <si>
    <t>Responded warm - sent blurb over email. Recheck after 2 weeks.
Accepted invite. Recheck after 2 weeks.</t>
  </si>
  <si>
    <t>Cristi Alvarez</t>
  </si>
  <si>
    <t>https://www.linkedin.com/in/cristialvarez/</t>
  </si>
  <si>
    <t>https://www.linkedin.com/messaging/thread/2-NmYxMWQyZmYtODAxYS00ZDdlLWJlYTctZDYwMjFkZjk1MTE4XzAxMA==/</t>
  </si>
  <si>
    <r>
      <rPr>
        <rFont val="Proxima Nova"/>
        <color rgb="FF1155CC"/>
        <u/>
      </rPr>
      <t>Followed</t>
    </r>
    <r>
      <rPr>
        <rFont val="Proxima Nova"/>
      </rPr>
      <t xml:space="preserve"> | Can't be messaged</t>
    </r>
  </si>
  <si>
    <t>Doug Mack</t>
  </si>
  <si>
    <t>Fanatics</t>
  </si>
  <si>
    <t>CEO - Fanatics Commerce</t>
  </si>
  <si>
    <t>https://www.linkedin.com/in/doug-mack-a65a574/</t>
  </si>
  <si>
    <t>Jeff Lawson</t>
  </si>
  <si>
    <r>
      <rPr>
        <rFont val="Proxima Nova"/>
        <color rgb="FF1155CC"/>
        <u/>
      </rPr>
      <t>Followed</t>
    </r>
    <r>
      <rPr>
        <rFont val="Proxima Nova"/>
      </rPr>
      <t xml:space="preserve"> | Can't be messaged</t>
    </r>
  </si>
  <si>
    <t>Chris Orton</t>
  </si>
  <si>
    <t>Co - President, Global Direct-to-Consumer</t>
  </si>
  <si>
    <r>
      <rPr>
        <rFont val="Proxima Nova"/>
        <color rgb="FF1155CC"/>
        <u/>
      </rPr>
      <t>https://www.linkedin.com/in/chris-orton-1a819b1/</t>
    </r>
    <r>
      <rPr>
        <rFont val="Proxima Nova"/>
      </rPr>
      <t>/</t>
    </r>
  </si>
  <si>
    <t>Jon Simmons</t>
  </si>
  <si>
    <r>
      <rPr>
        <rFont val="Proxima Nova"/>
        <color rgb="FF1155CC"/>
        <u/>
      </rPr>
      <t>Followed</t>
    </r>
    <r>
      <rPr>
        <rFont val="Proxima Nova"/>
      </rPr>
      <t xml:space="preserve"> | Can't be messaged</t>
    </r>
  </si>
  <si>
    <t>Tucker Kain</t>
  </si>
  <si>
    <t>Chief Strategy and Growth Officer</t>
  </si>
  <si>
    <t>https://www.linkedin.com/in/tucker-kain-6ab5222/</t>
  </si>
  <si>
    <t>Dan Kashman</t>
  </si>
  <si>
    <t>Chris D'Arcy-Burt</t>
  </si>
  <si>
    <t>VP, eCommerce</t>
  </si>
  <si>
    <t>https://www.linkedin.com/in/chrisdarcyburt/</t>
  </si>
  <si>
    <r>
      <rPr>
        <rFont val="Proxima Nova"/>
        <color rgb="FF1155CC"/>
        <u/>
      </rPr>
      <t>Followed</t>
    </r>
    <r>
      <rPr>
        <rFont val="Proxima Nova"/>
      </rPr>
      <t xml:space="preserve"> | Can't be messaged</t>
    </r>
  </si>
  <si>
    <t>Rod Little</t>
  </si>
  <si>
    <t>Edgewell Personal Care</t>
  </si>
  <si>
    <t>https://www.linkedin.com/in/rod-little/?trk=public_post_share-update_actor-text</t>
  </si>
  <si>
    <r>
      <rPr>
        <rFont val="Proxima Nova"/>
        <color rgb="FF1155CC"/>
        <u/>
      </rPr>
      <t>Followed</t>
    </r>
    <r>
      <rPr>
        <rFont val="Proxima Nova"/>
      </rPr>
      <t xml:space="preserve"> | Can't be messaged</t>
    </r>
  </si>
  <si>
    <t>Direct contact - asked if they went to Shoptalk</t>
  </si>
  <si>
    <t>Ravi Ponnaganti</t>
  </si>
  <si>
    <t>Senior Vice President, Global IT/CIO</t>
  </si>
  <si>
    <t>https://www.linkedin.com/in/raviponnaganti/</t>
  </si>
  <si>
    <t>Marisa Mann</t>
  </si>
  <si>
    <t>Responded warm - hasn't reached out years ago</t>
  </si>
  <si>
    <t>Russell Dorsten</t>
  </si>
  <si>
    <t>Senior Vice President of Global Operations</t>
  </si>
  <si>
    <t>https://www.linkedin.com/in/dorstenrussell53/</t>
  </si>
  <si>
    <t>https://www.linkedin.com/messaging/thread/2-MWRjMTRmOTYtNzZiOC00MzlkLTk2MDMtZWE5MTk2MzRmNTdhXzAxMA==/</t>
  </si>
  <si>
    <t>Rob Goodwin</t>
  </si>
  <si>
    <t>https://www.linkedin.com/in/rogoodwin/</t>
  </si>
  <si>
    <t>Stephanie Lynn</t>
  </si>
  <si>
    <t>Senior Vice President, Global eCommerce and Consumer Experience</t>
  </si>
  <si>
    <t>https://www.linkedin.com/in/slynn/</t>
  </si>
  <si>
    <t>Reuben Hendell</t>
  </si>
  <si>
    <t>https://www.linkedin.com/messaging/thread/2-YWFmZDllNmMtN2JhOS00MmY5LWEzMDgtZDYwZDM5NTczZmZkXzAxMg==/</t>
  </si>
  <si>
    <t>Accepted invite. Recheck after 2 weeks.
Responded warm - doesn't know</t>
  </si>
  <si>
    <t>Tim Bantle</t>
  </si>
  <si>
    <t>Eddie Bauer</t>
  </si>
  <si>
    <t>https://www.linkedin.com/in/tim-bantle-aa41b013/</t>
  </si>
  <si>
    <t>https://www.linkedin.com/messaging/thread/2-NWE1ZDg0NmYtYzNiMi00NjA1LTk2MDItNDcwNjMwZGQ1NGU3XzAxMA==</t>
  </si>
  <si>
    <t>Kristen Elliott</t>
  </si>
  <si>
    <t>https://www.linkedin.com/in/kristen-elliott-2482115/</t>
  </si>
  <si>
    <t>Mark Friedman</t>
  </si>
  <si>
    <t>VP Digital</t>
  </si>
  <si>
    <t>https://www.linkedin.com/in/markbfriedman/</t>
  </si>
  <si>
    <t>Tony Vartanian</t>
  </si>
  <si>
    <t>https://www.linkedin.com/messaging/thread/2-ZmE2MWNjMGItOWU5My00ZmVhLTk2MDktMDRhYjg1ODdmMjZjXzAxMA==/</t>
  </si>
  <si>
    <r>
      <rPr>
        <rFont val="Proxima Nova"/>
        <color rgb="FF1155CC"/>
        <u/>
      </rPr>
      <t>Followed</t>
    </r>
    <r>
      <rPr>
        <rFont val="Proxima Nova"/>
      </rPr>
      <t xml:space="preserve"> | Can't be messaged</t>
    </r>
  </si>
  <si>
    <t>Sebastian Mayrhofer</t>
  </si>
  <si>
    <t>Head of E-Commerce &amp; Marketplaces</t>
  </si>
  <si>
    <t>https://www.linkedin.com/in/sebastian-mayrhofer-585575180/</t>
  </si>
  <si>
    <t>Steve Nicholas</t>
  </si>
  <si>
    <t>Senior Director, Digital Commerce</t>
  </si>
  <si>
    <t>https://www.linkedin.com/in/steve-nicholas/</t>
  </si>
  <si>
    <t>https://www.linkedin.com/messaging/thread/2-YmY0Y2QwMjktZWIyNC00YWRhLWEyNzMtZWMwYWNhZTg2ZDM0XzAxMA==/</t>
  </si>
  <si>
    <t>Mohanadoss Manoharan</t>
  </si>
  <si>
    <t>Senior Director, Ecommerce Technology &amp; Development</t>
  </si>
  <si>
    <t>https://www.linkedin.com/in/mohanadoss-manoharan-86787651/</t>
  </si>
  <si>
    <t>Elysa Strug</t>
  </si>
  <si>
    <t>https://www.linkedin.com/in/estrug/</t>
  </si>
  <si>
    <t>John Nardone</t>
  </si>
  <si>
    <r>
      <rPr>
        <rFont val="Proxima Nova"/>
        <color rgb="FF1155CC"/>
        <u/>
      </rPr>
      <t>Pending</t>
    </r>
    <r>
      <rPr>
        <rFont val="Proxima Nova"/>
      </rPr>
      <t xml:space="preserve"> | Can't be messaged</t>
    </r>
  </si>
  <si>
    <t>Responded warm - hasn't reached out years ago
Recheck TT if accepted.</t>
  </si>
  <si>
    <t>Jessica Hanson</t>
  </si>
  <si>
    <t>NuFACE</t>
  </si>
  <si>
    <t>https://www.linkedin.com/in/jessicah77/</t>
  </si>
  <si>
    <t>Caterina Lafitte</t>
  </si>
  <si>
    <t>Tera Peterson</t>
  </si>
  <si>
    <r>
      <rPr>
        <rFont val="Proxima Nova"/>
        <color rgb="FF1155CC"/>
        <u/>
      </rPr>
      <t>https://www.linkedin.com/in/teravaldez/</t>
    </r>
    <r>
      <rPr>
        <rFont val="Proxima Nova"/>
      </rPr>
      <t>/</t>
    </r>
  </si>
  <si>
    <t>https://www.linkedin.com/messaging/thread/2-ZGRlMDA2ZWUtOWI5OS00YTMzLWJjYmMtNzlkY2E4NzY4OWRiXzAxMA==/</t>
  </si>
  <si>
    <r>
      <rPr>
        <rFont val="Proxima Nova"/>
        <color rgb="FF1155CC"/>
        <u/>
      </rPr>
      <t>Followed</t>
    </r>
    <r>
      <rPr>
        <rFont val="Proxima Nova"/>
      </rPr>
      <t xml:space="preserve"> | Can't be messaged</t>
    </r>
  </si>
  <si>
    <t>Kurt Maw</t>
  </si>
  <si>
    <t>COO/CTO</t>
  </si>
  <si>
    <t>https://www.linkedin.com/in/kurt-maw-220167/</t>
  </si>
  <si>
    <t>https://www.linkedin.com/messaging/thread/2-MjE5MDdlYzAtMGI0Yy00ZTM1LWFkODQtODgxZmE4NTU5NTBkXzAxMA==/</t>
  </si>
  <si>
    <t>Samantha Murphy</t>
  </si>
  <si>
    <t>https://www.linkedin.com/in/samanthaemurphy/</t>
  </si>
  <si>
    <t>Fred Williams</t>
  </si>
  <si>
    <t>Katie Guild</t>
  </si>
  <si>
    <t>Senior Vice President of Global Marketing</t>
  </si>
  <si>
    <t>https://www.linkedin.com/in/katieguild/</t>
  </si>
  <si>
    <t>Jeb Balise</t>
  </si>
  <si>
    <t>Marie Leroux</t>
  </si>
  <si>
    <t>Vice President, Direct-to-Consumer</t>
  </si>
  <si>
    <t>https://www.linkedin.com/in/marieleroux/</t>
  </si>
  <si>
    <t>Jennifer Day</t>
  </si>
  <si>
    <t>Laura Taubman Barton</t>
  </si>
  <si>
    <t xml:space="preserve">Director, Digital Marketing </t>
  </si>
  <si>
    <t>https://www.linkedin.com/in/lauratbarton/</t>
  </si>
  <si>
    <t>Rachel Andréus</t>
  </si>
  <si>
    <r>
      <rPr>
        <rFont val="Proxima Nova"/>
        <color rgb="FF1155CC"/>
        <u/>
      </rPr>
      <t>Followed</t>
    </r>
    <r>
      <rPr>
        <rFont val="Proxima Nova"/>
      </rPr>
      <t xml:space="preserve"> | Can't be messaged</t>
    </r>
  </si>
  <si>
    <t>Tom Bugbee</t>
  </si>
  <si>
    <t>Monique Lhuillier</t>
  </si>
  <si>
    <t>https://www.linkedin.com/in/tom-bugbee-47241a29/</t>
  </si>
  <si>
    <t>https://www.linkedin.com/messaging/thread/2-NWY5YjUyMzEtM2VhYy00MDVhLWI0ZDktODdkNGJhNzYzOGIwXzAxMA==/</t>
  </si>
  <si>
    <r>
      <rPr>
        <rFont val="Proxima Nova"/>
        <color rgb="FF1155CC"/>
        <u/>
      </rPr>
      <t>Followed</t>
    </r>
    <r>
      <rPr>
        <rFont val="Proxima Nova"/>
      </rPr>
      <t xml:space="preserve"> | Can't be messaged</t>
    </r>
  </si>
  <si>
    <t>Gwen Thayer</t>
  </si>
  <si>
    <t>Vice President Licensing &amp; Business Development</t>
  </si>
  <si>
    <t>https://www.linkedin.com/in/gwen-thayer-371a6b10/</t>
  </si>
  <si>
    <t>https://www.linkedin.com/messaging/thread/2-NWViMjY0MzItODA2ZC00ODUzLWIwYTktYzc5NjAzNTQ4NDM3XzAxMA==/</t>
  </si>
  <si>
    <t>Jessica Hernandez</t>
  </si>
  <si>
    <t>Joyfolie</t>
  </si>
  <si>
    <t>https://www.linkedin.com/in/jessica-hernandez-101653129/</t>
  </si>
  <si>
    <t>Steve Morales</t>
  </si>
  <si>
    <t>Vice President of Marketing</t>
  </si>
  <si>
    <t>https://www.linkedin.com/in/stevemoralesmarketer/</t>
  </si>
  <si>
    <t>Vasil Azarov</t>
  </si>
  <si>
    <t>https://www.linkedin.com/messaging/thread/2-YjllNWYzMDYtZDZjYS00ZjVmLWEzYTEtNDkyN2FiYzJjYWUyXzAxMA==/</t>
  </si>
  <si>
    <t>Accepted invite. Recheck after 2 weeks.
Bumped. Recheck warm after a week</t>
  </si>
  <si>
    <t>Jenny Bird</t>
  </si>
  <si>
    <t>CEO/Creative Director</t>
  </si>
  <si>
    <t>https://www.linkedin.com/in/jenny-bird-61280a1/</t>
  </si>
  <si>
    <t>https://www.linkedin.com/messaging/thread/2-YTc2ZmUzZGYtODY5Ny00OGVlLWE0M2QtMDY3MGU5MTY0MzE2XzAxMA==/</t>
  </si>
  <si>
    <t>Irene de Gooyer-Collins</t>
  </si>
  <si>
    <t>https://www.linkedin.com/in/irene-de-gooyer-collins/</t>
  </si>
  <si>
    <t>Mike Betts</t>
  </si>
  <si>
    <t>Responded warm - sent follow up#1 over email. Recheck after a week.</t>
  </si>
  <si>
    <t>Laura Carinci</t>
  </si>
  <si>
    <t>Vice President Brand Marketing and Ecommerce</t>
  </si>
  <si>
    <t>https://www.linkedin.com/in/lauracarinci/</t>
  </si>
  <si>
    <r>
      <rPr>
        <rFont val="Proxima Nova"/>
        <color rgb="FF1155CC"/>
        <u/>
      </rPr>
      <t>Followed</t>
    </r>
    <r>
      <rPr>
        <rFont val="Proxima Nova"/>
      </rPr>
      <t xml:space="preserve"> | Can't be messaged</t>
    </r>
  </si>
  <si>
    <t>Shannon McTeague</t>
  </si>
  <si>
    <t>https://www.linkedin.com/in/shannonmcteague/</t>
  </si>
  <si>
    <t>https://www.linkedin.com/messaging/thread/2-MzIxMzNhMDktOGIwMC00NWM5LTgyOTgtYTIzYzk1ZTEyODRiXzAxMA==/</t>
  </si>
  <si>
    <t>No warm connections to contact.
Sent inmail. Wait to accept invite.</t>
  </si>
  <si>
    <t>Julia (Wilson) Hunter</t>
  </si>
  <si>
    <t>Jenni Kayne</t>
  </si>
  <si>
    <t>https://www.linkedin.com/in/julia-hunter-a871302/</t>
  </si>
  <si>
    <t>Kasey Joyce Grelle</t>
  </si>
  <si>
    <t>Responded warm - not super close but willing to try. Asked email. Bumped.</t>
  </si>
  <si>
    <t>Jackie Beyer McCabe</t>
  </si>
  <si>
    <t>https://www.linkedin.com/in/jackie-beyer-mccabe-789626123/</t>
  </si>
  <si>
    <t>Lauren Holmes</t>
  </si>
  <si>
    <t>https://www.linkedin.com/in/lauren-holmes-52b77259/</t>
  </si>
  <si>
    <t>Meaghan Murphy</t>
  </si>
  <si>
    <t>https://www.linkedin.com/in/murphymeaghan/</t>
  </si>
  <si>
    <t>Alexa Ritacco</t>
  </si>
  <si>
    <t>https://www.linkedin.com/in/alexaritacco/</t>
  </si>
  <si>
    <t>Himmat Singh</t>
  </si>
  <si>
    <t>Responded warm - shot Alexa a note. Recheck after a week.</t>
  </si>
  <si>
    <t>Misty Ashton</t>
  </si>
  <si>
    <t>Vice President of Operations</t>
  </si>
  <si>
    <t>https://www.linkedin.com/in/mistyashton/</t>
  </si>
  <si>
    <r>
      <rPr>
        <rFont val="Proxima Nova"/>
        <color rgb="FF1155CC"/>
        <u/>
      </rPr>
      <t>Pending</t>
    </r>
    <r>
      <rPr>
        <rFont val="Proxima Nova"/>
      </rPr>
      <t xml:space="preserve"> | Can't be messaged</t>
    </r>
  </si>
  <si>
    <t>Sara Rubin</t>
  </si>
  <si>
    <t>Director of eCommerce</t>
  </si>
  <si>
    <t>https://www.linkedin.com/in/sara-rubin-352994a3/</t>
  </si>
  <si>
    <t>Hardik Patel</t>
  </si>
  <si>
    <t>Responded warm - sent follow up#1 over email. Recheck after a week</t>
  </si>
  <si>
    <t>Ryan Vesler</t>
  </si>
  <si>
    <t>Homage</t>
  </si>
  <si>
    <t>https://www.linkedin.com/in/ryan-vesler-20b950b8/</t>
  </si>
  <si>
    <t>John Simon</t>
  </si>
  <si>
    <t>https://www.linkedin.com/messaging/thread/2-MTU4ZDVjMzctNmZjYS00MGIxLWIzZTktNjRjZDc2NzZkYjNjXzAxMA==/</t>
  </si>
  <si>
    <t>Andrew Jacobs</t>
  </si>
  <si>
    <t>https://www.linkedin.com/in/andrew-d-jacobs/</t>
  </si>
  <si>
    <t>Phillip Levine</t>
  </si>
  <si>
    <t>Elliott May</t>
  </si>
  <si>
    <t xml:space="preserve">VP Business Development &amp; Licensing </t>
  </si>
  <si>
    <t>https://www.linkedin.com/in/elliottmay/</t>
  </si>
  <si>
    <t>Curtis Stokes</t>
  </si>
  <si>
    <t>https://www.linkedin.com/in/curtis-stokes/</t>
  </si>
  <si>
    <t>Matthew Hurt</t>
  </si>
  <si>
    <t>https://www.linkedin.com/in/matthew-hurt-a8b82b12/</t>
  </si>
  <si>
    <t>Rick Blackshaw</t>
  </si>
  <si>
    <t>Heydude</t>
  </si>
  <si>
    <t>https://www.linkedin.com/in/rick-blackshaw-3137a/</t>
  </si>
  <si>
    <t>Narinder Singh</t>
  </si>
  <si>
    <t>https://www.linkedin.com/messaging/thread/2-NmUxNzEzMDQtNWIzOS00M2MzLTkzNzAtOTdiZWI1OTI3ZjBkXzAxMA==/</t>
  </si>
  <si>
    <t>Accepted invite. Sent follow up#1. Recheck after 2 weeks (4/27).
Responded warm - sent follow up#1. Jesse asked if Rick can meet him directly. Recheck after a week.</t>
  </si>
  <si>
    <t>Kelli McCusker</t>
  </si>
  <si>
    <t>https://www.linkedin.com/in/kelli-mccusker-7b759a/</t>
  </si>
  <si>
    <t>Christopher Martin</t>
  </si>
  <si>
    <t>Head of Digital Commerce</t>
  </si>
  <si>
    <t>https://www.linkedin.com/in/christophercarlmartin/</t>
  </si>
  <si>
    <t>https://www.linkedin.com/messaging/thread/2-NWU3MDk3YWMtNDEzMC00YmQxLWEzZjUtYjQ2Y2YyODgxZjU4XzAxMA==/</t>
  </si>
  <si>
    <t>Lindsay Wadleigh</t>
  </si>
  <si>
    <t>https://www.linkedin.com/in/lindsaywadleigh/</t>
  </si>
  <si>
    <r>
      <rPr>
        <rFont val="Proxima Nova"/>
        <color rgb="FF1155CC"/>
        <u/>
      </rPr>
      <t>Followed</t>
    </r>
    <r>
      <rPr>
        <rFont val="Proxima Nova"/>
      </rPr>
      <t xml:space="preserve"> | Can't be messaged</t>
    </r>
  </si>
  <si>
    <t>Cody Gilliam</t>
  </si>
  <si>
    <t>https://www.linkedin.com/in/cody-gilliam/</t>
  </si>
  <si>
    <t>Gustavo Assumpcao</t>
  </si>
  <si>
    <r>
      <rPr>
        <rFont val="Proxima Nova"/>
        <color rgb="FF1155CC"/>
        <u/>
      </rPr>
      <t>Melissa</t>
    </r>
    <r>
      <rPr>
        <rFont val="Proxima Nova"/>
      </rPr>
      <t xml:space="preserve"> (Grendene Global Brands)</t>
    </r>
  </si>
  <si>
    <t>https://www.linkedin.com/in/gustavo-assumpcao-a33229/</t>
  </si>
  <si>
    <t>Andre Rossler</t>
  </si>
  <si>
    <t>https://www.linkedin.com/in/andre-rossler-b5a696/</t>
  </si>
  <si>
    <t>Joseph Weiler</t>
  </si>
  <si>
    <t>Kate Minner</t>
  </si>
  <si>
    <t>https://www.linkedin.com/in/kate-minner-06bab1/</t>
  </si>
  <si>
    <t>https://www.linkedin.com/messaging/thread/2-OGUwY2Y3ZWUtOGI0ZC00MTViLWE5NzMtNTlkMWIyY2RmYzc3XzAxMA==/</t>
  </si>
  <si>
    <t>Jessica Alsing</t>
  </si>
  <si>
    <t>https://www.linkedin.com/in/jessica-alsing-28795b1/</t>
  </si>
  <si>
    <t>Tuomas Kronqvist</t>
  </si>
  <si>
    <t>https://www.linkedin.com/messaging/thread/2-OTIzZTkxZDItMTY0Ni00YTYwLTk2OWEtMmZhZTBiYzNjYzM2XzAxMA==/</t>
  </si>
  <si>
    <t>Sent inmail. Wait to accept invite.
Responded warm - asked if Jessica is open to an intro. Hesitant.
No other warm connections.</t>
  </si>
  <si>
    <t>Mona Sutherland</t>
  </si>
  <si>
    <t>https://www.linkedin.com/in/monasutherland/</t>
  </si>
  <si>
    <t>Marcos Ciarrocchi</t>
  </si>
  <si>
    <t>https://www.linkedin.com/messaging/thread/2-YWIxMjM2OGItZjhlOS00MjM4LTkwMzktMjU1ZTE2YmQ1NzE2XzAxMA==/</t>
  </si>
  <si>
    <r>
      <rPr>
        <rFont val="Proxima Nova"/>
        <color rgb="FF1155CC"/>
        <u/>
      </rPr>
      <t>Followed</t>
    </r>
    <r>
      <rPr>
        <rFont val="Proxima Nova"/>
      </rPr>
      <t xml:space="preserve"> | Can't be messaged</t>
    </r>
  </si>
  <si>
    <t>No other warm connections. Sent inmail. Wait to accept invite.</t>
  </si>
  <si>
    <t>Adam Wilson</t>
  </si>
  <si>
    <t>https://www.linkedin.com/in/adam-wilson-21820018/</t>
  </si>
  <si>
    <t>Mohan Ramaswamy</t>
  </si>
  <si>
    <t>Responded warm - haven't spoke lately</t>
  </si>
  <si>
    <t>Alicia Grande</t>
  </si>
  <si>
    <t>Grande Cosmetics</t>
  </si>
  <si>
    <t>https://www.linkedin.com/in/grandemedia/</t>
  </si>
  <si>
    <t>Nicole Moodie</t>
  </si>
  <si>
    <t>https://www.linkedin.com/in/nicole-moodie-55b003165/</t>
  </si>
  <si>
    <t>Dena Bruckman</t>
  </si>
  <si>
    <t>https://www.linkedin.com/in/dena-bruckman-96699a183/</t>
  </si>
  <si>
    <t>Lisa Marie Dominish</t>
  </si>
  <si>
    <t>https://www.linkedin.com/in/lisa-marie-dominish-191a666/</t>
  </si>
  <si>
    <t>Nick Greenfield</t>
  </si>
  <si>
    <r>
      <rPr>
        <rFont val="Proxima Nova"/>
        <color rgb="FF1155CC"/>
        <u/>
      </rPr>
      <t>Followed</t>
    </r>
    <r>
      <rPr>
        <rFont val="Proxima Nova"/>
      </rPr>
      <t xml:space="preserve"> | Can't be messaged</t>
    </r>
  </si>
  <si>
    <t>Lisa Trombetta</t>
  </si>
  <si>
    <t>https://www.linkedin.com/in/lisamtrombetta/</t>
  </si>
  <si>
    <t>Ryan Zillion</t>
  </si>
  <si>
    <t>https://www.linkedin.com/messaging/thread/2-OWFjMzNiMDctNzVmOS00YjM4LWIxYzEtMzMxYTY0Mzg0MWRkXzAxMA==/</t>
  </si>
  <si>
    <t>No warm connections. Wait to accept invite.
Responded warm - not close</t>
  </si>
  <si>
    <t>Christie Porter</t>
  </si>
  <si>
    <t>https://www.linkedin.com/in/christie-porter/</t>
  </si>
  <si>
    <t>Melissa Austria</t>
  </si>
  <si>
    <t>Gotstyle</t>
  </si>
  <si>
    <t>Founder/Co-Owner</t>
  </si>
  <si>
    <t>https://www.linkedin.com/in/melissa-austria-67812913/</t>
  </si>
  <si>
    <t>Matthew Bertulli</t>
  </si>
  <si>
    <t>https://www.linkedin.com/messaging/thread/2-YmFlMzE2ZDMtZWFiYy00MTg1LTlhZjYtMTk4NDBhZDk1Mjg4XzAxMA==/</t>
  </si>
  <si>
    <r>
      <rPr>
        <rFont val="Proxima Nova"/>
        <color rgb="FF1155CC"/>
        <u/>
      </rPr>
      <t>Followed</t>
    </r>
    <r>
      <rPr>
        <rFont val="Proxima Nova"/>
      </rPr>
      <t xml:space="preserve"> | Can't be messaged</t>
    </r>
  </si>
  <si>
    <t>Accepted invite. Responded cold - wanted to meet in 2 weeks. Bumped. Recheck in 2 weeks.</t>
  </si>
  <si>
    <t>Rima Kanezato</t>
  </si>
  <si>
    <t>Ecommerce Coordinator</t>
  </si>
  <si>
    <t>https://www.linkedin.com/in/rimakanezato/</t>
  </si>
  <si>
    <t>Steve Rowley</t>
  </si>
  <si>
    <t>frank body</t>
  </si>
  <si>
    <t>https://www.linkedin.com/in/steve-rowley-a4132a105/</t>
  </si>
  <si>
    <t>Alexander Boffa</t>
  </si>
  <si>
    <t>https://www.linkedin.com/in/alexboffa/</t>
  </si>
  <si>
    <t>Neil Shah</t>
  </si>
  <si>
    <t>https://www.linkedin.com/messaging/thread/2-OWUyNTQ3NzktNjE5OC00OTA1LTk0NGMtOGEzNDdjNjAwOWQ4XzAxMA==/</t>
  </si>
  <si>
    <t>Sent inmail. Wait to accept invite.
Responded warm - willing to do intro but already done by Hartej
Responded cold - sent email to finalize meeting. Bumped. Recheck after a week.</t>
  </si>
  <si>
    <t>Jessica Hatzis</t>
  </si>
  <si>
    <t>https://www.linkedin.com/in/jessica-hatzis-2b06a22b/</t>
  </si>
  <si>
    <r>
      <rPr>
        <rFont val="Proxima Nova"/>
        <color rgb="FF1155CC"/>
        <u/>
      </rPr>
      <t>Followed</t>
    </r>
    <r>
      <rPr>
        <rFont val="Proxima Nova"/>
      </rPr>
      <t xml:space="preserve"> | Can't be messaged</t>
    </r>
  </si>
  <si>
    <t>Bree Johnson</t>
  </si>
  <si>
    <t>Co-Founder/Head of Brand Expansion</t>
  </si>
  <si>
    <t>https://www.linkedin.com/in/bree-johnson-8b2bb681/</t>
  </si>
  <si>
    <t>Chloe Paratore</t>
  </si>
  <si>
    <t>https://www.linkedin.com/in/chloe-paratore-02651044/</t>
  </si>
  <si>
    <t>Candace MacPherson</t>
  </si>
  <si>
    <t>Global Head of Marketing</t>
  </si>
  <si>
    <t>https://www.linkedin.com/in/candace-macpherson/</t>
  </si>
  <si>
    <t>Pratiksha Patel</t>
  </si>
  <si>
    <t>Isabelle Romeo</t>
  </si>
  <si>
    <t>Global eCommerce Marketing Manager</t>
  </si>
  <si>
    <t>https://www.linkedin.com/in/isabelle-banas/</t>
  </si>
  <si>
    <r>
      <rPr>
        <rFont val="Proxima Nova"/>
        <color rgb="FF1155CC"/>
        <u/>
      </rPr>
      <t>Followed</t>
    </r>
    <r>
      <rPr>
        <rFont val="Proxima Nova"/>
      </rPr>
      <t xml:space="preserve"> | Can't be messaged</t>
    </r>
  </si>
  <si>
    <t>Jens Grede</t>
  </si>
  <si>
    <t>FRAME</t>
  </si>
  <si>
    <t>https://www.linkedin.com/in/jens-grede-833431b7/</t>
  </si>
  <si>
    <r>
      <rPr>
        <rFont val="Proxima Nova"/>
        <color rgb="FF1155CC"/>
        <u/>
      </rPr>
      <t>Followed</t>
    </r>
    <r>
      <rPr>
        <rFont val="Proxima Nova"/>
      </rPr>
      <t xml:space="preserve"> | Can't be messaged</t>
    </r>
  </si>
  <si>
    <t>Martin Vestre</t>
  </si>
  <si>
    <t>https://www.linkedin.com/in/martin-vestre/</t>
  </si>
  <si>
    <t>https://www.linkedin.com/messaging/thread/2-ZTRkZTA5ODUtZGJmZC00YzI5LTgzZWUtOGE2Nzg4MDMxZTQ4XzAxMA==/</t>
  </si>
  <si>
    <t>Maurizio Del Duca</t>
  </si>
  <si>
    <t>https://www.linkedin.com/in/maurizio-del-duca-a3270944/</t>
  </si>
  <si>
    <t>Suzanne Anker</t>
  </si>
  <si>
    <t>EVP Global Operations and Supply Chain</t>
  </si>
  <si>
    <t>https://www.linkedin.com/in/suzanne-anker/</t>
  </si>
  <si>
    <t>https://www.linkedin.com/messaging/thread/2-NjA5MjQ4YzYtNThhMC00YjNmLThjYTgtODAwMTk2ZWQ4ZjI3XzAxMA==/</t>
  </si>
  <si>
    <t>Alicia Chaffee</t>
  </si>
  <si>
    <t>VP Strategy and Business Development</t>
  </si>
  <si>
    <t>https://www.linkedin.com/in/aliciachaffee/</t>
  </si>
  <si>
    <r>
      <rPr>
        <rFont val="Proxima Nova"/>
        <color rgb="FF1155CC"/>
        <u/>
      </rPr>
      <t>Pending</t>
    </r>
    <r>
      <rPr>
        <rFont val="Proxima Nova"/>
      </rPr>
      <t xml:space="preserve"> | </t>
    </r>
    <r>
      <rPr>
        <rFont val="Proxima Nova"/>
        <color rgb="FF1155CC"/>
        <u/>
      </rPr>
      <t>Contacted</t>
    </r>
  </si>
  <si>
    <t>Reached out via TT. Sent follow up#1. Recheck after 2 weeks.</t>
  </si>
  <si>
    <t>Francesco Rubin de Cervin</t>
  </si>
  <si>
    <t>https://www.linkedin.com/in/frcaol/</t>
  </si>
  <si>
    <t>Josh Leibner</t>
  </si>
  <si>
    <t>Responded warm - declined to do intro</t>
  </si>
  <si>
    <t>Heather Scott</t>
  </si>
  <si>
    <t>Director, Growth Marketing</t>
  </si>
  <si>
    <t>https://www.linkedin.com/in/heatherlynnscott/</t>
  </si>
  <si>
    <t>Sarah Soule</t>
  </si>
  <si>
    <t>https://www.linkedin.com/messaging/thread/2-ZDZkNTRkNjktYmUyZi00Yjk3LWJiNzMtYWFkNzBiZmFlY2U4XzAxMA==/?searchTerm=heather%20Scott</t>
  </si>
  <si>
    <t>Accepted invite. Recheck after 2 weeks.
Responded warm - sent follow up#1 over email. Recheck after a week.</t>
  </si>
  <si>
    <t>Alfred Chang</t>
  </si>
  <si>
    <t>Fear of God</t>
  </si>
  <si>
    <t>https://www.linkedin.com/in/alfred-chang-07b0216/</t>
  </si>
  <si>
    <t>Sonny Singh</t>
  </si>
  <si>
    <t>Edward Bromberg</t>
  </si>
  <si>
    <t>https://www.linkedin.com/in/edward-bromberg-64411816/</t>
  </si>
  <si>
    <t>Damian Bulluck</t>
  </si>
  <si>
    <t>https://www.linkedin.com/in/damianbulluck/</t>
  </si>
  <si>
    <t>Cesar Menendez</t>
  </si>
  <si>
    <t>Maxime Cazelles</t>
  </si>
  <si>
    <t>Senior Director of Product</t>
  </si>
  <si>
    <t>https://www.linkedin.com/in/maxime-cazelles-4610874b/</t>
  </si>
  <si>
    <t>Karen Anthony</t>
  </si>
  <si>
    <t>Senior Director of Business Development</t>
  </si>
  <si>
    <t>https://www.linkedin.com/in/karenanthonylinkedin/</t>
  </si>
  <si>
    <t>Tran Nguyen</t>
  </si>
  <si>
    <t>https://www.linkedin.com/in/tran-nguyen-6b154b12/</t>
  </si>
  <si>
    <t>Phoebe Yu</t>
  </si>
  <si>
    <t>Ettitude</t>
  </si>
  <si>
    <t>https://www.linkedin.com/in/phoebeyu2008/</t>
  </si>
  <si>
    <t>Jonathan Axelrod</t>
  </si>
  <si>
    <r>
      <rPr>
        <rFont val="Proxima Nova"/>
        <color rgb="FF1155CC"/>
        <u/>
      </rPr>
      <t>Followed</t>
    </r>
    <r>
      <rPr>
        <rFont val="Proxima Nova"/>
      </rPr>
      <t xml:space="preserve"> | Can't be messaged</t>
    </r>
  </si>
  <si>
    <t>Kat Dey</t>
  </si>
  <si>
    <t>https://www.linkedin.com/in/katdey/</t>
  </si>
  <si>
    <t>Meenal Lele</t>
  </si>
  <si>
    <t>Amanda Turner</t>
  </si>
  <si>
    <t>Senior Director of Product and Impact Innovation</t>
  </si>
  <si>
    <t>https://www.linkedin.com/in/amanda-turner-02a6256/</t>
  </si>
  <si>
    <t>https://www.linkedin.com/messaging/thread/2-ZTJkMTAxOGEtMGMwNy00YTUwLWE4MWUtZmJhY2I5M2JhOWZkXzAxMA==/</t>
  </si>
  <si>
    <t>Michael Mancina</t>
  </si>
  <si>
    <t>Senior Director of Operations</t>
  </si>
  <si>
    <t>https://www.linkedin.com/in/michael-fpt/</t>
  </si>
  <si>
    <t>Bobby Hematian</t>
  </si>
  <si>
    <t>Effy Jewelry</t>
  </si>
  <si>
    <t>https://www.linkedin.com/in/bobby-hematian-04a96910a/</t>
  </si>
  <si>
    <t>Jennifer Feldman</t>
  </si>
  <si>
    <t>https://www.linkedin.com/in/jennifer-feldman-7aa7987/</t>
  </si>
  <si>
    <t>https://www.linkedin.com/messaging/thread/2-YmJkOTM1YjctNGFhNy00YzExLTg4ZjItYmRlYTliYWRiMDlkXzAxMA==/</t>
  </si>
  <si>
    <t>Rama Nabavian</t>
  </si>
  <si>
    <t>https://www.linkedin.com/in/ramanabavian/</t>
  </si>
  <si>
    <r>
      <rPr>
        <rFont val="Proxima Nova"/>
        <color rgb="FF1155CC"/>
        <u/>
      </rPr>
      <t>Followed</t>
    </r>
    <r>
      <rPr>
        <rFont val="Proxima Nova"/>
      </rPr>
      <t xml:space="preserve"> | Can't be messaged</t>
    </r>
  </si>
  <si>
    <t>Mitch Ebrahimi</t>
  </si>
  <si>
    <t>Senior Director, eCommerce + Digital Strategy</t>
  </si>
  <si>
    <t>https://www.linkedin.com/in/mitch-ebrahimi-a2b4779a/</t>
  </si>
  <si>
    <t>Erin Oliver</t>
  </si>
  <si>
    <t>Director, Strategic Marketing Initiatives</t>
  </si>
  <si>
    <t>https://www.linkedin.com/in/erin-oliver1/</t>
  </si>
  <si>
    <t>Jaime Keene-Schoenbaum</t>
  </si>
  <si>
    <t>Dress The Population</t>
  </si>
  <si>
    <t>https://www.linkedin.com/in/jaime-keene-schoenbaum-821379157/</t>
  </si>
  <si>
    <t>Adam Schoenbaum</t>
  </si>
  <si>
    <t>https://www.linkedin.com/in/adam-schoenbaum-4357b115/</t>
  </si>
  <si>
    <t>https://www.linkedin.com/messaging/thread/2-ZTk1MWI4NDUtZTExNC00MmMwLThkNzEtOGRkMDhkMGMwNDdmXzAxMw==/?searchTerm=Adam%20Schoenbaum</t>
  </si>
  <si>
    <t>Accepted invite. Recheck after 2 weeks.
Responded warm - if Adam is open to an intro. Recheck after a week.
Responded cold - interested in a demo. Bumped via email. Waiting for response.</t>
  </si>
  <si>
    <t>Shoshana Ritzler</t>
  </si>
  <si>
    <t>VP of Marketing and Creative</t>
  </si>
  <si>
    <t>https://www.linkedin.com/in/shoshanaritzler/</t>
  </si>
  <si>
    <t>John Albietz</t>
  </si>
  <si>
    <t>https://www.linkedin.com/messaging/thread/2-NjUwZGE3MWUtOTFjZS00MjMzLWE3MGMtZjUxYTY0MDQ2MzE5XzAxMA==/</t>
  </si>
  <si>
    <r>
      <rPr>
        <rFont val="Proxima Nova"/>
        <color rgb="FF1155CC"/>
        <u/>
      </rPr>
      <t>Followed</t>
    </r>
    <r>
      <rPr>
        <rFont val="Proxima Nova"/>
      </rPr>
      <t xml:space="preserve"> | Can't be messaged</t>
    </r>
  </si>
  <si>
    <t>Stephane Colleu</t>
  </si>
  <si>
    <t>Dr. Brandt</t>
  </si>
  <si>
    <t>https://www.linkedin.com/in/stephane-colleu-3a142a14/</t>
  </si>
  <si>
    <r>
      <rPr>
        <rFont val="Proxima Nova"/>
        <color rgb="FF1155CC"/>
        <u/>
      </rPr>
      <t>Followed</t>
    </r>
    <r>
      <rPr>
        <rFont val="Proxima Nova"/>
      </rPr>
      <t xml:space="preserve"> | Can't be messaged</t>
    </r>
  </si>
  <si>
    <t>Alexandre Venturino</t>
  </si>
  <si>
    <t>https://www.linkedin.com/in/alexandreventurino/</t>
  </si>
  <si>
    <t>Laure Courpotin</t>
  </si>
  <si>
    <t>https://www.linkedin.com/in/laure-courpotin-7519874/</t>
  </si>
  <si>
    <t>https://www.linkedin.com/messaging/thread/2-NjU0NDUyMGQtOGJkOC00NjNiLWE1NTUtN2QxZDk5NjRhMDQ1XzAxMA==/</t>
  </si>
  <si>
    <t>Tess Mathiote</t>
  </si>
  <si>
    <t>Brand Content Manager</t>
  </si>
  <si>
    <t>https://www.linkedin.com/in/tessmathiote/</t>
  </si>
  <si>
    <t>Rati Bhandari</t>
  </si>
  <si>
    <t>DL1961</t>
  </si>
  <si>
    <t>https://www.linkedin.com/in/rati-bhandari-3a395a31/</t>
  </si>
  <si>
    <t>Caroline Levere</t>
  </si>
  <si>
    <t>No warm to connect to. Wait to accept invite.</t>
  </si>
  <si>
    <t>Meghan Gordon</t>
  </si>
  <si>
    <t>Head of Content + Marketing</t>
  </si>
  <si>
    <t>https://www.linkedin.com/in/gordonmeghan/</t>
  </si>
  <si>
    <t>Angelina Knister</t>
  </si>
  <si>
    <t>https://www.linkedin.com/in/angelina-knister-03669b9b/</t>
  </si>
  <si>
    <t>Diane von Furstenberg</t>
  </si>
  <si>
    <t>Diane Von Furstenberg</t>
  </si>
  <si>
    <t>https://www.linkedin.com/in/diane-von-furstenberg-61696551/</t>
  </si>
  <si>
    <t>https://www.linkedin.com/messaging/thread/2-MzU1NGQxY2ItMWRlZS00NTgwLWExOTctZjk2ZWE2Mjc3ZGY5XzAxMA==/</t>
  </si>
  <si>
    <t>Gabby Hirata</t>
  </si>
  <si>
    <t>https://www.linkedin.com/in/gabbyhirata/</t>
  </si>
  <si>
    <t>Suhaila Hobba</t>
  </si>
  <si>
    <t>Tiffany Lin</t>
  </si>
  <si>
    <t>https://www.linkedin.com/in/tiffany-lin-0993b9250/</t>
  </si>
  <si>
    <t>Claudia Goncalves</t>
  </si>
  <si>
    <t>Director E-commerce</t>
  </si>
  <si>
    <t>https://www.linkedin.com/in/claudia-goncalves914/</t>
  </si>
  <si>
    <t>Shaohua Qi</t>
  </si>
  <si>
    <t>https://www.linkedin.com/in/shaohua-qi-6829a0142/</t>
  </si>
  <si>
    <t>Dana Gordon</t>
  </si>
  <si>
    <t>Dana Rebecca Designs</t>
  </si>
  <si>
    <t>https://www.linkedin.com/in/danarebeccadesigns/</t>
  </si>
  <si>
    <t>Jordan Grossman</t>
  </si>
  <si>
    <t>Responded warm - sent follow up#1. Recheck after a week.</t>
  </si>
  <si>
    <t>Blair Peterson</t>
  </si>
  <si>
    <t>VP of Strategy</t>
  </si>
  <si>
    <t>https://www.linkedin.com/in/blairpeterson/</t>
  </si>
  <si>
    <t>https://www.linkedin.com/messaging/thread/2-ZDhiMjFiNTgtZTlkZC00ZTI0LWE5NmYtZDc5NWU0MTUxNjVlXzAxMA==/</t>
  </si>
  <si>
    <t>Sent inmail. Wait to accept invite.
Responded warm - doesn't know
No warm to connect to.</t>
  </si>
  <si>
    <t>Anne Snow</t>
  </si>
  <si>
    <t>https://www.linkedin.com/in/anne-snow-7238571b/</t>
  </si>
  <si>
    <t>Lindsay Saran</t>
  </si>
  <si>
    <t>https://www.linkedin.com/messaging/thread/2-MDg3MTEwNmQtMzgyNy00ZTM5LTg4NDEtM2I1NmU5ZTQyMjA3XzAxMA==</t>
  </si>
  <si>
    <t>Michael Nusenow</t>
  </si>
  <si>
    <t>Hudson Jeans</t>
  </si>
  <si>
    <t>https://www.linkedin.com/in/michael-nusenow-b91b3a1a/</t>
  </si>
  <si>
    <t>Ben Shanken</t>
  </si>
  <si>
    <t>Kayla Churchill</t>
  </si>
  <si>
    <t>https://www.linkedin.com/in/kayla-churchill/</t>
  </si>
  <si>
    <t>Pamela Skaist-levy</t>
  </si>
  <si>
    <t>Juicy Couture</t>
  </si>
  <si>
    <t>https://www.linkedin.com/in/pamela-skaist-levy-30111391/</t>
  </si>
  <si>
    <r>
      <rPr>
        <rFont val="Proxima Nova"/>
        <color rgb="FF1155CC"/>
        <u/>
      </rPr>
      <t>Followed</t>
    </r>
    <r>
      <rPr>
        <rFont val="Proxima Nova"/>
      </rPr>
      <t xml:space="preserve"> | Can't be messaged</t>
    </r>
  </si>
  <si>
    <t>Jessica Gallardo</t>
  </si>
  <si>
    <t>https://www.linkedin.com/in/jessica-gallardo-7453a827/</t>
  </si>
  <si>
    <t>Rebecca Minkoff</t>
  </si>
  <si>
    <t>https://www.linkedin.com/in/rebeccaminkoff/</t>
  </si>
  <si>
    <t>Harroop Gulati Kaur</t>
  </si>
  <si>
    <r>
      <rPr>
        <rFont val="Proxima Nova"/>
        <color rgb="FF1155CC"/>
        <u/>
      </rPr>
      <t>Followed</t>
    </r>
    <r>
      <rPr>
        <rFont val="Proxima Nova"/>
      </rPr>
      <t xml:space="preserve"> | </t>
    </r>
    <r>
      <rPr>
        <rFont val="Proxima Nova"/>
        <color rgb="FF1155CC"/>
        <u/>
      </rPr>
      <t>Contacted</t>
    </r>
  </si>
  <si>
    <t>Uri Minkoff</t>
  </si>
  <si>
    <t>https://www.linkedin.com/in/uri-minkoff-ba429/</t>
  </si>
  <si>
    <t>Sven Jensen</t>
  </si>
  <si>
    <r>
      <rPr>
        <rFont val="Proxima Nova"/>
        <color rgb="FF1155CC"/>
        <u/>
      </rPr>
      <t>Followed</t>
    </r>
    <r>
      <rPr>
        <rFont val="Proxima Nova"/>
      </rPr>
      <t xml:space="preserve"> | Can't be messaged</t>
    </r>
  </si>
  <si>
    <t>Daniela Radvany Bocresion</t>
  </si>
  <si>
    <t>https://www.linkedin.com/in/daniela-radvany-bocresion-448b269/</t>
  </si>
  <si>
    <t>https://www.linkedin.com/messaging/thread/2-NmQ3N2M2NjMtM2ZjZi00YzVkLWFhMWMtMGY2NDA5MjljYTg5XzAxMg==/</t>
  </si>
  <si>
    <t>Sona Martirosian</t>
  </si>
  <si>
    <t>VP Ecommerce &amp; Digital Marketing</t>
  </si>
  <si>
    <t>https://www.linkedin.com/in/sonamartirosian/</t>
  </si>
  <si>
    <t>Samantha Matt</t>
  </si>
  <si>
    <r>
      <rPr>
        <rFont val="Proxima Nova"/>
        <color rgb="FF1155CC"/>
        <u/>
      </rPr>
      <t>Followed</t>
    </r>
    <r>
      <rPr>
        <rFont val="Proxima Nova"/>
      </rPr>
      <t xml:space="preserve"> | Can't be messaged</t>
    </r>
  </si>
  <si>
    <t>Sophie Pilkington</t>
  </si>
  <si>
    <t>https://www.linkedin.com/in/sophie-pilkington-05698b141/</t>
  </si>
  <si>
    <t>https://www.linkedin.com/messaging/thread/2-NmRmYTBhOWMtYjdkNC00NzZkLWE4OGMtNzM3MTY0YzZhNzI4XzAxMg==/</t>
  </si>
  <si>
    <t>Elizabeth Ralph</t>
  </si>
  <si>
    <t>https://www.linkedin.com/in/elizabeth-ralph/</t>
  </si>
  <si>
    <t>https://www.linkedin.com/messaging/thread/2-NGMzMTNkM2ItY2U5NC00YTM5LTg2MWMtZmE5ZmE3NmI1NTBmXzAxMg==/</t>
  </si>
  <si>
    <t>Melissa Papock</t>
  </si>
  <si>
    <t>Cabana Life</t>
  </si>
  <si>
    <t>https://www.linkedin.com/in/melissa-papock-40964225/</t>
  </si>
  <si>
    <t>Jordan England</t>
  </si>
  <si>
    <t>https://www.linkedin.com/messaging/thread/2-ZDFjMjRjZTUtNTM1My00YThhLWJhZDAtODIxNjQ3ZGY4ZTQ5XzAxMA==/</t>
  </si>
  <si>
    <t>Alyssa Adams</t>
  </si>
  <si>
    <t>https://www.linkedin.com/in/alyssa-adams-aa64815/</t>
  </si>
  <si>
    <t>Fletcher Keeley</t>
  </si>
  <si>
    <t>Vice President of Ecommerce</t>
  </si>
  <si>
    <t>https://www.linkedin.com/in/fkeeley/</t>
  </si>
  <si>
    <t>Grace Lee</t>
  </si>
  <si>
    <t>Birdy Grey</t>
  </si>
  <si>
    <t>https://www.linkedin.com/in/graceleew/</t>
  </si>
  <si>
    <t>Laurent Parmentier</t>
  </si>
  <si>
    <t>Monica Young Ashauer</t>
  </si>
  <si>
    <t>https://www.linkedin.com/in/monica-young-ashauer-1212457/</t>
  </si>
  <si>
    <t>Emma Bendix</t>
  </si>
  <si>
    <t>Responded warm - haven't spoken in years</t>
  </si>
  <si>
    <t>Steve Zawada</t>
  </si>
  <si>
    <t>https://www.linkedin.com/in/stevezawada/</t>
  </si>
  <si>
    <t>Megan Desmuke</t>
  </si>
  <si>
    <t>https://www.linkedin.com/in/megan-desmuke/</t>
  </si>
  <si>
    <t>Josh Scott</t>
  </si>
  <si>
    <t xml:space="preserve">Responded warm - willing to do intro </t>
  </si>
  <si>
    <t>Alex Arkhangelskaya</t>
  </si>
  <si>
    <t>Senior Product Manager</t>
  </si>
  <si>
    <t>https://www.linkedin.com/in/alex-arkhangelskaya/</t>
  </si>
  <si>
    <t>Accepted invite.
Tagged by Grace Lee in an email. Cont to monitor - finalize meeting sched</t>
  </si>
  <si>
    <t>Avery Pearce</t>
  </si>
  <si>
    <t>Director of Strategy and Business Development</t>
  </si>
  <si>
    <t>https://www.linkedin.com/in/avery-pearce-92344118/</t>
  </si>
  <si>
    <t>Sameer Joglekar</t>
  </si>
  <si>
    <t>Adeela Hussain Johnson</t>
  </si>
  <si>
    <t>Béis Travel</t>
  </si>
  <si>
    <t>https://www.linkedin.com/in/adeelahjohnson/</t>
  </si>
  <si>
    <t>Already a connection. Send intro after 2 weeks.</t>
  </si>
  <si>
    <t>Jared Gilstrap</t>
  </si>
  <si>
    <t>https://www.linkedin.com/in/jared-gilstrap-07839821/</t>
  </si>
  <si>
    <t>Courtney B.</t>
  </si>
  <si>
    <t>https://www.linkedin.com/in/courtneyallen328/</t>
  </si>
  <si>
    <t>Julie Chalker</t>
  </si>
  <si>
    <t>Director of Digital &amp; Ecommerce</t>
  </si>
  <si>
    <t>https://www.linkedin.com/in/jchalker/</t>
  </si>
  <si>
    <t>Natalie Gordon</t>
  </si>
  <si>
    <t>Babylist</t>
  </si>
  <si>
    <t>https://www.linkedin.com/in/nataliegordon/</t>
  </si>
  <si>
    <t>Shawn Bercuson</t>
  </si>
  <si>
    <r>
      <rPr>
        <rFont val="Proxima Nova"/>
        <color rgb="FF1155CC"/>
        <u/>
      </rPr>
      <t>Followed</t>
    </r>
    <r>
      <rPr>
        <rFont val="Proxima Nova"/>
      </rPr>
      <t xml:space="preserve"> | Can't be messaged</t>
    </r>
  </si>
  <si>
    <t>Lee Anne Grant</t>
  </si>
  <si>
    <t>https://www.linkedin.com/in/leeannegrant/</t>
  </si>
  <si>
    <t>Alex Sherman</t>
  </si>
  <si>
    <r>
      <rPr>
        <rFont val="Proxima Nova"/>
        <color rgb="FF1155CC"/>
        <u/>
      </rPr>
      <t>Followed</t>
    </r>
    <r>
      <rPr>
        <rFont val="Proxima Nova"/>
      </rPr>
      <t xml:space="preserve"> | Can't be messaged</t>
    </r>
  </si>
  <si>
    <t>Elizabeth Primm</t>
  </si>
  <si>
    <t>VP, Strategic Partnerships and Business Development</t>
  </si>
  <si>
    <t>https://www.linkedin.com/in/elizabethnprimm/</t>
  </si>
  <si>
    <t>Richard Alfonsi</t>
  </si>
  <si>
    <t>https://www.linkedin.com/messaging/thread/2-OGIzZTU2YjgtZGFmMi00ZjY4LWExMTgtZTM0NzM2ZDQyMzg1XzAxMA==/</t>
  </si>
  <si>
    <r>
      <rPr>
        <rFont val="Proxima Nova"/>
        <color rgb="FF1155CC"/>
        <u/>
      </rPr>
      <t>Followed</t>
    </r>
    <r>
      <rPr>
        <rFont val="Proxima Nova"/>
      </rPr>
      <t xml:space="preserve"> | </t>
    </r>
    <r>
      <rPr>
        <rFont val="Proxima Nova"/>
        <color rgb="FF1155CC"/>
        <u/>
      </rPr>
      <t>Contacted</t>
    </r>
  </si>
  <si>
    <t>Mark Stange-Tregear</t>
  </si>
  <si>
    <t>VP of Data</t>
  </si>
  <si>
    <t>https://www.linkedin.com/in/mark-stange-tregear/</t>
  </si>
  <si>
    <t>Jay Gopalakrishnan</t>
  </si>
  <si>
    <t>https://www.linkedin.com/messaging/thread/2-MDY0NDMyNTYtZGU1My00OTA2LWI0MjktMGIyNTEzZWJiYTBkXzAxMA==/</t>
  </si>
  <si>
    <t>Cody Voegerl</t>
  </si>
  <si>
    <t>https://www.linkedin.com/in/codyvoegerl/</t>
  </si>
  <si>
    <r>
      <rPr>
        <rFont val="Proxima Nova"/>
        <color rgb="FF1155CC"/>
        <u/>
      </rPr>
      <t>Followed</t>
    </r>
    <r>
      <rPr>
        <rFont val="Proxima Nova"/>
      </rPr>
      <t xml:space="preserve"> | Can't be messaged</t>
    </r>
  </si>
  <si>
    <t>Max Johnson</t>
  </si>
  <si>
    <t>AWE Inspired</t>
  </si>
  <si>
    <t>https://www.linkedin.com/in/maxbjohnson/</t>
  </si>
  <si>
    <t>Ashleigh (Pattee) Shaheen</t>
  </si>
  <si>
    <t>https://www.linkedin.com/messaging/thread/2-ZjFmMzRkODYtNDhhOS00OWM5LTgzMTUtYjI1NmFkNDNlYjg5XzAxMA==/</t>
  </si>
  <si>
    <r>
      <rPr>
        <rFont val="Proxima Nova"/>
        <color rgb="FF1155CC"/>
        <u/>
      </rPr>
      <t>Followed</t>
    </r>
    <r>
      <rPr>
        <rFont val="Proxima Nova"/>
      </rPr>
      <t xml:space="preserve"> | Can't be messaged</t>
    </r>
  </si>
  <si>
    <t>Jill Johnson</t>
  </si>
  <si>
    <t>https://www.linkedin.com/in/jill-johnson-6a7913140/</t>
  </si>
  <si>
    <t>Brock Pierce</t>
  </si>
  <si>
    <t>https://www.linkedin.com/messaging/thread/2-NGJjZDMyY2UtNGNkMC00NzQ2LWEyZjItZWMyNDM4YTZlZmU5XzAxMA==/</t>
  </si>
  <si>
    <t>Shruti Saini</t>
  </si>
  <si>
    <t>https://www.linkedin.com/in/shruti-saini-82296b2a/</t>
  </si>
  <si>
    <t>Aunim Hossain</t>
  </si>
  <si>
    <t>Rita Zahir</t>
  </si>
  <si>
    <t>https://www.linkedin.com/in/ritazahir/</t>
  </si>
  <si>
    <t>Jonathan Greenglass</t>
  </si>
  <si>
    <t>https://www.linkedin.com/messaging/thread/2-MThkMTJiNTEtMjRhNS00MmQzLWE0YTEtYTY5ZDgyMGM3MDA2XzAxMA==/</t>
  </si>
  <si>
    <r>
      <rPr>
        <rFont val="Proxima Nova"/>
        <color rgb="FF1155CC"/>
        <u/>
      </rPr>
      <t>Followed</t>
    </r>
    <r>
      <rPr>
        <rFont val="Proxima Nova"/>
      </rPr>
      <t xml:space="preserve"> | Can't be messaged</t>
    </r>
  </si>
  <si>
    <t>Accepted invite. Recheck after 2 weeks. (4/21)
Responded warm - shot a note to Rita. Bumped. Will let us know if she's open to an intro.</t>
  </si>
  <si>
    <t>Shelby Walker</t>
  </si>
  <si>
    <t>Sr. Director, Ecommerce</t>
  </si>
  <si>
    <t>https://www.linkedin.com/in/walkershelby/</t>
  </si>
  <si>
    <t>Benjamin Schieken</t>
  </si>
  <si>
    <t>Kristin Rose</t>
  </si>
  <si>
    <t>https://www.linkedin.com/in/kristin-rose-95041134/</t>
  </si>
  <si>
    <t>Divya Bahl</t>
  </si>
  <si>
    <t>Sali Christeson</t>
  </si>
  <si>
    <t>Argent</t>
  </si>
  <si>
    <t>https://www.linkedin.com/in/sali-christeson/</t>
  </si>
  <si>
    <t>Maureen Taylor</t>
  </si>
  <si>
    <r>
      <rPr>
        <rFont val="Proxima Nova"/>
        <color rgb="FF1155CC"/>
        <u/>
      </rPr>
      <t>Followed</t>
    </r>
    <r>
      <rPr>
        <rFont val="Proxima Nova"/>
      </rPr>
      <t xml:space="preserve"> | </t>
    </r>
    <r>
      <rPr>
        <rFont val="Proxima Nova"/>
        <color rgb="FF1155CC"/>
        <u/>
      </rPr>
      <t>Contacted</t>
    </r>
  </si>
  <si>
    <t>Responded warm - doesn't personally know. Will check with her team
Bump TT on Apr 18</t>
  </si>
  <si>
    <t>Eleanor Turner</t>
  </si>
  <si>
    <t>https://www.linkedin.com/in/eleanor-turner/</t>
  </si>
  <si>
    <t>Lauren Dickstein</t>
  </si>
  <si>
    <r>
      <rPr>
        <rFont val="Proxima Nova"/>
        <color rgb="FF1155CC"/>
        <u/>
      </rPr>
      <t>Followed</t>
    </r>
    <r>
      <rPr>
        <rFont val="Proxima Nova"/>
      </rPr>
      <t xml:space="preserve"> | </t>
    </r>
    <r>
      <rPr>
        <rFont val="Proxima Nova"/>
        <color rgb="FF1155CC"/>
        <u/>
      </rPr>
      <t>Contacted</t>
    </r>
  </si>
  <si>
    <t>Responded warm - pinged Eleanor. Bumped. Wait for a week.</t>
  </si>
  <si>
    <t>Dave Christeson</t>
  </si>
  <si>
    <t>https://www.linkedin.com/in/davidchristeson/</t>
  </si>
  <si>
    <r>
      <rPr>
        <rFont val="Proxima Nova"/>
        <color rgb="FF1155CC"/>
        <u/>
      </rPr>
      <t>Pending</t>
    </r>
    <r>
      <rPr>
        <rFont val="Proxima Nova"/>
      </rPr>
      <t xml:space="preserve"> | Can't be messaged</t>
    </r>
  </si>
  <si>
    <t>Check pending status on Apr 18</t>
  </si>
  <si>
    <t>Amelie Brick</t>
  </si>
  <si>
    <t>Apparis</t>
  </si>
  <si>
    <t>https://www.linkedin.com/in/ameliebrick/</t>
  </si>
  <si>
    <t>Edward Lando</t>
  </si>
  <si>
    <t>Lauren Nouchi</t>
  </si>
  <si>
    <t>https://www.linkedin.com/in/lauren-nouchi-77395a68/</t>
  </si>
  <si>
    <t>Carly Brasfield</t>
  </si>
  <si>
    <t>https://www.linkedin.com/messaging/thread/2-ODc5MjI3Y2MtODA0MS00MWNhLWI4YzItMDZlOTJlMTMzYTk1XzAxMA==/</t>
  </si>
  <si>
    <t>Anna Palmer</t>
  </si>
  <si>
    <t>Director, Marketing and E-commerce</t>
  </si>
  <si>
    <t>https://www.linkedin.com/in/annafahypalmer/</t>
  </si>
  <si>
    <t>Emely (Vargas) Aranzales</t>
  </si>
  <si>
    <t>https://www.linkedin.com/messaging/thread/2-YWRlM2ZkMDctMzY1NC00MWIxLTkxMTgtNTc0YzZkYTY2ZDhhXzAxMg==</t>
  </si>
  <si>
    <t>Catherine Spuhler</t>
  </si>
  <si>
    <t>Amour Vert</t>
  </si>
  <si>
    <t>Senior Director Marketing &amp; Omni -Channel Merchandising</t>
  </si>
  <si>
    <t>https://www.linkedin.com/in/catherine-spuhler-00999720/</t>
  </si>
  <si>
    <t>Polly Chamier</t>
  </si>
  <si>
    <t>https://www.linkedin.com/in/polly-chamier-5b307722/</t>
  </si>
  <si>
    <t>Sara Fugate</t>
  </si>
  <si>
    <t>https://www.linkedin.com/in/sara-fugate/</t>
  </si>
  <si>
    <t>Mike Cirker</t>
  </si>
  <si>
    <t>Alpha Industries</t>
  </si>
  <si>
    <t>https://www.linkedin.com/in/mikecirker/</t>
  </si>
  <si>
    <t>Francis C.</t>
  </si>
  <si>
    <t>https://www.linkedin.com/in/francis-c-684b7813/</t>
  </si>
  <si>
    <t>Matthew Pantoja</t>
  </si>
  <si>
    <t>https://www.linkedin.com/in/matthewpantoja/</t>
  </si>
  <si>
    <t>https://www.linkedin.com/messaging/thread/2-ZTQ4NjQ3ODAtZmUzMC00YjI5LWFmM2EtYmU0MzI2NGNiZTlkXzAxMA==/</t>
  </si>
  <si>
    <r>
      <rPr>
        <rFont val="Proxima Nova"/>
        <color rgb="FF1155CC"/>
        <u/>
      </rPr>
      <t>Followed</t>
    </r>
    <r>
      <rPr>
        <rFont val="Proxima Nova"/>
      </rPr>
      <t xml:space="preserve"> | Can't be messaged</t>
    </r>
  </si>
  <si>
    <t>Ben Borowski</t>
  </si>
  <si>
    <t>https://www.linkedin.com/in/benborowski/</t>
  </si>
  <si>
    <t>https://www.linkedin.com/messaging/thread/2-MzkzYWY1ZDgtZjg2NS00ZDllLTg1ZDYtNWM2ZWU0Nzc5Yjk2XzAxMA==/</t>
  </si>
  <si>
    <r>
      <rPr>
        <rFont val="Proxima Nova"/>
        <color rgb="FF1155CC"/>
        <u/>
      </rPr>
      <t>Pending</t>
    </r>
    <r>
      <rPr>
        <rFont val="Proxima Nova"/>
      </rPr>
      <t xml:space="preserve"> | Can't be messaged</t>
    </r>
  </si>
  <si>
    <t>Sent inmail. Wait to accept invite.
Check pending status on Apr 19</t>
  </si>
  <si>
    <t>Richard Birkett</t>
  </si>
  <si>
    <t>https://www.linkedin.com/in/richard-birkett-45216512/</t>
  </si>
  <si>
    <t>Sean McVeigh</t>
  </si>
  <si>
    <t>https://www.linkedin.com/in/sean-mcveigh-b0119844/</t>
  </si>
  <si>
    <t>Bret Rasmussen</t>
  </si>
  <si>
    <t>KURU Footwear</t>
  </si>
  <si>
    <t>https://www.linkedin.com/in/bretrasmussen/</t>
  </si>
  <si>
    <t>Claye Stokes</t>
  </si>
  <si>
    <r>
      <rPr>
        <rFont val="Proxima Nova"/>
        <b/>
        <color rgb="FFFFFFFF"/>
        <u/>
      </rPr>
      <t>Followed</t>
    </r>
    <r>
      <rPr>
        <rFont val="Proxima Nova"/>
        <b/>
        <color rgb="FFFFFFFF"/>
      </rPr>
      <t xml:space="preserve"> | Can't be messaged</t>
    </r>
  </si>
  <si>
    <t>Preston Van Dyke</t>
  </si>
  <si>
    <t>Mark Thomas</t>
  </si>
  <si>
    <t>https://www.linkedin.com/messaging/thread/2-YTE4OTVmNzgtNDA5NC00ZmY1LTk3YjUtZWE1ZGM4ODNhM2ZkXzAxMA==/</t>
  </si>
  <si>
    <r>
      <rPr>
        <rFont val="Proxima Nova"/>
        <b/>
        <color rgb="FFFFFFFF"/>
        <u/>
      </rPr>
      <t>Followed</t>
    </r>
    <r>
      <rPr>
        <rFont val="Proxima Nova"/>
        <b/>
        <color rgb="FFFFFFFF"/>
      </rPr>
      <t xml:space="preserve"> | Can't be messaged</t>
    </r>
  </si>
  <si>
    <t>Bryce Allen</t>
  </si>
  <si>
    <t>Head of Brand Management/Brand Director</t>
  </si>
  <si>
    <t>https://www.linkedin.com/in/brycedallen/</t>
  </si>
  <si>
    <t>Brittany Smith Emmer</t>
  </si>
  <si>
    <t>Responded warm - doesn't know
No warm to connect. Wait to accept invite</t>
  </si>
  <si>
    <t>Carlos Daniel González Alvarado</t>
  </si>
  <si>
    <t>https://www.linkedin.com/in/carlosdga/</t>
  </si>
  <si>
    <t>https://www.linkedin.com/messaging/thread/2-NTczM2MyMWItZDk0MS00OTU4LWE5MDAtNDY0ZWU4ODdmMmMyXzAxMA==/</t>
  </si>
  <si>
    <t>Accepted invite. Responded cold - will send demo recording once done by Andrew</t>
  </si>
  <si>
    <t>Liah Yoo</t>
  </si>
  <si>
    <t>KraveBeauty</t>
  </si>
  <si>
    <t>https://www.linkedin.com/in/liah-yoo-82428946/</t>
  </si>
  <si>
    <r>
      <rPr>
        <rFont val="Proxima Nova"/>
        <color rgb="FF1155CC"/>
        <u/>
      </rPr>
      <t>Followed</t>
    </r>
    <r>
      <rPr>
        <rFont val="Proxima Nova"/>
      </rPr>
      <t xml:space="preserve"> | Can't be messaged</t>
    </r>
  </si>
  <si>
    <t>Jiyoung Jessie Park</t>
  </si>
  <si>
    <t>Senior Director of Global Finance &amp; Operations</t>
  </si>
  <si>
    <t>https://www.linkedin.com/in/jiyoung-jessie-park-2aa11029/</t>
  </si>
  <si>
    <t>Lenny Yeung</t>
  </si>
  <si>
    <t>Digital Marketing &amp; eCommerce Manager</t>
  </si>
  <si>
    <t>https://www.linkedin.com/in/lenny-yeung/</t>
  </si>
  <si>
    <t>Paco Tormo</t>
  </si>
  <si>
    <t>Singularu</t>
  </si>
  <si>
    <t>https://www.linkedin.com/in/pacotormo/</t>
  </si>
  <si>
    <r>
      <rPr>
        <rFont val="Proxima Nova"/>
        <color rgb="FF1155CC"/>
        <u/>
      </rPr>
      <t>Followed</t>
    </r>
    <r>
      <rPr>
        <rFont val="Proxima Nova"/>
      </rPr>
      <t xml:space="preserve"> | </t>
    </r>
    <r>
      <rPr>
        <rFont val="Proxima Nova"/>
        <color rgb="FF1155CC"/>
        <u/>
      </rPr>
      <t>Contacted</t>
    </r>
  </si>
  <si>
    <t>Recheck TT after 2 weeks (4/19)</t>
  </si>
  <si>
    <t>Marta de Blas Dilla</t>
  </si>
  <si>
    <t>VP of Growth Marketing &amp; E-Commerce</t>
  </si>
  <si>
    <t>https://www.linkedin.com/in/marta-de-blas-dilla/</t>
  </si>
  <si>
    <t>Eduardo Ferrandiz Bajo</t>
  </si>
  <si>
    <t>https://www.linkedin.com/in/eduardo-ferrandiz-bajo-876a05a5/</t>
  </si>
  <si>
    <t>Sara Sota Bravo</t>
  </si>
  <si>
    <t>VP of Marketing &amp; Things</t>
  </si>
  <si>
    <t>https://www.linkedin.com/in/sarasotabravo/</t>
  </si>
  <si>
    <t>Sandra Catalá Carceller</t>
  </si>
  <si>
    <t>https://www.linkedin.com/in/sandra-catala-carceller/</t>
  </si>
  <si>
    <t>Eric Chin</t>
  </si>
  <si>
    <t>Westrock Coffee</t>
  </si>
  <si>
    <t>https://www.linkedin.com/in/eric-chin-53194364/</t>
  </si>
  <si>
    <t>Shay Zohar</t>
  </si>
  <si>
    <t>Executive Vice President Of Operations</t>
  </si>
  <si>
    <t>https://www.linkedin.com/in/shay-zohar-1b9506a/</t>
  </si>
  <si>
    <t>https://www.linkedin.com/messaging/thread/2-MDhiNDY0OWItYzEyNy00ZTBjLTk5ZjctNTk2NGM4NzU1NjIwXzAxMA==</t>
  </si>
  <si>
    <t>Shawn (Engler) Halterman</t>
  </si>
  <si>
    <t xml:space="preserve">Vice President of Insights &amp; Channel Strategy </t>
  </si>
  <si>
    <t>https://www.linkedin.com/in/shawn-halterman-a0957221/</t>
  </si>
  <si>
    <t>John Hoye</t>
  </si>
  <si>
    <t>https://www.linkedin.com/messaging/thread/2-ZGJmYTY1N2QtY2Q3OS00ZmNkLWEzMGMtYzRjZjYxMmMzMmYwXzAxMA==/</t>
  </si>
  <si>
    <t>Mark Fortune</t>
  </si>
  <si>
    <t>https://www.linkedin.com/in/markzfortune/</t>
  </si>
  <si>
    <t>Wilson Kanaday</t>
  </si>
  <si>
    <t>https://www.linkedin.com/messaging/thread/2-NWYyNTBkZjMtMjc2Yy00ZjgyLWI0ZGMtMjMzY2M0ODM1NjAwXzAxMA==</t>
  </si>
  <si>
    <r>
      <rPr>
        <rFont val="Proxima Nova"/>
        <color rgb="FF1155CC"/>
        <u/>
      </rPr>
      <t>Followed</t>
    </r>
    <r>
      <rPr>
        <rFont val="Proxima Nova"/>
      </rPr>
      <t xml:space="preserve"> | </t>
    </r>
    <r>
      <rPr>
        <rFont val="Proxima Nova"/>
        <color rgb="FF1155CC"/>
        <u/>
      </rPr>
      <t>Contacted</t>
    </r>
  </si>
  <si>
    <t>Accepted invite. Recheck after 2 weeks. (4/27)
Bumped. Recheck warm after a week
Recheck TT after 2 weeks (4/19)</t>
  </si>
  <si>
    <t>Elise Jones</t>
  </si>
  <si>
    <t>Director of Brand Marketing</t>
  </si>
  <si>
    <t>https://www.linkedin.com/in/elise-jones-2a8b65a3/</t>
  </si>
  <si>
    <t>Paul B.</t>
  </si>
  <si>
    <t>Honey Birdette</t>
  </si>
  <si>
    <t>Global GM (CEO)</t>
  </si>
  <si>
    <t>https://www.linkedin.com/in/paul-b-0b35a2197/</t>
  </si>
  <si>
    <t>Francesca Anderson</t>
  </si>
  <si>
    <t>Global Director Product and Marketing</t>
  </si>
  <si>
    <t>https://www.linkedin.com/in/francescaanderson/</t>
  </si>
  <si>
    <t>Emma Caldicott</t>
  </si>
  <si>
    <t>https://www.linkedin.com/in/emmajaynecaldicott/</t>
  </si>
  <si>
    <t>https://www.linkedin.com/messaging/thread/2-NzAwNjA1MTMtNDIzNC00N2QwLTkwNWUtNGJkYzdjZDAzZGE4XzAxMA==</t>
  </si>
  <si>
    <t>Peter Goodwin</t>
  </si>
  <si>
    <t>Groove Life</t>
  </si>
  <si>
    <t>https://www.linkedin.com/in/petergoodwinak/</t>
  </si>
  <si>
    <t>Matt Mitchell</t>
  </si>
  <si>
    <t>https://www.linkedin.com/in/matt-mitchell-9005903/</t>
  </si>
  <si>
    <t>Gadi BenMark</t>
  </si>
  <si>
    <t>Chris Stovall</t>
  </si>
  <si>
    <t>https://www.linkedin.com/in/chrisstovall/</t>
  </si>
  <si>
    <t>Kyle Yeoman</t>
  </si>
  <si>
    <t>CRO/CMO</t>
  </si>
  <si>
    <t>https://www.linkedin.com/in/kyle-yeoman/</t>
  </si>
  <si>
    <t>Shawn Benk</t>
  </si>
  <si>
    <r>
      <rPr>
        <rFont val="Proxima Nova"/>
        <b/>
        <color rgb="FFFFFFFF"/>
        <u/>
      </rPr>
      <t>Followed</t>
    </r>
    <r>
      <rPr>
        <rFont val="Proxima Nova"/>
        <b/>
        <color rgb="FFFFFFFF"/>
      </rPr>
      <t xml:space="preserve"> | </t>
    </r>
    <r>
      <rPr>
        <rFont val="Proxima Nova"/>
        <b/>
        <color rgb="FFFFFFFF"/>
        <u/>
      </rPr>
      <t>Contacted</t>
    </r>
  </si>
  <si>
    <t>Responded warm - successful warm intro. Meeting booked
Recheck TT after 2 weeks (4/19)</t>
  </si>
  <si>
    <t>Jake Milner</t>
  </si>
  <si>
    <t>https://www.linkedin.com/in/jake-milner-6aaa0548/</t>
  </si>
  <si>
    <t>Shannon Jessup</t>
  </si>
  <si>
    <t>https://www.linkedin.com/messaging/thread/2-OGFiMGU4MTQtNjljYS00ZWJiLTkxMjYtOTI3Njg3YmE1NDE4XzAxMA==/</t>
  </si>
  <si>
    <t>Ticia Pinto</t>
  </si>
  <si>
    <t>Director of Marketplace Growth</t>
  </si>
  <si>
    <t>https://www.linkedin.com/in/ticia-pinto/</t>
  </si>
  <si>
    <t>Ryan Angel</t>
  </si>
  <si>
    <t>Director, Data &amp; Analytics</t>
  </si>
  <si>
    <t>https://www.linkedin.com/in/ryanangel90/</t>
  </si>
  <si>
    <t>Markey Hutchinson</t>
  </si>
  <si>
    <t>The Beaufort Bonnet Company</t>
  </si>
  <si>
    <t>https://www.linkedin.com/in/markey-hutchinson-25161757/</t>
  </si>
  <si>
    <t>Taj Forer</t>
  </si>
  <si>
    <r>
      <rPr>
        <rFont val="Proxima Nova"/>
        <color rgb="FF1155CC"/>
        <u/>
      </rPr>
      <t>Followed</t>
    </r>
    <r>
      <rPr>
        <rFont val="Proxima Nova"/>
      </rPr>
      <t xml:space="preserve"> | Can't be messaged</t>
    </r>
  </si>
  <si>
    <t>Elizabeth Edwards</t>
  </si>
  <si>
    <t>https://www.linkedin.com/in/elizabeth-edwards-ab909833/</t>
  </si>
  <si>
    <t>Annabel Hisle</t>
  </si>
  <si>
    <t>Creative and Digital Marketing Lead</t>
  </si>
  <si>
    <t>https://www.linkedin.com/in/annabel-hisle-ba7b18189/</t>
  </si>
  <si>
    <t>Calicia Strait</t>
  </si>
  <si>
    <t>https://www.linkedin.com/in/calicia-strait-561172107/</t>
  </si>
  <si>
    <t>Uli Belenky</t>
  </si>
  <si>
    <t>Zutano</t>
  </si>
  <si>
    <t>https://www.linkedin.com/in/uli-belenky-506b405/</t>
  </si>
  <si>
    <t>Michael Belenky</t>
  </si>
  <si>
    <t>https://www.linkedin.com/in/michael-belenky-3b747319/</t>
  </si>
  <si>
    <t>Frederic Vitre</t>
  </si>
  <si>
    <t>Bellerose</t>
  </si>
  <si>
    <t>Co-Owner/CEO</t>
  </si>
  <si>
    <t>https://www.linkedin.com/in/frederic-vitre-a8b2537/</t>
  </si>
  <si>
    <t>Claude Ampe</t>
  </si>
  <si>
    <t>https://www.linkedin.com/in/claude-ampe-1b67891/</t>
  </si>
  <si>
    <t>Kathy Leake</t>
  </si>
  <si>
    <t>Jonathan Bac</t>
  </si>
  <si>
    <t>Chief Data Officer</t>
  </si>
  <si>
    <t>https://www.linkedin.com/in/jonathan-bac-b073653/</t>
  </si>
  <si>
    <t>Mathieu Margaritis</t>
  </si>
  <si>
    <t>https://www.linkedin.com/in/mathieu-margaritis-416bb430/</t>
  </si>
  <si>
    <t>James Sellors</t>
  </si>
  <si>
    <t>Jura Watches</t>
  </si>
  <si>
    <t>https://www.linkedin.com/in/james-sellors-8952a659/</t>
  </si>
  <si>
    <t>Steve Ashby</t>
  </si>
  <si>
    <t>https://www.linkedin.com/in/steve-ashby-43068a120/</t>
  </si>
  <si>
    <t>Sam Darwish</t>
  </si>
  <si>
    <t>La Dolce Vitae</t>
  </si>
  <si>
    <t>https://www.linkedin.com/in/sam-darwish-a675578/</t>
  </si>
  <si>
    <t>Liana Habicht</t>
  </si>
  <si>
    <t>https://www.linkedin.com/messaging/thread/2-NDQ4NDgzNDItZmMzNi00Mzg0LTkzYTMtYjY5NDJkZmJlYWRmXzAxMA==/</t>
  </si>
  <si>
    <r>
      <rPr>
        <rFont val="Proxima Nova"/>
        <color rgb="FF1155CC"/>
        <u/>
      </rPr>
      <t>Followed</t>
    </r>
    <r>
      <rPr>
        <rFont val="Proxima Nova"/>
      </rPr>
      <t xml:space="preserve"> | Can't be messaged</t>
    </r>
  </si>
  <si>
    <t>Jonathan Swecker</t>
  </si>
  <si>
    <t>Senior Creative Marketing Director</t>
  </si>
  <si>
    <t>https://www.linkedin.com/in/jonathanswecker/</t>
  </si>
  <si>
    <t>https://www.linkedin.com/messaging/thread/2-MzRlNjQzY2UtMGQ5Yi00NjI0LWI4OTMtNmExYmFkZmM4NjA1XzAxMA==/</t>
  </si>
  <si>
    <t>Maxwell Grey</t>
  </si>
  <si>
    <t>Rad Soap Co</t>
  </si>
  <si>
    <t>https://www.linkedin.com/in/maxwell-grey-5a826465/</t>
  </si>
  <si>
    <t>Brett G. Friedman</t>
  </si>
  <si>
    <r>
      <rPr>
        <rFont val="Proxima Nova"/>
        <color rgb="FF1155CC"/>
        <u/>
      </rPr>
      <t>Followed</t>
    </r>
    <r>
      <rPr>
        <rFont val="Proxima Nova"/>
      </rPr>
      <t xml:space="preserve"> | </t>
    </r>
    <r>
      <rPr>
        <rFont val="Proxima Nova"/>
        <color rgb="FF1155CC"/>
        <u/>
      </rPr>
      <t>Contacted</t>
    </r>
  </si>
  <si>
    <t>Responded warm - shared email. Send blurb by Apr 21
Accepted invite. Recheck after 2 weeks (4/20)
Recheck TT after 2 weeks (4/20)</t>
  </si>
  <si>
    <t>Susan Kerber</t>
  </si>
  <si>
    <t>https://www.linkedin.com/in/susan-kerber-1a069719/</t>
  </si>
  <si>
    <t>Zachary Kerber</t>
  </si>
  <si>
    <t>https://www.linkedin.com/in/zachary-kerber-55699852/</t>
  </si>
  <si>
    <t>Parth Mashrani</t>
  </si>
  <si>
    <t>Capes India</t>
  </si>
  <si>
    <r>
      <rPr>
        <rFont val="Proxima Nova"/>
        <color rgb="FFFFFFFF"/>
        <u/>
      </rPr>
      <t>Followed</t>
    </r>
    <r>
      <rPr>
        <rFont val="Proxima Nova"/>
        <color rgb="FFFFFFFF"/>
      </rPr>
      <t xml:space="preserve"> | </t>
    </r>
    <r>
      <rPr>
        <rFont val="Proxima Nova"/>
        <color rgb="FFFFFFFF"/>
        <u/>
      </rPr>
      <t>Contacted</t>
    </r>
    <r>
      <rPr>
        <rFont val="Proxima Nova"/>
        <color rgb="FFFFFFFF"/>
      </rPr>
      <t xml:space="preserve"> | Responded</t>
    </r>
  </si>
  <si>
    <t>Not interested.</t>
  </si>
  <si>
    <t>Shrey Khandwala</t>
  </si>
  <si>
    <r>
      <rPr>
        <rFont val="Proxima Nova"/>
        <color rgb="FFFFFFFF"/>
        <u/>
      </rPr>
      <t>Followed</t>
    </r>
    <r>
      <rPr>
        <rFont val="Proxima Nova"/>
        <color rgb="FFFFFFFF"/>
      </rPr>
      <t xml:space="preserve"> | </t>
    </r>
    <r>
      <rPr>
        <rFont val="Proxima Nova"/>
        <color rgb="FFFFFFFF"/>
        <u/>
      </rPr>
      <t>Contacted</t>
    </r>
  </si>
  <si>
    <t>Recheck TT after 2 weeks (4/20)</t>
  </si>
  <si>
    <t>Jay Moskowitz</t>
  </si>
  <si>
    <t>Bimble</t>
  </si>
  <si>
    <t>Josh Eisenberg</t>
  </si>
  <si>
    <t>https://www.linkedin.com/messaging/thread/2-YWU0NTE5NDYtMGEwOS00ZDZkLWI1NWUtOGJhYzQ4OTFkNjJmXzAxMA==/</t>
  </si>
  <si>
    <r>
      <rPr>
        <rFont val="Proxima Nova"/>
        <color rgb="FFFFFFFF"/>
        <u/>
      </rPr>
      <t>Followed</t>
    </r>
    <r>
      <rPr>
        <rFont val="Proxima Nova"/>
        <color rgb="FFFFFFFF"/>
      </rPr>
      <t xml:space="preserve"> | </t>
    </r>
    <r>
      <rPr>
        <rFont val="Proxima Nova"/>
        <color rgb="FFFFFFFF"/>
        <u/>
      </rPr>
      <t>Contacted</t>
    </r>
    <r>
      <rPr>
        <rFont val="Proxima Nova"/>
        <color rgb="FFFFFFFF"/>
      </rPr>
      <t xml:space="preserve"> | Responded</t>
    </r>
  </si>
  <si>
    <t>Sent inmail. Wait to accept invite.
Bump warm after a week
Jay - Bimble on life support. Not interested.</t>
  </si>
  <si>
    <t>Barry Hott</t>
  </si>
  <si>
    <t>Jeff Ragovin</t>
  </si>
  <si>
    <t>Janet Silverstein</t>
  </si>
  <si>
    <t>Pallavi Desai</t>
  </si>
  <si>
    <t>Creatures of Habit</t>
  </si>
  <si>
    <t>https://www.linkedin.com/in/pallavi-desai-coh/</t>
  </si>
  <si>
    <t>Shantum Gupta</t>
  </si>
  <si>
    <t>https://www.linkedin.com/in/shantumgupta/</t>
  </si>
  <si>
    <r>
      <rPr>
        <rFont val="Proxima Nova"/>
        <color rgb="FF1155CC"/>
        <u/>
      </rPr>
      <t>Followed</t>
    </r>
    <r>
      <rPr>
        <rFont val="Proxima Nova"/>
      </rPr>
      <t xml:space="preserve"> | Can't be messaged</t>
    </r>
  </si>
  <si>
    <t>Pritee Dinesh</t>
  </si>
  <si>
    <t>https://www.linkedin.com/in/pritee-dinesh-60276b62/</t>
  </si>
  <si>
    <t>https://www.linkedin.com/messaging/thread/2-MWNjYWRlOGQtZDAzMC00YWViLWJlMzctOTRlNGNlM2NmMzhmXzAxMA==</t>
  </si>
  <si>
    <t>Michael Chernow</t>
  </si>
  <si>
    <t>Kreatures of Habit</t>
  </si>
  <si>
    <t>https://www.linkedin.com/in/mchernow/</t>
  </si>
  <si>
    <r>
      <rPr>
        <rFont val="Proxima Nova"/>
        <color rgb="FF1155CC"/>
        <u/>
      </rPr>
      <t>Followed</t>
    </r>
    <r>
      <rPr>
        <rFont val="Proxima Nova"/>
      </rPr>
      <t xml:space="preserve"> | Can't be messaged</t>
    </r>
  </si>
  <si>
    <t>Nicholas Henderson</t>
  </si>
  <si>
    <t>https://www.linkedin.com/in/nicholaskhenderson/</t>
  </si>
  <si>
    <t>Keith Petri</t>
  </si>
  <si>
    <t>David Hieatt</t>
  </si>
  <si>
    <t>Hiut Denim</t>
  </si>
  <si>
    <t>https://www.linkedin.com/in/davidhieatt/</t>
  </si>
  <si>
    <t>Alexander Jost</t>
  </si>
  <si>
    <t>https://www.linkedin.com/messaging/thread/2-YTJhNDNmNDktM2U0OC00NmQ2LTkzMDktNWM5MmZiNWU3NDZiXzAxMg==</t>
  </si>
  <si>
    <r>
      <rPr>
        <rFont val="Proxima Nova"/>
        <color rgb="FF1155CC"/>
        <u/>
      </rPr>
      <t>Followed</t>
    </r>
    <r>
      <rPr>
        <rFont val="Proxima Nova"/>
      </rPr>
      <t xml:space="preserve"> | Can't be messaged</t>
    </r>
  </si>
  <si>
    <t>Accepted invite. Recheck after 2 weeks.
Bump warm after a week</t>
  </si>
  <si>
    <t>Dylan Ladd</t>
  </si>
  <si>
    <t>https://www.linkedin.com/in/laddladdladd/</t>
  </si>
  <si>
    <t>https://www.linkedin.com/messaging/thread/2-ZjJmYzhmNjctNzY1OS00YTAwLTg4MzgtZjFlYzk4NTM0ZTZjXzAxMg==/</t>
  </si>
  <si>
    <r>
      <rPr>
        <rFont val="Proxima Nova"/>
        <color rgb="FF1155CC"/>
        <u/>
      </rPr>
      <t>Followed</t>
    </r>
    <r>
      <rPr>
        <rFont val="Proxima Nova"/>
      </rPr>
      <t xml:space="preserve"> | </t>
    </r>
    <r>
      <rPr>
        <rFont val="Proxima Nova"/>
        <color rgb="FF1155CC"/>
        <u/>
      </rPr>
      <t>Contacted</t>
    </r>
    <r>
      <rPr>
        <rFont val="Proxima Nova"/>
      </rPr>
      <t xml:space="preserve"> | Responded</t>
    </r>
  </si>
  <si>
    <t>Accepted invite. Recheck after 2 weeks. (5/2)
Send TT follow up on (4/24)</t>
  </si>
  <si>
    <t>Sara Ladd</t>
  </si>
  <si>
    <t>https://www.linkedin.com/in/sara-ladd/</t>
  </si>
  <si>
    <t>Danny Duncan</t>
  </si>
  <si>
    <t>Ketnipz</t>
  </si>
  <si>
    <t>https://www.linkedin.com/in/dannyduncan69/</t>
  </si>
  <si>
    <t>Harpreet Singh Rai</t>
  </si>
  <si>
    <t>https://www.linkedin.com/messaging/thread/2-OGIwYjI1NmQtNGE5Ny00YWIzLTk0MDMtZWU2NzczNTYzNTAzXzAxMA==/</t>
  </si>
  <si>
    <t>Harry Hambley</t>
  </si>
  <si>
    <t>https://www.linkedin.com/in/harry-hambley-34783b1b8/</t>
  </si>
  <si>
    <r>
      <rPr>
        <rFont val="Proxima Nova"/>
        <color rgb="FF1155CC"/>
        <u/>
      </rPr>
      <t>Followed</t>
    </r>
    <r>
      <rPr>
        <rFont val="Proxima Nova"/>
      </rPr>
      <t xml:space="preserve"> | </t>
    </r>
    <r>
      <rPr>
        <rFont val="Proxima Nova"/>
        <color rgb="FF1155CC"/>
        <u/>
      </rPr>
      <t>Contacted</t>
    </r>
  </si>
  <si>
    <t>Derrick Emsley</t>
  </si>
  <si>
    <t>Tentree</t>
  </si>
  <si>
    <t>https://www.linkedin.com/in/derrickemsley/</t>
  </si>
  <si>
    <t>Ahmad Bani</t>
  </si>
  <si>
    <t>https://www.linkedin.com/messaging/thread/2-YjJhMmM5ODEtZmUzYS00NGJlLWFhNzUtOTUzMjI4ZWJjN2U1XzAxMA==/</t>
  </si>
  <si>
    <r>
      <rPr>
        <rFont val="Proxima Nova"/>
        <color rgb="FF1155CC"/>
        <u/>
      </rPr>
      <t>Followed</t>
    </r>
    <r>
      <rPr>
        <rFont val="Proxima Nova"/>
      </rPr>
      <t xml:space="preserve"> | Can't be messaged</t>
    </r>
  </si>
  <si>
    <t>Diana Seung</t>
  </si>
  <si>
    <t>https://www.linkedin.com/in/diana-seung-9a0a45/</t>
  </si>
  <si>
    <t>Alexandra Nee</t>
  </si>
  <si>
    <t>Wendy Kubota</t>
  </si>
  <si>
    <t>Senior Brand Director</t>
  </si>
  <si>
    <t>https://www.linkedin.com/in/wendykubota/</t>
  </si>
  <si>
    <t>Joseph Thompson</t>
  </si>
  <si>
    <t>https://www.linkedin.com/messaging/thread/2-MjNkOWMzYjEtYjE2Zi00ODc5LTgwZTUtNjBmMDFlZTRiNjZmXzAxMA==/</t>
  </si>
  <si>
    <r>
      <rPr>
        <rFont val="Proxima Nova"/>
        <color rgb="FF1155CC"/>
        <u/>
      </rPr>
      <t>Pending</t>
    </r>
    <r>
      <rPr>
        <rFont val="Proxima Nova"/>
      </rPr>
      <t xml:space="preserve"> | Can't be messaged</t>
    </r>
  </si>
  <si>
    <t>Accepted invite. Recheck after 2 weeks. (5/2)
Bump warm after a week
Recheck TT after 2 weeks (4/20)</t>
  </si>
  <si>
    <t>Stephen Emsley</t>
  </si>
  <si>
    <t>https://www.linkedin.com/in/stephen-emsley-2780a62b/</t>
  </si>
  <si>
    <r>
      <rPr>
        <rFont val="Proxima Nova"/>
        <color rgb="FF1155CC"/>
        <u/>
      </rPr>
      <t>Followed</t>
    </r>
    <r>
      <rPr>
        <rFont val="Proxima Nova"/>
      </rPr>
      <t xml:space="preserve"> | Can't be messaged</t>
    </r>
  </si>
  <si>
    <t>Sarah Hourigan</t>
  </si>
  <si>
    <t>Senior Ecommerce Manager</t>
  </si>
  <si>
    <t>https://www.linkedin.com/in/sarah-hourigan-2ab47549/</t>
  </si>
  <si>
    <t>https://www.linkedin.com/messaging/thread/2-N2QyYjJlYzAtOGMyNy00OTc3LWE0ZjMtZWQ2OGJlMjA2YzU5XzAxMA==</t>
  </si>
  <si>
    <t>Brooke Taylor</t>
  </si>
  <si>
    <t>https://www.linkedin.com/in/brooke-taylor-207656a1/</t>
  </si>
  <si>
    <t>Michael Reiney</t>
  </si>
  <si>
    <t>The Scribes</t>
  </si>
  <si>
    <t>https://www.linkedin.com/in/michael-reiney-60504497/</t>
  </si>
  <si>
    <t>Responded cold - finalizing meeting
Responded warm - not close</t>
  </si>
  <si>
    <t>Alden Bohrmann</t>
  </si>
  <si>
    <t>https://www.linkedin.com/in/alden-bohrmann-51950987/</t>
  </si>
  <si>
    <t>Pooja Patel</t>
  </si>
  <si>
    <t>https://www.linkedin.com/in/pooja-patel-b73a77a3/</t>
  </si>
  <si>
    <t>https://www.linkedin.com/messaging/thread/2-Y2VmMmMwMzgtMTJkYy00YTFmLWJiNjYtOTIzYzIzZmRkMzBiXzAxMg==</t>
  </si>
  <si>
    <t>Accepted invite. Recheck after 2 weeks.
Responded cold</t>
  </si>
  <si>
    <t>Tony Fur</t>
  </si>
  <si>
    <t>OFFFIELD</t>
  </si>
  <si>
    <t>https://www.linkedin.com/in/tonyfur/</t>
  </si>
  <si>
    <t>Todd Hunter</t>
  </si>
  <si>
    <t>https://www.linkedin.com/in/fanboy/</t>
  </si>
  <si>
    <t>Randy Rayess</t>
  </si>
  <si>
    <t>https://www.linkedin.com/messaging/thread/2-Mzk0MGY2MmMtNjRmOC00OGU0LTkwMjktOGM2OWQxOTFjODFhXzAxMA==/</t>
  </si>
  <si>
    <r>
      <rPr>
        <rFont val="Proxima Nova"/>
        <color rgb="FF1155CC"/>
        <u/>
      </rPr>
      <t>Followed</t>
    </r>
    <r>
      <rPr>
        <rFont val="Proxima Nova"/>
      </rPr>
      <t xml:space="preserve"> | </t>
    </r>
    <r>
      <rPr>
        <rFont val="Proxima Nova"/>
        <color rgb="FF1155CC"/>
        <u/>
      </rPr>
      <t>Contacted</t>
    </r>
  </si>
  <si>
    <t>Accepted invite. Recheck after 2 weeks.
Responded warm - sent blurb over email. Recheck after a week.
Responded cold - asked email. WIll send email to finalize meeting</t>
  </si>
  <si>
    <t>Caleb Ulffers</t>
  </si>
  <si>
    <t>Haven Athletic</t>
  </si>
  <si>
    <t>https://www.linkedin.com/in/caleb-ulffers/</t>
  </si>
  <si>
    <t>Leo Celis</t>
  </si>
  <si>
    <r>
      <rPr>
        <rFont val="Proxima Nova"/>
        <color rgb="FF1155CC"/>
        <u/>
      </rPr>
      <t>Followed</t>
    </r>
    <r>
      <rPr>
        <rFont val="Proxima Nova"/>
      </rPr>
      <t xml:space="preserve"> | </t>
    </r>
    <r>
      <rPr>
        <rFont val="Proxima Nova"/>
        <color rgb="FF1155CC"/>
        <u/>
      </rPr>
      <t>Contacted</t>
    </r>
  </si>
  <si>
    <t>Accepted invite. Recheck after 2 weeks. (4/27)
Bump warm after a week</t>
  </si>
  <si>
    <t>Jacob Ulffers</t>
  </si>
  <si>
    <t>https://www.linkedin.com/in/jacobulffers/</t>
  </si>
  <si>
    <r>
      <rPr>
        <rFont val="Proxima Nova"/>
        <color rgb="FF1155CC"/>
        <u/>
      </rPr>
      <t>Followed</t>
    </r>
    <r>
      <rPr>
        <rFont val="Proxima Nova"/>
      </rPr>
      <t xml:space="preserve"> | Can't be messaged</t>
    </r>
  </si>
  <si>
    <t>Nick Chickinelli</t>
  </si>
  <si>
    <t>https://www.linkedin.com/in/nick-chickinelli-60384285/</t>
  </si>
  <si>
    <t>https://www.linkedin.com/messaging/thread/2-MWZiODhjNGEtMDgzNS00NjJmLWFmYjAtN2QyYmM0ZTdmZmM0XzAxMA==/</t>
  </si>
  <si>
    <r>
      <rPr>
        <rFont val="Proxima Nova"/>
        <color rgb="FF1155CC"/>
        <u/>
      </rPr>
      <t>Followed</t>
    </r>
    <r>
      <rPr>
        <rFont val="Proxima Nova"/>
      </rPr>
      <t xml:space="preserve"> | </t>
    </r>
    <r>
      <rPr>
        <rFont val="Proxima Nova"/>
        <color rgb="FF1155CC"/>
        <u/>
      </rPr>
      <t>Contacted</t>
    </r>
  </si>
  <si>
    <t>Todd O'Neill</t>
  </si>
  <si>
    <t>Estilo</t>
  </si>
  <si>
    <t>https://www.linkedin.com/in/toddmoneill/</t>
  </si>
  <si>
    <t>Jon Parker</t>
  </si>
  <si>
    <t>https://www.linkedin.com/messaging/thread/2-YWEyZmVlNjItNDY2Ny00YmEwLTg5MmYtNGJkNDA4YTQ4ZDM4XzAxMA==</t>
  </si>
  <si>
    <t>Lisa Soukup</t>
  </si>
  <si>
    <t>https://www.linkedin.com/in/lisa-soukup-a1878880/</t>
  </si>
  <si>
    <t>Aneesh Satnaliwala</t>
  </si>
  <si>
    <t>Country Bean</t>
  </si>
  <si>
    <t>https://www.linkedin.com/in/asatnaliwala/</t>
  </si>
  <si>
    <t>Liz Milonopoulos</t>
  </si>
  <si>
    <t>https://www.linkedin.com/messaging/thread/2-NjllNTRkZmYtYTc1Mi00NDcxLWEzM2ItM2FjZTdkNDYzMmI3XzAxMA==/</t>
  </si>
  <si>
    <r>
      <rPr>
        <rFont val="Proxima Nova"/>
        <color rgb="FF1155CC"/>
        <u/>
      </rPr>
      <t>Followed</t>
    </r>
    <r>
      <rPr>
        <rFont val="Proxima Nova"/>
      </rPr>
      <t xml:space="preserve"> | </t>
    </r>
    <r>
      <rPr>
        <rFont val="Proxima Nova"/>
        <color rgb="FF1155CC"/>
        <u/>
      </rPr>
      <t>Contacted</t>
    </r>
  </si>
  <si>
    <t>Accepted invite. 
Recheck TT on Apr 25</t>
  </si>
  <si>
    <t>Aditi Somani Satnaliwala</t>
  </si>
  <si>
    <t>https://www.linkedin.com/in/aditi-somani-satnaliwala-6b390135/</t>
  </si>
  <si>
    <t>Shiv Kapoor</t>
  </si>
  <si>
    <r>
      <rPr>
        <rFont val="Proxima Nova"/>
        <color rgb="FF1155CC"/>
        <u/>
      </rPr>
      <t>Followed</t>
    </r>
    <r>
      <rPr>
        <rFont val="Proxima Nova"/>
      </rPr>
      <t xml:space="preserve"> | Can't be messaged</t>
    </r>
  </si>
  <si>
    <t>Responded warm - introed via LI. Recheck after 2 weeks.
Responded cold - asked email</t>
  </si>
  <si>
    <t>Vandita Agarwal</t>
  </si>
  <si>
    <t>https://www.linkedin.com/in/vanditaagarwal/</t>
  </si>
  <si>
    <t>Aishwarya Agarwal</t>
  </si>
  <si>
    <t>Brand Head</t>
  </si>
  <si>
    <t>https://www.linkedin.com/in/aishwarya-agarwal-55a751157/</t>
  </si>
  <si>
    <t>Poonam Punjabi</t>
  </si>
  <si>
    <t>Creative Head</t>
  </si>
  <si>
    <t>https://www.linkedin.com/in/poonam-punjabi-8007b013b/</t>
  </si>
  <si>
    <t>Riya Raj</t>
  </si>
  <si>
    <t>https://www.linkedin.com/in/riya-raj-6359a5181/</t>
  </si>
  <si>
    <t>Ebun Olaloye</t>
  </si>
  <si>
    <t>Live Breathe Futbol</t>
  </si>
  <si>
    <t>https://www.linkedin.com/in/ebunolaloye/</t>
  </si>
  <si>
    <t>Sina Mobasser</t>
  </si>
  <si>
    <t>https://www.linkedin.com/messaging/thread/2-NmVlZGI1ZmEtMzFhMS00Y2JhLWE5MDQtMDZiYTA3ZjFlZjNmXzAxMA==/</t>
  </si>
  <si>
    <r>
      <rPr>
        <rFont val="Proxima Nova"/>
        <color rgb="FF1155CC"/>
        <u/>
      </rPr>
      <t>Followed</t>
    </r>
    <r>
      <rPr>
        <rFont val="Proxima Nova"/>
      </rPr>
      <t xml:space="preserve"> | </t>
    </r>
    <r>
      <rPr>
        <rFont val="Proxima Nova"/>
        <color rgb="FF1155CC"/>
        <u/>
      </rPr>
      <t>Contacted</t>
    </r>
  </si>
  <si>
    <t>Sent inmail. Wait to accept invite.
Responded warm - doesn't know
Recheck TT on Apr 28</t>
  </si>
  <si>
    <t>Domenick Cucinotta</t>
  </si>
  <si>
    <t>Co-Founder/Head of Digital Content</t>
  </si>
  <si>
    <t>https://www.linkedin.com/in/domenickcucinotta/</t>
  </si>
  <si>
    <t>Lou Bridda</t>
  </si>
  <si>
    <r>
      <rPr>
        <rFont val="Proxima Nova"/>
        <color rgb="FF1155CC"/>
        <u/>
      </rPr>
      <t>Followed</t>
    </r>
    <r>
      <rPr>
        <rFont val="Proxima Nova"/>
      </rPr>
      <t xml:space="preserve"> | </t>
    </r>
    <r>
      <rPr>
        <rFont val="Proxima Nova"/>
        <color rgb="FF1155CC"/>
        <u/>
      </rPr>
      <t>Contacted</t>
    </r>
  </si>
  <si>
    <t>Bump warm after a week
Recheck TT on Apr 28</t>
  </si>
  <si>
    <t>Anuj Tyagi</t>
  </si>
  <si>
    <t>Zoey</t>
  </si>
  <si>
    <t>https://www.linkedin.com/in/anuj-tyagi-2375599/</t>
  </si>
  <si>
    <t>https://www.linkedin.com/messaging/thread/2-Zjc0ZmY5NmQtZGQ2Ny00NzE5LTgwMTMtN2M4N2UyMGM5OTNmXzAxMA==/</t>
  </si>
  <si>
    <r>
      <rPr>
        <rFont val="Proxima Nova"/>
        <color rgb="FF1155CC"/>
        <u/>
      </rPr>
      <t>Followed</t>
    </r>
    <r>
      <rPr>
        <rFont val="Proxima Nova"/>
      </rPr>
      <t xml:space="preserve"> | </t>
    </r>
    <r>
      <rPr>
        <rFont val="Proxima Nova"/>
        <color rgb="FF1155CC"/>
        <u/>
      </rPr>
      <t>Contacted</t>
    </r>
  </si>
  <si>
    <t>Accepted invite. Recheck after 2 weeks
Responded cold. Asked email to sched meeting
Recheck TT on Apr 28</t>
  </si>
  <si>
    <t>Pooja Agarwal</t>
  </si>
  <si>
    <t>https://www.linkedin.com/in/pooja-agarwal-a3457618/</t>
  </si>
  <si>
    <t>Kari Gould</t>
  </si>
  <si>
    <t>Wanda Malhotra</t>
  </si>
  <si>
    <t>Crunchy Mama Box</t>
  </si>
  <si>
    <t>https://www.linkedin.com/in/wandamalhotra/</t>
  </si>
  <si>
    <t>Kimon Angelides</t>
  </si>
  <si>
    <r>
      <rPr>
        <rFont val="Proxima Nova"/>
        <b/>
        <color rgb="FFFFFFFF"/>
        <u/>
      </rPr>
      <t>Followed</t>
    </r>
    <r>
      <rPr>
        <rFont val="Proxima Nova"/>
        <b/>
        <color rgb="FFFFFFFF"/>
      </rPr>
      <t xml:space="preserve"> | Can't be messaged</t>
    </r>
  </si>
  <si>
    <t>Accepted invite. Responded cold - sent meeting email
Responded warm - doesn't know
Meeting cold - meeting booked</t>
  </si>
  <si>
    <t>Renata Esteves</t>
  </si>
  <si>
    <t>Business Development Consultant</t>
  </si>
  <si>
    <t>https://www.linkedin.com/in/renataesteves/</t>
  </si>
  <si>
    <t>Nicolas MENDIHARAT</t>
  </si>
  <si>
    <t>Status/Warm Connection</t>
  </si>
  <si>
    <t>Tru Livin</t>
  </si>
  <si>
    <t>Ari Savitsky</t>
  </si>
  <si>
    <t>Kate Loar</t>
  </si>
  <si>
    <t>Accepted invite. Wants to chat. Recheck after 2 weeks.</t>
  </si>
  <si>
    <t>Jaspal Singh</t>
  </si>
  <si>
    <t>Responded warm - shot a note to Ari. Waiting for his response. Recheck after a week.</t>
  </si>
  <si>
    <t>Mike Harris</t>
  </si>
  <si>
    <t>Potion Paris</t>
  </si>
  <si>
    <t>Omar Mian</t>
  </si>
  <si>
    <t>Nirogam</t>
  </si>
  <si>
    <t>Puneet Aggarwal</t>
  </si>
  <si>
    <t>Ankit Parasher</t>
  </si>
  <si>
    <t>Responded cold - asked Jesse for a response.
Bump warm after a week.</t>
  </si>
  <si>
    <t>Vartika Manasvi</t>
  </si>
  <si>
    <t>Responded warm - doesn't want to do intro</t>
  </si>
  <si>
    <t>Misbah Ashraf</t>
  </si>
  <si>
    <t>Poppabum</t>
  </si>
  <si>
    <t>Ananya Sharma</t>
  </si>
  <si>
    <t>PlantVita</t>
  </si>
  <si>
    <t>Sahil Shah</t>
  </si>
  <si>
    <t>Amoretti</t>
  </si>
  <si>
    <t>Maral Barsoumian</t>
  </si>
  <si>
    <t>Sent inmail. Wait to accept.</t>
  </si>
  <si>
    <t>Simply Wholesale</t>
  </si>
  <si>
    <t>Neel Gudka</t>
  </si>
  <si>
    <t>JD Customs USA</t>
  </si>
  <si>
    <t>Jonathan Smith</t>
  </si>
  <si>
    <t>Helix</t>
  </si>
  <si>
    <t>Beau Ties</t>
  </si>
  <si>
    <t>Greg Shugar</t>
  </si>
  <si>
    <t>Stephen Choi</t>
  </si>
  <si>
    <t>Responded warm - doesn't know
Accepted invite. Recheck after 2 weeks.</t>
  </si>
  <si>
    <t>Betsey Johnson</t>
  </si>
  <si>
    <t>Marty Pitiger</t>
  </si>
  <si>
    <t>Double D Ranch</t>
  </si>
  <si>
    <t>Mitchell Franz</t>
  </si>
  <si>
    <t>4th &amp; Reckles</t>
  </si>
  <si>
    <t>Pawan Khosla</t>
  </si>
  <si>
    <t>Lamik Beauty</t>
  </si>
  <si>
    <t>Kim Roxie</t>
  </si>
  <si>
    <t>Shapes Secrets</t>
  </si>
  <si>
    <t>Raul Sanchez</t>
  </si>
  <si>
    <t>Petsense</t>
  </si>
  <si>
    <t>Alyssa Bussell</t>
  </si>
  <si>
    <t>Send LI invite Mar 20</t>
  </si>
  <si>
    <t>The Giving Keys</t>
  </si>
  <si>
    <t>Caitlin Crosby</t>
  </si>
  <si>
    <t>Maui Divers Jewelry</t>
  </si>
  <si>
    <t>Cole Slater</t>
  </si>
  <si>
    <t>Uncle Sam's</t>
  </si>
  <si>
    <t>Richard M Geist</t>
  </si>
  <si>
    <t>David Hartzell</t>
  </si>
  <si>
    <t>Vine Apparel</t>
  </si>
  <si>
    <t>Charlie Sedanayasa</t>
  </si>
  <si>
    <t>DankStop</t>
  </si>
  <si>
    <t>Louis Coniglio</t>
  </si>
  <si>
    <t>John Koetsier</t>
  </si>
  <si>
    <t>Jim Edwards</t>
  </si>
  <si>
    <t>Best of Organic</t>
  </si>
  <si>
    <t>Kellyann Petrucci</t>
  </si>
  <si>
    <t>Elements Brands</t>
  </si>
  <si>
    <t>Bumped again. Asked if ready for a meeting. Recheck after 1 month.</t>
  </si>
  <si>
    <t>CLIQ Products</t>
  </si>
  <si>
    <t>John Morais</t>
  </si>
  <si>
    <t>Meeting Completed (Trial Pending)</t>
  </si>
  <si>
    <t>Responded cold. Asked email to sched a call. Finalizing meeting sched.</t>
  </si>
  <si>
    <t>TCO Fly Shop</t>
  </si>
  <si>
    <t>Tony Gehman</t>
  </si>
  <si>
    <t>Yeehaw Cowboy</t>
  </si>
  <si>
    <t>Jose Diaz</t>
  </si>
  <si>
    <t>Yorkshire Trading Co.</t>
  </si>
  <si>
    <t>Alexander Moore</t>
  </si>
  <si>
    <t>Wig Studio 1</t>
  </si>
  <si>
    <t>Andrea Carlson</t>
  </si>
  <si>
    <t>Swing Design</t>
  </si>
  <si>
    <t>Jeffrey Jenkins</t>
  </si>
  <si>
    <t>Overlook Boots</t>
  </si>
  <si>
    <t>Melissa Johnson</t>
  </si>
  <si>
    <t>Archana Potters</t>
  </si>
  <si>
    <t>Allyson Mariani</t>
  </si>
  <si>
    <t>SlideBelts</t>
  </si>
  <si>
    <t>Brig Taylor</t>
  </si>
  <si>
    <t>Allan Young</t>
  </si>
  <si>
    <t>FactoryPure</t>
  </si>
  <si>
    <t>Eugene Ravitsky</t>
  </si>
  <si>
    <t>Bravo Sierra</t>
  </si>
  <si>
    <t>Kelly Burke</t>
  </si>
  <si>
    <t>Responded warm (accidentally) - sent intro via LI. Recheck after 1 month.</t>
  </si>
  <si>
    <t>MyIntent</t>
  </si>
  <si>
    <t>Chris Pan</t>
  </si>
  <si>
    <t>Pasha Chikosh</t>
  </si>
  <si>
    <t>Responded warm - Sent follow up#2. Recheck after 2 weeks.</t>
  </si>
  <si>
    <t>Sujay Jaswa</t>
  </si>
  <si>
    <t>Sean Flynn</t>
  </si>
  <si>
    <t>The Bio Dude</t>
  </si>
  <si>
    <t>Joshua Halter</t>
  </si>
  <si>
    <t>Soccer Wearhouse</t>
  </si>
  <si>
    <t>George Laparra</t>
  </si>
  <si>
    <t>Dia&amp;Co</t>
  </si>
  <si>
    <t>Thomas Daffern</t>
  </si>
  <si>
    <t xml:space="preserve">Meeting cold. </t>
  </si>
  <si>
    <t>Factory Buys</t>
  </si>
  <si>
    <t>Kate Gaske</t>
  </si>
  <si>
    <t>Obsessed Garage</t>
  </si>
  <si>
    <t>Matt Moreman</t>
  </si>
  <si>
    <t>Giulio</t>
  </si>
  <si>
    <t>Giulio Cinque</t>
  </si>
  <si>
    <t>Wrench Science</t>
  </si>
  <si>
    <t>Tim Medina</t>
  </si>
  <si>
    <t>Pro Bike Supply</t>
  </si>
  <si>
    <t>Samantha Cohen</t>
  </si>
  <si>
    <t>M Officer</t>
  </si>
  <si>
    <t>Narriman Coladello</t>
  </si>
  <si>
    <t>WATCH IT</t>
  </si>
  <si>
    <t>Anshu Khanna</t>
  </si>
  <si>
    <t>Fio Jeitoso</t>
  </si>
  <si>
    <t>Igor Dantas</t>
  </si>
  <si>
    <t>J Turner</t>
  </si>
  <si>
    <t>Jennifer Turner</t>
  </si>
  <si>
    <t>Mr Simple</t>
  </si>
  <si>
    <t>David Fraser</t>
  </si>
  <si>
    <t>Just Love Coffee</t>
  </si>
  <si>
    <t>Rob Webb</t>
  </si>
  <si>
    <t>Linens 'n Things</t>
  </si>
  <si>
    <t>Abrar Ahmed</t>
  </si>
  <si>
    <r>
      <rPr>
        <rFont val="Proxima Nova"/>
        <strike/>
        <color theme="1"/>
      </rPr>
      <t>Samit Sheth
Sanaz Limouee</t>
    </r>
    <r>
      <rPr>
        <rFont val="Proxima Nova"/>
        <color theme="1"/>
      </rPr>
      <t xml:space="preserve">
</t>
    </r>
    <r>
      <rPr>
        <rFont val="Proxima Nova"/>
        <strike/>
        <color theme="1"/>
      </rPr>
      <t>Michael Darwal</t>
    </r>
  </si>
  <si>
    <t>Sent inmail. Accepted invite. Sent follow up#2. Recheck after a month.</t>
  </si>
  <si>
    <t>Ralph &amp; Russo</t>
  </si>
  <si>
    <t>Michael Russo</t>
  </si>
  <si>
    <t>Tea Connection</t>
  </si>
  <si>
    <t>Pablo Lorenzo</t>
  </si>
  <si>
    <t>Buffalo David Bitton</t>
  </si>
  <si>
    <t>Sylvain Brossard</t>
  </si>
  <si>
    <t>Souris Mini</t>
  </si>
  <si>
    <t>Michael Bellavance</t>
  </si>
  <si>
    <t>Kair Fashion</t>
  </si>
  <si>
    <t>Sasidhar Polagani</t>
  </si>
  <si>
    <t>Sogno Toscano</t>
  </si>
  <si>
    <t>Vittorio Veroni</t>
  </si>
  <si>
    <t>West 49</t>
  </si>
  <si>
    <t>Stevie Luckman</t>
  </si>
  <si>
    <t>Southern Fried Cotton</t>
  </si>
  <si>
    <t>John Earle</t>
  </si>
  <si>
    <t>Daniel Berk</t>
  </si>
  <si>
    <t>P Johnson</t>
  </si>
  <si>
    <t>Rob Blythe</t>
  </si>
  <si>
    <t>Danyal Kothari</t>
  </si>
  <si>
    <t>Ryderwear</t>
  </si>
  <si>
    <t>David Makaveli</t>
  </si>
  <si>
    <t>Adored Vintage</t>
  </si>
  <si>
    <t>Rodellee Bas</t>
  </si>
  <si>
    <t>French Soda</t>
  </si>
  <si>
    <t>MJ Ryder</t>
  </si>
  <si>
    <t>Morado Designs</t>
  </si>
  <si>
    <t>Joanne Goodreau</t>
  </si>
  <si>
    <t>Koala Clip</t>
  </si>
  <si>
    <t>Kristina Powell</t>
  </si>
  <si>
    <t>Kathleen Felton</t>
  </si>
  <si>
    <t>Schutz</t>
  </si>
  <si>
    <t>Kelly Lucia</t>
  </si>
  <si>
    <t>Raymond Wu</t>
  </si>
  <si>
    <t>Bumped. Recheck after a week.</t>
  </si>
  <si>
    <t>ClothingUnder10</t>
  </si>
  <si>
    <t>Zhanna Agranova</t>
  </si>
  <si>
    <t>French's Shoes and Boots</t>
  </si>
  <si>
    <t>Brad French</t>
  </si>
  <si>
    <t>Tokyo Laundry</t>
  </si>
  <si>
    <t>Sachin Passi</t>
  </si>
  <si>
    <t>ORORO</t>
  </si>
  <si>
    <t>Mark Hu</t>
  </si>
  <si>
    <t>David Kinsey</t>
  </si>
  <si>
    <t>David - failed intro
No warm connections to contact. Wait to accept invite.</t>
  </si>
  <si>
    <t>Nieves Lavi</t>
  </si>
  <si>
    <t>Sharon Lavi</t>
  </si>
  <si>
    <t>Shivika Sinha</t>
  </si>
  <si>
    <t>Goodwin Smith</t>
  </si>
  <si>
    <t>Timothy Smith</t>
  </si>
  <si>
    <t>Faisal Fabrics</t>
  </si>
  <si>
    <t>Raza Khalil</t>
  </si>
  <si>
    <t>Society Social</t>
  </si>
  <si>
    <t>Roxy Owens</t>
  </si>
  <si>
    <t>Danielle Blundell</t>
  </si>
  <si>
    <t>Rainbeau</t>
  </si>
  <si>
    <t>Kaitlyn Schulz</t>
  </si>
  <si>
    <t>Dyetology</t>
  </si>
  <si>
    <t>Jackie Ayres</t>
  </si>
  <si>
    <t>Lf Stores</t>
  </si>
  <si>
    <t>Carly Furst</t>
  </si>
  <si>
    <r>
      <rPr>
        <rFont val="Proxima Nova"/>
        <strike/>
      </rPr>
      <t xml:space="preserve">Jeremy Koven
</t>
    </r>
    <r>
      <rPr>
        <rFont val="Proxima Nova"/>
        <strike val="0"/>
        <color rgb="FF1155CC"/>
        <u/>
      </rPr>
      <t>Kyle Maurer</t>
    </r>
  </si>
  <si>
    <t>Kyle - sent follow up#2. Recheck after a week.</t>
  </si>
  <si>
    <t>Briganti</t>
  </si>
  <si>
    <t>Maximiliano M</t>
  </si>
  <si>
    <t>Wax Poetic Clothing</t>
  </si>
  <si>
    <t>Johanna Stull</t>
  </si>
  <si>
    <t>Cotton Babies</t>
  </si>
  <si>
    <t>Jennifer Labit</t>
  </si>
  <si>
    <r>
      <rPr>
        <rFont val="Proxima Nova"/>
        <strike/>
      </rPr>
      <t>Eric Gilbert</t>
    </r>
    <r>
      <rPr>
        <rFont val="Proxima Nova"/>
      </rPr>
      <t xml:space="preserve">
</t>
    </r>
    <r>
      <rPr>
        <rFont val="Proxima Nova"/>
        <strike/>
      </rPr>
      <t>Keith Butcher</t>
    </r>
    <r>
      <rPr>
        <rFont val="Proxima Nova"/>
      </rPr>
      <t xml:space="preserve">
</t>
    </r>
    <r>
      <rPr>
        <rFont val="Proxima Nova"/>
        <strike/>
      </rPr>
      <t>Vinit Bharara
Erin Joy
Sheila Burke</t>
    </r>
    <r>
      <rPr>
        <rFont val="Proxima Nova"/>
        <strike/>
        <color rgb="FF1155CC"/>
      </rPr>
      <t>tt</t>
    </r>
    <r>
      <rPr>
        <rFont val="Proxima Nova"/>
        <color rgb="FF1155CC"/>
        <u/>
      </rPr>
      <t xml:space="preserve">
Marc D Braun</t>
    </r>
    <r>
      <rPr>
        <rFont val="Proxima Nova"/>
      </rPr>
      <t xml:space="preserve"> - email shared</t>
    </r>
  </si>
  <si>
    <t>Sent inmail. Wait to accept invite.
Eric - failed intro. 
Marc - sent follow up#1. Recheck after a week.
Jesse's comment - too small</t>
  </si>
  <si>
    <t>Malo</t>
  </si>
  <si>
    <t>Walter Maiocchi</t>
  </si>
  <si>
    <t>Morera Grosso</t>
  </si>
  <si>
    <t>Gerardo Morera</t>
  </si>
  <si>
    <t>Jaime Oriol Miranda</t>
  </si>
  <si>
    <t>Sent inmail. Wait to accept invite.
No warm connections to contact. Wait to accept invite.</t>
  </si>
  <si>
    <t>Fashion Flare</t>
  </si>
  <si>
    <t>Umair Ashraf</t>
  </si>
  <si>
    <t>Amedeo Testoni</t>
  </si>
  <si>
    <t>Massimo Bettio</t>
  </si>
  <si>
    <t>Pooja Adhar</t>
  </si>
  <si>
    <t>Henri Girl</t>
  </si>
  <si>
    <t>Cassandra Gordon</t>
  </si>
  <si>
    <t>Weatherproof Vintage</t>
  </si>
  <si>
    <t>Ron Rheingold</t>
  </si>
  <si>
    <t>Longlady</t>
  </si>
  <si>
    <t>Anita Van Komen</t>
  </si>
  <si>
    <t>Ron Herman</t>
  </si>
  <si>
    <t>Mimi Horiuchi</t>
  </si>
  <si>
    <t>Storm</t>
  </si>
  <si>
    <t>Rasmus Storm</t>
  </si>
  <si>
    <t>NewChi</t>
  </si>
  <si>
    <t>Janet Wang</t>
  </si>
  <si>
    <r>
      <rPr>
        <rFont val="Proxima Nova"/>
        <strike/>
        <color rgb="FF000000"/>
      </rPr>
      <t>Peter Guy</t>
    </r>
    <r>
      <rPr>
        <rFont val="Proxima Nova"/>
        <color rgb="FF000000"/>
      </rPr>
      <t xml:space="preserve">
</t>
    </r>
    <r>
      <rPr>
        <rFont val="Proxima Nova"/>
        <strike/>
        <color rgb="FF000000"/>
      </rPr>
      <t>Valerie Tsai</t>
    </r>
  </si>
  <si>
    <t>Peter - failed intro. No warm connections to contact. Wait to accept invite.</t>
  </si>
  <si>
    <t>M. Valentina</t>
  </si>
  <si>
    <t>José Roberto Sánchez Jiménez</t>
  </si>
  <si>
    <t>FashionWear</t>
  </si>
  <si>
    <t>Dave Yadgard</t>
  </si>
  <si>
    <t>Coast Clothing</t>
  </si>
  <si>
    <t>Carlos Martins</t>
  </si>
  <si>
    <t>Accepted invite. Send follow up after 2 weeks.</t>
  </si>
  <si>
    <t>Point Of Origin</t>
  </si>
  <si>
    <t>Alexa Trapp</t>
  </si>
  <si>
    <t>Un1tus</t>
  </si>
  <si>
    <t>Tony Dore</t>
  </si>
  <si>
    <t>Zaaf Collection</t>
  </si>
  <si>
    <t>Abai Schulze</t>
  </si>
  <si>
    <r>
      <rPr>
        <rFont val="Proxima Nova"/>
      </rPr>
      <t xml:space="preserve">Sara Haq - failed intro
</t>
    </r>
    <r>
      <rPr>
        <rFont val="Proxima Nova"/>
        <color rgb="FF1155CC"/>
        <u/>
      </rPr>
      <t>Alpha Mengistu</t>
    </r>
    <r>
      <rPr>
        <rFont val="Proxima Nova"/>
      </rPr>
      <t xml:space="preserve"> - alpha.mengistu@gmail.com</t>
    </r>
  </si>
  <si>
    <t>Finalizing meeting sched. No further action needed.</t>
  </si>
  <si>
    <t>Haney</t>
  </si>
  <si>
    <t>Mary Alice Haney</t>
  </si>
  <si>
    <t>Paloma Barceló</t>
  </si>
  <si>
    <t>Veronica Dura</t>
  </si>
  <si>
    <t>Pulsara</t>
  </si>
  <si>
    <t>Stephen Rock</t>
  </si>
  <si>
    <t>Pants Store</t>
  </si>
  <si>
    <t>Maggie (Hardwick) Carter</t>
  </si>
  <si>
    <t>Harveys</t>
  </si>
  <si>
    <t>Melanie Harvey</t>
  </si>
  <si>
    <t>Ethik Clothing</t>
  </si>
  <si>
    <t>Alexander Hage-Boutros</t>
  </si>
  <si>
    <t>Mikol</t>
  </si>
  <si>
    <t>Mikey Wu</t>
  </si>
  <si>
    <t>Ride Backwards</t>
  </si>
  <si>
    <t>Mia Zierk</t>
  </si>
  <si>
    <t>Watershed Brand</t>
  </si>
  <si>
    <t>Jake Patterson</t>
  </si>
  <si>
    <t>Only Hearts</t>
  </si>
  <si>
    <t>Nia-Ceri Young</t>
  </si>
  <si>
    <t>Olympia Fields</t>
  </si>
  <si>
    <t>Katerina Tsompanis</t>
  </si>
  <si>
    <t>House of Lunettes</t>
  </si>
  <si>
    <t>Anu Olaoye</t>
  </si>
  <si>
    <t>Work Authority</t>
  </si>
  <si>
    <t>Lisa Arneill</t>
  </si>
  <si>
    <t>Us Angels</t>
  </si>
  <si>
    <t>Hank Shalom</t>
  </si>
  <si>
    <t>Underrated Melbourne</t>
  </si>
  <si>
    <t>Anthony Taratsas</t>
  </si>
  <si>
    <t>DNA Footwear</t>
  </si>
  <si>
    <t>Paul Ayson</t>
  </si>
  <si>
    <t>Meskita</t>
  </si>
  <si>
    <t>Alessandra Meskita</t>
  </si>
  <si>
    <t>Instant Figure</t>
  </si>
  <si>
    <t>Monica Denise</t>
  </si>
  <si>
    <t>Struggle Creative</t>
  </si>
  <si>
    <t>Matias Myhrberg</t>
  </si>
  <si>
    <t>Finalizing meeting sched.</t>
  </si>
  <si>
    <t>Andrews</t>
  </si>
  <si>
    <t>Darren Mason</t>
  </si>
  <si>
    <t>Darren - they're on a new path on mobile.</t>
  </si>
  <si>
    <t>We Are Labels</t>
  </si>
  <si>
    <t>Pieter-Bas Broeke</t>
  </si>
  <si>
    <t>RYU Apparel</t>
  </si>
  <si>
    <t>Cesare Fazari</t>
  </si>
  <si>
    <t>The Territory Ahead</t>
  </si>
  <si>
    <t>Randy Pyles</t>
  </si>
  <si>
    <t>LydaDesigns</t>
  </si>
  <si>
    <t>Veronica Sayan</t>
  </si>
  <si>
    <t>The Natural Baby</t>
  </si>
  <si>
    <t>Kim Ormsby</t>
  </si>
  <si>
    <t>Tekkie Town</t>
  </si>
  <si>
    <t>Julie Mostert</t>
  </si>
  <si>
    <t>Mount Wilder</t>
  </si>
  <si>
    <t>Ankit Sachdev</t>
  </si>
  <si>
    <t>Perry Ellis</t>
  </si>
  <si>
    <t>Costanza Vaggi</t>
  </si>
  <si>
    <t>Private Lives</t>
  </si>
  <si>
    <t>Pulkit Kapoor</t>
  </si>
  <si>
    <t>Dockland</t>
  </si>
  <si>
    <t>Ahmed Aymen Elsawaf</t>
  </si>
  <si>
    <t>Sent inmail. No response yet</t>
  </si>
  <si>
    <t>DISTRICT of CLOTHING</t>
  </si>
  <si>
    <t>Dionna Dorsey Calloway</t>
  </si>
  <si>
    <t>Lola Bakare - failed intro</t>
  </si>
  <si>
    <t>Breakbounce</t>
  </si>
  <si>
    <t>Sanjeev Mukhija</t>
  </si>
  <si>
    <t>Aroma360</t>
  </si>
  <si>
    <t>Nadira Persaud</t>
  </si>
  <si>
    <t>Jill Osinoff - sent intro</t>
  </si>
  <si>
    <t>soleRebels</t>
  </si>
  <si>
    <t>Bethlehem Alemu</t>
  </si>
  <si>
    <t>S.wear</t>
  </si>
  <si>
    <t>Dror lev</t>
  </si>
  <si>
    <t>Gallucci Shoes</t>
  </si>
  <si>
    <t>Gianni Gallucci</t>
  </si>
  <si>
    <t>Workshop</t>
  </si>
  <si>
    <t>Chris Cherry</t>
  </si>
  <si>
    <t>Tucker</t>
  </si>
  <si>
    <t>Gaby Basora</t>
  </si>
  <si>
    <r>
      <rPr>
        <rFont val="Proxima Nova"/>
        <strike/>
        <color theme="1"/>
      </rPr>
      <t>Greg Moore</t>
    </r>
    <r>
      <rPr>
        <rFont val="Proxima Nova"/>
        <color theme="1"/>
      </rPr>
      <t xml:space="preserve">
</t>
    </r>
    <r>
      <rPr>
        <rFont val="Proxima Nova"/>
        <strike/>
        <color theme="1"/>
      </rPr>
      <t>Krista Goralczyk</t>
    </r>
    <r>
      <rPr>
        <rFont val="Proxima Nova"/>
        <color theme="1"/>
      </rPr>
      <t xml:space="preserve">
</t>
    </r>
    <r>
      <rPr>
        <rFont val="Proxima Nova"/>
        <strike/>
        <color theme="1"/>
      </rPr>
      <t>Dan King</t>
    </r>
  </si>
  <si>
    <t>Pink Tartan</t>
  </si>
  <si>
    <t>Kimberley Newport Mimran</t>
  </si>
  <si>
    <t>Autumn Lane Clothing</t>
  </si>
  <si>
    <t>Richa Baid Agarwal</t>
  </si>
  <si>
    <t>Boutique Mirel</t>
  </si>
  <si>
    <t>Mariana Leon</t>
  </si>
  <si>
    <r>
      <rPr>
        <rFont val="Proxima Nova"/>
        <color rgb="FF1155CC"/>
        <u/>
      </rPr>
      <t>Jose Maria Volio</t>
    </r>
    <r>
      <rPr>
        <rFont val="Proxima Nova"/>
      </rPr>
      <t xml:space="preserve"> - no response after bump</t>
    </r>
  </si>
  <si>
    <t>State Of Solace</t>
  </si>
  <si>
    <t>Kate Heslop</t>
  </si>
  <si>
    <t>Richmond Classics</t>
  </si>
  <si>
    <t>Keith McNicol</t>
  </si>
  <si>
    <t>Eveni Pacific</t>
  </si>
  <si>
    <t>Alexander Vaai</t>
  </si>
  <si>
    <t>Free Movement Solutions</t>
  </si>
  <si>
    <t>Sandra Faustina</t>
  </si>
  <si>
    <t>Enni</t>
  </si>
  <si>
    <t>Daylan James</t>
  </si>
  <si>
    <t>Alpha60</t>
  </si>
  <si>
    <t>Alex Cleary</t>
  </si>
  <si>
    <t>Simbacart</t>
  </si>
  <si>
    <t>Mandeep Kaur Tangra</t>
  </si>
  <si>
    <r>
      <rPr>
        <rFont val="Proxima Nova"/>
      </rPr>
      <t xml:space="preserve">Manish Maheshwari - not warm enough
</t>
    </r>
    <r>
      <rPr>
        <rFont val="Proxima Nova"/>
        <color rgb="FF1155CC"/>
        <u/>
      </rPr>
      <t>Erica Dhawan</t>
    </r>
    <r>
      <rPr>
        <rFont val="Proxima Nova"/>
      </rPr>
      <t xml:space="preserve"> - no response after bump
Billy Gallagher - doesn't know</t>
    </r>
  </si>
  <si>
    <t>The Mint Julep Boutique</t>
  </si>
  <si>
    <t>Justin Lambert</t>
  </si>
  <si>
    <t>Machine-A</t>
  </si>
  <si>
    <t>Hugo Gibbon</t>
  </si>
  <si>
    <t>MiyaLingerie</t>
  </si>
  <si>
    <t>Gökhan Büyükpolat</t>
  </si>
  <si>
    <t>Sent inmail. Recheck after 2 weeks.</t>
  </si>
  <si>
    <t>Pure Wool</t>
  </si>
  <si>
    <t>Shree Pandey</t>
  </si>
  <si>
    <t>Paola Prata</t>
  </si>
  <si>
    <t>Martina Tognon</t>
  </si>
  <si>
    <t>Calavera Coolers</t>
  </si>
  <si>
    <t>Cisco Gonzalez</t>
  </si>
  <si>
    <t>The Kreol Republic</t>
  </si>
  <si>
    <t>Marème Diaban</t>
  </si>
  <si>
    <t>Rokuzan</t>
  </si>
  <si>
    <t>Daisuke Tanaka</t>
  </si>
  <si>
    <t>The Clawset</t>
  </si>
  <si>
    <t>Mindy A.</t>
  </si>
  <si>
    <t>Nick Tentis</t>
  </si>
  <si>
    <t>DNAstore</t>
  </si>
  <si>
    <t>Steffan Koch</t>
  </si>
  <si>
    <t>Lifted Research Group</t>
  </si>
  <si>
    <t>Michael Schillmoeller</t>
  </si>
  <si>
    <t>Hawley Lane Shoes</t>
  </si>
  <si>
    <t>David Levy</t>
  </si>
  <si>
    <t>JettProof</t>
  </si>
  <si>
    <t>Michelle Ebbin</t>
  </si>
  <si>
    <t>Slam City Skates</t>
  </si>
  <si>
    <t>Matthew Boyce</t>
  </si>
  <si>
    <t>Bicici &amp; Coty</t>
  </si>
  <si>
    <t>Silvia Shin</t>
  </si>
  <si>
    <t>Australian Boot</t>
  </si>
  <si>
    <t>Ian Heaps</t>
  </si>
  <si>
    <t>Machines</t>
  </si>
  <si>
    <t>Dylan Fan</t>
  </si>
  <si>
    <t>Famous Horse Inc</t>
  </si>
  <si>
    <t>Meryl Joseph</t>
  </si>
  <si>
    <t>Cody Liebman - No response after bump
John Hoye - doesn't know</t>
  </si>
  <si>
    <t>Move to ABM</t>
  </si>
  <si>
    <t>Scan Design</t>
  </si>
  <si>
    <t>Angie Whitmore</t>
  </si>
  <si>
    <t>Long's Jewelers</t>
  </si>
  <si>
    <t>Craig Rottenberg</t>
  </si>
  <si>
    <t>Cyrus Beagley - No response after bump
Vikas Aggarwal - no response after bump</t>
  </si>
  <si>
    <t>Supply</t>
  </si>
  <si>
    <t>Patrick Coddou</t>
  </si>
  <si>
    <t>Faherty</t>
  </si>
  <si>
    <t>Laura Jacobs</t>
  </si>
  <si>
    <t>Cheryl Callan - knows Laura but will not pursue
Myles Kleeger - email shared</t>
  </si>
  <si>
    <t>Come back later in Spring to reconnect.</t>
  </si>
  <si>
    <t>Limited Run Games</t>
  </si>
  <si>
    <t>Douglas Bogart</t>
  </si>
  <si>
    <t>Phillip Akhzar - email shared</t>
  </si>
  <si>
    <t>Bragg</t>
  </si>
  <si>
    <t>Linda Boardman</t>
  </si>
  <si>
    <t>Intro made. No action further needed.</t>
  </si>
  <si>
    <t>Solaris Japan</t>
  </si>
  <si>
    <t>Jacob Iyamu</t>
  </si>
  <si>
    <t>Laundress</t>
  </si>
  <si>
    <t>Lindsey Boyd</t>
  </si>
  <si>
    <t>Ben Shanken - doesn't know
Direct outreach - No response yet</t>
  </si>
  <si>
    <t>Alani Nu</t>
  </si>
  <si>
    <t>Matt Zucco</t>
  </si>
  <si>
    <t>Jared Polivka - failed intro
Taylor Cain - doesn't know
Kamilla Andersen - doesn't know
Samir Shergill - doesn't know</t>
  </si>
  <si>
    <t>New outreach. Send follow up next week.</t>
  </si>
  <si>
    <t>Plugable Technologies</t>
  </si>
  <si>
    <t>Bernie Thompson</t>
  </si>
  <si>
    <t>Iñigo Vega de seoane - failed intro
Vikrant Duggal - no response after bump</t>
  </si>
  <si>
    <t>Breeo</t>
  </si>
  <si>
    <t>Amos Stoltzfus</t>
  </si>
  <si>
    <t>Efrin Feliz - failed intro
Direct outreach - no response yet</t>
  </si>
  <si>
    <t>Direct outreach. Recheck after holidays</t>
  </si>
  <si>
    <t>Versed Skincare</t>
  </si>
  <si>
    <t>Katherine Power
Michael Giordano</t>
  </si>
  <si>
    <r>
      <rPr>
        <rFont val="Proxima Nova"/>
      </rPr>
      <t xml:space="preserve">Andrew Doyle - doesn't know
</t>
    </r>
    <r>
      <rPr>
        <rFont val="Proxima Nova"/>
        <color rgb="FF1155CC"/>
        <u/>
      </rPr>
      <t>Ellie Wheeler</t>
    </r>
    <r>
      <rPr>
        <rFont val="Proxima Nova"/>
      </rPr>
      <t xml:space="preserve"> - email shared</t>
    </r>
  </si>
  <si>
    <t>Blurb sent over email. Waiting for intro. Sent follow up#1. Recheck after holidays.
Sent inmail to Michael. Waiting to accept invite.</t>
  </si>
  <si>
    <t>Worldwide Cyclery</t>
  </si>
  <si>
    <t>Jeff Cayley</t>
  </si>
  <si>
    <t>The Jungalow</t>
  </si>
  <si>
    <t>Justina Blakeney</t>
  </si>
  <si>
    <t>Pura</t>
  </si>
  <si>
    <t>Daniel Lacey</t>
  </si>
  <si>
    <t>Andy Cloyd - doesn't know
Justin Rashidi - email shared</t>
  </si>
  <si>
    <t>Move over to ABM</t>
  </si>
  <si>
    <t>Moscot</t>
  </si>
  <si>
    <t>Alara Aktan</t>
  </si>
  <si>
    <t>Keith Petri - doesn't know
Direct outreach - no response yet</t>
  </si>
  <si>
    <t>Nailboo</t>
  </si>
  <si>
    <t>Razvan Romanescu</t>
  </si>
  <si>
    <t>Discovery call for booking</t>
  </si>
  <si>
    <t>Sixpenny</t>
  </si>
  <si>
    <t>Abby Aldous</t>
  </si>
  <si>
    <t>Wild One</t>
  </si>
  <si>
    <t>Bill Wells</t>
  </si>
  <si>
    <t>Chris Bennett - failed intro
Nina de Souza - failed intro
Ian Samuels - failed intro</t>
  </si>
  <si>
    <t>Kettlebell Kings</t>
  </si>
  <si>
    <t>Chad Price</t>
  </si>
  <si>
    <t>Ethan Agarwal - doesn't know
Stephanie Swingle - email shared</t>
  </si>
  <si>
    <t>Move over to ABM
Chad - failed intro</t>
  </si>
  <si>
    <t>Berkey Filters</t>
  </si>
  <si>
    <t>Sandra Emerson</t>
  </si>
  <si>
    <t>Horne</t>
  </si>
  <si>
    <t>Ryan Walker</t>
  </si>
  <si>
    <t>Succulents Box</t>
  </si>
  <si>
    <t>Duc Nguyen</t>
  </si>
  <si>
    <t>Benjamin Cogan - doesn't know
Yacine Sibous - email shared; failed intro
Jesse Horwitz - no response yet</t>
  </si>
  <si>
    <t>Tile Club</t>
  </si>
  <si>
    <t>Sara Palomares</t>
  </si>
  <si>
    <t>Ryan Chan - failed intro
Direct outreach - no response yet</t>
  </si>
  <si>
    <t>Direct outreach. Recheck after holidays.</t>
  </si>
  <si>
    <t>Arccos Golf</t>
  </si>
  <si>
    <t>Sal Syed</t>
  </si>
  <si>
    <t>Waiting for discovery call sched.</t>
  </si>
  <si>
    <t>Adventure Challenge</t>
  </si>
  <si>
    <t>Tim Marinello</t>
  </si>
  <si>
    <t>Saad Alam - failed intro
Ben Parikh - failed intro
Bob Chapman - no response after bump</t>
  </si>
  <si>
    <t>Blissy</t>
  </si>
  <si>
    <t>Vahe Haroutounian</t>
  </si>
  <si>
    <t>Darlene Ghorbanian - email shared</t>
  </si>
  <si>
    <t>MaryRuth Organics</t>
  </si>
  <si>
    <t>Wyatt Lowe</t>
  </si>
  <si>
    <t>Abhi Mehta - doesn't know
Jacob Sappington - doesn't know
Ashvin Melwani - doesn't know
Taylor Davies - doesn't know
Direct outreach - no response yet</t>
  </si>
  <si>
    <t>New outreach. Send follow up after a week.</t>
  </si>
  <si>
    <t>Dashing Diva</t>
  </si>
  <si>
    <t>Christine Miller</t>
  </si>
  <si>
    <t>Caroline Levere - doesn't know
Direct outreach - No response yet</t>
  </si>
  <si>
    <t>Static Nails</t>
  </si>
  <si>
    <t>Alexis Irene</t>
  </si>
  <si>
    <t>Jesse Derris - doesn't know
Kara Goldin - doesn't know
Toby Dusina - no response after bump
Moiz Ali - doesn't know</t>
  </si>
  <si>
    <t>Wildfang</t>
  </si>
  <si>
    <t>Amy Hjorth</t>
  </si>
  <si>
    <t>Alexander Jost - doesn't know
Jason Yoong - failed intro
Peter Czepiga - doesn't know
Peter Horan - no response yet</t>
  </si>
  <si>
    <t>Intro made. No further actions needed.</t>
  </si>
  <si>
    <t>Juvia's Place</t>
  </si>
  <si>
    <t>Chichi Eburu</t>
  </si>
  <si>
    <t>Rachel ten Brink - doesn't know
Direct outreach - No response yet</t>
  </si>
  <si>
    <t>EnChroma</t>
  </si>
  <si>
    <t>Erik Ritchie</t>
  </si>
  <si>
    <t>Steve Weiss - doesn't know
Direct outreach - No response yet</t>
  </si>
  <si>
    <t>Afloral.com</t>
  </si>
  <si>
    <t>Susan Bonfiglio</t>
  </si>
  <si>
    <t>Color Wow</t>
  </si>
  <si>
    <t>Samantha Mays</t>
  </si>
  <si>
    <t>Eden Brothers</t>
  </si>
  <si>
    <t>Rick Maggio</t>
  </si>
  <si>
    <t>Wayne Ferris - failed intro
Tony Burquez - no response yet</t>
  </si>
  <si>
    <t>Casely</t>
  </si>
  <si>
    <t>Emily Stallings</t>
  </si>
  <si>
    <t>Morgan Blumberg - Contact made via text</t>
  </si>
  <si>
    <t>Emily is interested. Asked Morgan her email add.</t>
  </si>
  <si>
    <t>Arcade1Up</t>
  </si>
  <si>
    <t>Tom Lyons</t>
  </si>
  <si>
    <t>Addie Conner - asked email</t>
  </si>
  <si>
    <t>CordaRoys</t>
  </si>
  <si>
    <t>Robert Copenhaver</t>
  </si>
  <si>
    <t>Cold outreach. Wait for several weeks.</t>
  </si>
  <si>
    <t>Made In</t>
  </si>
  <si>
    <r>
      <rPr>
        <rFont val="Proxima Nova"/>
      </rPr>
      <t xml:space="preserve">Lindsay Jackson
</t>
    </r>
    <r>
      <rPr>
        <rFont val="Proxima Nova"/>
        <color rgb="FF1155CC"/>
        <u/>
      </rPr>
      <t>Tara Melton</t>
    </r>
  </si>
  <si>
    <t>Paul Hedrick - Tara's email shared
Tommy Flaim - (Tara's warm) no response yet</t>
  </si>
  <si>
    <t>HyperX Systems</t>
  </si>
  <si>
    <t>Albert Ling</t>
  </si>
  <si>
    <t>Jason Yeh - email shared</t>
  </si>
  <si>
    <t>Ourplace</t>
  </si>
  <si>
    <t>Gabriel Marcial</t>
  </si>
  <si>
    <t>Chris Toy - doesn't know
Justin Mares - failed intro
Adam Lovallo - doesn't know
Breanna Martin - no response yet</t>
  </si>
  <si>
    <t>Velvet Caviar Group</t>
  </si>
  <si>
    <t>Michelle Aran</t>
  </si>
  <si>
    <t>Nixon</t>
  </si>
  <si>
    <r>
      <rPr>
        <rFont val="Proxima Nova"/>
      </rPr>
      <t xml:space="preserve">Chad DiNenna
</t>
    </r>
    <r>
      <rPr>
        <rFont val="Proxima Nova"/>
        <color rgb="FF1155CC"/>
        <u/>
      </rPr>
      <t>Matt Ramirez</t>
    </r>
  </si>
  <si>
    <t>Baxter Box - no response after bump
Joe Fahrner - responded</t>
  </si>
  <si>
    <t>Joe will meet with Matt. Will ping us if he's open to an intro. Sent follow up. Recheck after a week.</t>
  </si>
  <si>
    <t>Cozy Earth</t>
  </si>
  <si>
    <t>George Davis</t>
  </si>
  <si>
    <t>Rob Palumbo - doesn't know
Direct outreach - No response yet</t>
  </si>
  <si>
    <t>Move over to ABM
George - may not be interested</t>
  </si>
  <si>
    <t>Giadzy</t>
  </si>
  <si>
    <t>Giulia Pesce Fedrizzi</t>
  </si>
  <si>
    <t>Yad Bhatti - failed intro
Direct outreach - No response yet</t>
  </si>
  <si>
    <t>Sent follow up. Recheck connections after a week.</t>
  </si>
  <si>
    <t>VEGAMOUR</t>
  </si>
  <si>
    <t>Erin Bitar</t>
  </si>
  <si>
    <t>Katharina Schmitt - doesn't know
Muhammad Shahzad - failed intro
Wesley Barrow - no response after bump</t>
  </si>
  <si>
    <t>Victoria's Secret</t>
  </si>
  <si>
    <t>Patti Cazzato</t>
  </si>
  <si>
    <t>Sent intro via email</t>
  </si>
  <si>
    <t>Sent intro via email. Waiting for Patti's response.</t>
  </si>
  <si>
    <t>Bluecore</t>
  </si>
  <si>
    <t>Fayez Mohamood</t>
  </si>
  <si>
    <t>Bellami</t>
  </si>
  <si>
    <t>Laure Murciano</t>
  </si>
  <si>
    <t>Ray Cao - weak tie
Esteban Restrepo - failed intro
Direct outreach - no response yet</t>
  </si>
  <si>
    <t>Shady Rays</t>
  </si>
  <si>
    <t>Dan Ratterman</t>
  </si>
  <si>
    <t>Truly Beauty</t>
  </si>
  <si>
    <t>Maxx Appelman</t>
  </si>
  <si>
    <t>Trial Started</t>
  </si>
  <si>
    <t>Michael Easter - doesn't know
Steve Weiss - not warm enough
Beth Lipton - not warm enough
Direct outreach - No response yet</t>
  </si>
  <si>
    <t>Stop making outreach. Nak got warm intro for this and will set a meeting soon.</t>
  </si>
  <si>
    <t>The GLD Shop</t>
  </si>
  <si>
    <t>Sarah Hoffmann</t>
  </si>
  <si>
    <t>Contact made via email</t>
  </si>
  <si>
    <t>Sent intro via email. No further action required.</t>
  </si>
  <si>
    <t>Dormify</t>
  </si>
  <si>
    <t>Sean Foote</t>
  </si>
  <si>
    <t>Jonathan Sills - intro failed
Stefanie Iovanna - doesn't know
Direct outreach - not responded yet</t>
  </si>
  <si>
    <t>ALPHA PAW</t>
  </si>
  <si>
    <t>Ramon Van Meer</t>
  </si>
  <si>
    <t>Follow up 2nd or 3rd week of Jan 2023</t>
  </si>
  <si>
    <t>Sol de Janeiro</t>
  </si>
  <si>
    <t>Tamera Ferro</t>
  </si>
  <si>
    <t>Dossier Perfumes</t>
  </si>
  <si>
    <t>Sergio Tache</t>
  </si>
  <si>
    <t>Maison Miru</t>
  </si>
  <si>
    <t>Trisha Okubo</t>
  </si>
  <si>
    <t>Alex Calic - failed intro
Marcus Cohn - email shared</t>
  </si>
  <si>
    <t>Pepper</t>
  </si>
  <si>
    <t>Esther Hwang</t>
  </si>
  <si>
    <t>Sent blurb via Linkedin</t>
  </si>
  <si>
    <t>Thuma</t>
  </si>
  <si>
    <t>Caroline Covington</t>
  </si>
  <si>
    <t>Sarah Miyazawa LaFleur - failed intro
Sri Pangulur - no response yet</t>
  </si>
  <si>
    <t>Orthofeet</t>
  </si>
  <si>
    <t>Gian Casimiro</t>
  </si>
  <si>
    <t>Anshey Bhatia - failed intro
Seth van der Swaagh - doesn't know
Nick Brady - no response yet</t>
  </si>
  <si>
    <t>Wildflower Cases</t>
  </si>
  <si>
    <t>Michelle Carlson</t>
  </si>
  <si>
    <t>Mona Bijoor - failed intro
Direct outreach - no response yet</t>
  </si>
  <si>
    <t>New outreach. Recheck after holidays.</t>
  </si>
  <si>
    <t>Luxy Hair</t>
  </si>
  <si>
    <t>Alysha Murji</t>
  </si>
  <si>
    <t>Abheek Singh Dhawan - doesn't know (Asked email)</t>
  </si>
  <si>
    <t>Move over to ABM
Alysha - failed intro</t>
  </si>
  <si>
    <t>The LIFX</t>
  </si>
  <si>
    <t>Frank Castiglione</t>
  </si>
  <si>
    <t>Doesn't need any services at the moment.</t>
  </si>
  <si>
    <t>Studio McGee</t>
  </si>
  <si>
    <t>Denise Bruhns</t>
  </si>
  <si>
    <t>Joel Cannon - failed intro
Sara Bohmholdt - failed intro
Scott Haslam - no response after bump</t>
  </si>
  <si>
    <t>Monos Travel</t>
  </si>
  <si>
    <t>Roxanne Tan</t>
  </si>
  <si>
    <t>Direct outreach - no response yet</t>
  </si>
  <si>
    <t>James+James</t>
  </si>
  <si>
    <t>James Smith</t>
  </si>
  <si>
    <t>Wilson Kanaday - doesn't know
Direct outreach - no response yet</t>
  </si>
  <si>
    <t>Direct outreach. Wait for several weeks.</t>
  </si>
  <si>
    <t>Maiden Home</t>
  </si>
  <si>
    <t>Nidhi Kapur</t>
  </si>
  <si>
    <t>Katie Finnegan - doesn't know
Devanshi Bhandari - intro made</t>
  </si>
  <si>
    <t>No actions needed.</t>
  </si>
  <si>
    <t>ReserveBar</t>
  </si>
  <si>
    <t>Lindsay Held</t>
  </si>
  <si>
    <t>Joseph Weiler - doesn't know
Gregg Brockway - failed intro
dennis hegstad - doesn't know
Michael Soh - no response after bump</t>
  </si>
  <si>
    <t>Nanoleaf</t>
  </si>
  <si>
    <t>Sunny Han</t>
  </si>
  <si>
    <t>Sanjiv Parikh - failed intro
Stephanie Chiu - failed intro
Direct outreach - no response yet</t>
  </si>
  <si>
    <t>Lulu &amp; Georgia</t>
  </si>
  <si>
    <t>Julia Metaxas</t>
  </si>
  <si>
    <t>Katherine Long - failed intro
Boris Droutman - doesn't know
Sergey Sundukovskiy - email shared</t>
  </si>
  <si>
    <t>McGee</t>
  </si>
  <si>
    <t>Patrick Ord</t>
  </si>
  <si>
    <t>Move over to ABM
Patrick - failed intro</t>
  </si>
  <si>
    <t>Artisaire</t>
  </si>
  <si>
    <t>Darsh Thomsen</t>
  </si>
  <si>
    <t>Danielle Ancrile - doesn't know
Direct outreach - No response yet</t>
  </si>
  <si>
    <t>Bebemoss</t>
  </si>
  <si>
    <t>Izabela Ersahin</t>
  </si>
  <si>
    <t>Flourist</t>
  </si>
  <si>
    <t>Shira McDermott</t>
  </si>
  <si>
    <t>Stephen Svajian - doesn't know
Direct outreach - No response yet</t>
  </si>
  <si>
    <t>RaceDayQuads</t>
  </si>
  <si>
    <t>Tyler Brennan</t>
  </si>
  <si>
    <t>Movieposters.com</t>
  </si>
  <si>
    <t>David Wallach</t>
  </si>
  <si>
    <t>Beddy's</t>
  </si>
  <si>
    <t>Betsy Mikesell</t>
  </si>
  <si>
    <r>
      <rPr>
        <rFont val="Proxima Nova"/>
        <color rgb="FF000000"/>
      </rPr>
      <t xml:space="preserve">Edward Abbati
</t>
    </r>
    <r>
      <rPr>
        <rFont val="Proxima Nova"/>
        <color rgb="FF1155CC"/>
        <u/>
      </rPr>
      <t>Cyndie Hoffman</t>
    </r>
  </si>
  <si>
    <t>Paula Angela Escuadra - email shared</t>
  </si>
  <si>
    <t>Move over to ABM
Cyndie - failed intro</t>
  </si>
  <si>
    <t>ILIA</t>
  </si>
  <si>
    <t>Lynda Berkowitz</t>
  </si>
  <si>
    <t>Philip Inghelbrecht - failed intro
Direct outreach - No response yet</t>
  </si>
  <si>
    <t>New outreach - waiting for response</t>
  </si>
  <si>
    <t>Nkuku</t>
  </si>
  <si>
    <t>Julie Fawcett</t>
  </si>
  <si>
    <t>Revel Nail</t>
  </si>
  <si>
    <t>Phon Malone</t>
  </si>
  <si>
    <t>Pair Eyewear</t>
  </si>
  <si>
    <t>Grant Goldman</t>
  </si>
  <si>
    <t>On Hold. Follow up by Q1.</t>
  </si>
  <si>
    <t>RAYCON</t>
  </si>
  <si>
    <t>Feng Chang</t>
  </si>
  <si>
    <t>Sunil Pai - doesn't know
Reimi Okuyama Huynh - email shared</t>
  </si>
  <si>
    <t>Sent follow up#2 via email. Recheck after holidays.</t>
  </si>
  <si>
    <t>Lovevery</t>
  </si>
  <si>
    <t>Jessica Rolph</t>
  </si>
  <si>
    <t>Sent follow up#2. Recheck after holidays.</t>
  </si>
  <si>
    <t>Avocado Mattress</t>
  </si>
  <si>
    <t>Mark Abrials</t>
  </si>
  <si>
    <t>Move over to ABM
Mark - failed intro</t>
  </si>
  <si>
    <t>Blk &amp; Bold</t>
  </si>
  <si>
    <t>Pernell Cezar</t>
  </si>
  <si>
    <t>Devaraj Southworth - email shared</t>
  </si>
  <si>
    <t>Retrospec</t>
  </si>
  <si>
    <t>Ely Khakshouri</t>
  </si>
  <si>
    <t>Sent follow up#2 via email. Waiting for intro email. Recheck after holidays.</t>
  </si>
  <si>
    <t>Inkbox</t>
  </si>
  <si>
    <t>Woozae Kim</t>
  </si>
  <si>
    <t>Direct message replied. Recheck after holidays.</t>
  </si>
  <si>
    <t>SVS</t>
  </si>
  <si>
    <t>Keenan Davis</t>
  </si>
  <si>
    <t>Heather Cheney - doesn't know
Max Ade - doesn't know
Dan Weiner - Email shared</t>
  </si>
  <si>
    <t>Sent follow up#2 via email. Recheck after holidays</t>
  </si>
  <si>
    <t>Onewheel</t>
  </si>
  <si>
    <t>Kyle Doerksen</t>
  </si>
  <si>
    <t>Move over to ABM
Kyle - failed intro</t>
  </si>
  <si>
    <t>The Citizenry</t>
  </si>
  <si>
    <t>Sabrina Abney</t>
  </si>
  <si>
    <t>Sent follow up#2 via email. Waiting for intro email.</t>
  </si>
  <si>
    <t>King Ice</t>
  </si>
  <si>
    <t>Cuong Diep</t>
  </si>
  <si>
    <t>No response after 2 follow ups. Recheck connections</t>
  </si>
  <si>
    <t>Daily Sale</t>
  </si>
  <si>
    <t>Jay Hofstatter</t>
  </si>
  <si>
    <t>Jacob Katsof - failed intro
Alexander Shartsis - doesn't know
Evan Horowitz - doesn't know
Jaspar Weir - doesn't know
Direct outreach - no response yet</t>
  </si>
  <si>
    <t>Nixplay</t>
  </si>
  <si>
    <t>Mark Palfreeman</t>
  </si>
  <si>
    <t>Sent intro. Waiting for Mark's response. If no response, do cold outreach.</t>
  </si>
  <si>
    <t>Beauty Bakerie</t>
  </si>
  <si>
    <t>Cashmere Nicole</t>
  </si>
  <si>
    <t>Christopher Tuff - doesn't know
Paige Craig - failed intro
Sonia Singh - no contact
Chieh Huang - doesn't know
Direct outreach - no response yet</t>
  </si>
  <si>
    <t>Beneath Your Mask</t>
  </si>
  <si>
    <t>Dana Jackson</t>
  </si>
  <si>
    <t>Brian Underwood - no response after bump
Direct outreach - no response yet</t>
  </si>
  <si>
    <t>Package Free</t>
  </si>
  <si>
    <r>
      <rPr>
        <rFont val="Proxima Nova"/>
        <color rgb="FF1155CC"/>
        <u/>
      </rPr>
      <t xml:space="preserve">Lauren Singer
</t>
    </r>
    <r>
      <rPr>
        <rFont val="Proxima Nova"/>
      </rPr>
      <t>Matthew Scanlan</t>
    </r>
  </si>
  <si>
    <t>Nicholas Ling - intro failed
Cassie Young - doesn't know
Bryan Lalezarian - failed intro
Jason Shuman - email shared</t>
  </si>
  <si>
    <t>Received intro. No further action needed.</t>
  </si>
  <si>
    <t>Knockaround</t>
  </si>
  <si>
    <t>Jeffrey Hennion</t>
  </si>
  <si>
    <t>Kent Zimmerman - no response after bump
Becky Bui - no response after bump
Ryan Hinkle - doesn't know
Joshua Wepman - email shared</t>
  </si>
  <si>
    <t>Move over to ABM
Jeffrey - failed intro</t>
  </si>
  <si>
    <t>Vessi Footwear</t>
  </si>
  <si>
    <t>Terra Cochrane</t>
  </si>
  <si>
    <t>Kristin Proctor - no response after bump
Direct outreach - no response yet</t>
  </si>
  <si>
    <t>Rocketbook</t>
  </si>
  <si>
    <t>Joe Lemay</t>
  </si>
  <si>
    <t>Elizabeth Yin - no response after bump
Laura O'Shaughnessy - asked email</t>
  </si>
  <si>
    <t>California Pak</t>
  </si>
  <si>
    <t>Jeannie Shin</t>
  </si>
  <si>
    <t>David Greenfeld - didn't respond
Julie Hwang - mistaken
Direct outreach - no response yet</t>
  </si>
  <si>
    <t>Lion Brand Yarn</t>
  </si>
  <si>
    <t>Richard Ezra</t>
  </si>
  <si>
    <t>Jeff Brooks - no response after bump
Ryan Smith - doesn't know
Dave Linhardt - no response after bump</t>
  </si>
  <si>
    <t>Burga</t>
  </si>
  <si>
    <t>Gytis Gelžinis</t>
  </si>
  <si>
    <t>Move over to ABM
Gytis - failed intro</t>
  </si>
  <si>
    <t>Shop Miss A</t>
  </si>
  <si>
    <t>Jean Baik</t>
  </si>
  <si>
    <t>Adam Pritchard - Email shared</t>
  </si>
  <si>
    <t>Move over to ABM
Jean - failed intro</t>
  </si>
  <si>
    <t>Rep Fitness</t>
  </si>
  <si>
    <t>Madison Copeland</t>
  </si>
  <si>
    <t>David Feig - doesn't know
Jonathan Peters - doesn't know
Will Nitze - doesn't know
Direct outreach - no response yet</t>
  </si>
  <si>
    <t>Modern Automotive Performance</t>
  </si>
  <si>
    <t>Steve Hamilton</t>
  </si>
  <si>
    <t>Scott Gerber - no response after bump
Randy Rayess - no response yet</t>
  </si>
  <si>
    <t>Move over to ABM
Steve - failed intro</t>
  </si>
  <si>
    <t>Jackery</t>
  </si>
  <si>
    <t>Anson Liang</t>
  </si>
  <si>
    <t>Ethan Senturia - doesn't know
Kristina Shen - doesn't know
Anil Dharni - email shared</t>
  </si>
  <si>
    <t>Sent follow up# 2 via email. Recheck after holidays.</t>
  </si>
  <si>
    <t>1st Phorm</t>
  </si>
  <si>
    <t>Sal Frisella</t>
  </si>
  <si>
    <t>Sent intro via LI</t>
  </si>
  <si>
    <t>Olive &amp; June</t>
  </si>
  <si>
    <t>Sarah Tuttle</t>
  </si>
  <si>
    <t>Maxine Kozler Koven - no response after bump
Joanna Newman McFarland - no response after bump
Katie Finnegan - failed intro</t>
  </si>
  <si>
    <t>Mous Products</t>
  </si>
  <si>
    <t>James Griffith</t>
  </si>
  <si>
    <t>Peter LaBerge - no response after bump
Direct outreach - no response yet</t>
  </si>
  <si>
    <t>Ooni</t>
  </si>
  <si>
    <t>Corey Maynard</t>
  </si>
  <si>
    <t>Claire Schaul - not warm enough
Alex Realmuto - doesn't know
Alan Gellman - doesn't know
Direct outreach - No response yet</t>
  </si>
  <si>
    <t>Gorjana</t>
  </si>
  <si>
    <t>Elton Graham</t>
  </si>
  <si>
    <t>Noah Kagan - reco intro thru text; failed intro
Sahil Gupta - no response after bump</t>
  </si>
  <si>
    <t>Native</t>
  </si>
  <si>
    <t>Vineet Kumar</t>
  </si>
  <si>
    <t>Samir Shergill - doesn't know
Darwish Gani - no response after bump
Daniel Scarpino - doesn't know
Sina Mobasser - responded</t>
  </si>
  <si>
    <t>Sina - doesn't personally know Vineet but will ask his connections that know him. Recheck after 2 weeks.</t>
  </si>
  <si>
    <t>L'ange Hair</t>
  </si>
  <si>
    <t>David Gabay</t>
  </si>
  <si>
    <t>Arjun Ohri - no response after bump
Ryan Dell - email shared</t>
  </si>
  <si>
    <t>Sent follow up#2 over email. Waiting for intro. Recheck after a week.</t>
  </si>
  <si>
    <t>Case-Mate</t>
  </si>
  <si>
    <t>T.R. Wilhoit</t>
  </si>
  <si>
    <t>Rick Meacham - no response after bump
Direct outreach - no response yet</t>
  </si>
  <si>
    <t>Arctic Fox</t>
  </si>
  <si>
    <t>Jennifer Houston</t>
  </si>
  <si>
    <t>Samantha Matt - no response after bump
Amrish Dias - doesn't know</t>
  </si>
  <si>
    <t>Bumped. Recheck after the holidays.</t>
  </si>
  <si>
    <t>HydroJug</t>
  </si>
  <si>
    <t>Michelle Serna
Jake Wadsworth</t>
  </si>
  <si>
    <t>Will Nitze - doesn't know Michelle
Daniel Wallace - No response after bump</t>
  </si>
  <si>
    <t>BCP</t>
  </si>
  <si>
    <t>Thomas B.</t>
  </si>
  <si>
    <t>Mike Janover - doesn't know
Renee Paradise - No response after bump
Katelyn Watson - does intro via LI
Will Ashton - no response yet</t>
  </si>
  <si>
    <t>Tech21</t>
  </si>
  <si>
    <t>David Giblin</t>
  </si>
  <si>
    <t>Musa Tariq - doesn't know
Direct outreach - No response yet</t>
  </si>
  <si>
    <t>Laura Geller Beauty</t>
  </si>
  <si>
    <t>Laura Geller</t>
  </si>
  <si>
    <t>2 mutual connections made outreach recently.</t>
  </si>
  <si>
    <t>Celestron</t>
  </si>
  <si>
    <t>Corey Lee</t>
  </si>
  <si>
    <t>Cabinets to go</t>
  </si>
  <si>
    <t>Jason Delves</t>
  </si>
  <si>
    <t>Blackstone Products</t>
  </si>
  <si>
    <t>Scott Stevenson</t>
  </si>
  <si>
    <t>Schoolhouse</t>
  </si>
  <si>
    <t>Alex Bellos</t>
  </si>
  <si>
    <t>Jon Turow - hasn't reached out for years
Andrew Levine - doesn't know
Direct outreach - No response yet</t>
  </si>
  <si>
    <t>Jonathan Adler</t>
  </si>
  <si>
    <t>Justin Sonfield</t>
  </si>
  <si>
    <t>Timbuk2</t>
  </si>
  <si>
    <t>Ryan Dibble</t>
  </si>
  <si>
    <t>Headphone Zone</t>
  </si>
  <si>
    <t>Raghav Somani</t>
  </si>
  <si>
    <t>Morphe</t>
  </si>
  <si>
    <t>Hediyeh Salehi</t>
  </si>
  <si>
    <t>Ali Hamed - doesn't know
Direct outreach - No response yet</t>
  </si>
  <si>
    <t>The Pro's Closet</t>
  </si>
  <si>
    <t>Kaitlin Cameron</t>
  </si>
  <si>
    <t>Colorescience</t>
  </si>
  <si>
    <t>Margaux Reese</t>
  </si>
  <si>
    <t>Gaia</t>
  </si>
  <si>
    <t>Brittany Vriesman</t>
  </si>
  <si>
    <t>Kevin Lee - intro failed
Ryan Frankel - doesn't know
Bernadette Hunter - doesn't know</t>
  </si>
  <si>
    <t>Clare</t>
  </si>
  <si>
    <t>Nicole Gibbons</t>
  </si>
  <si>
    <t>Ruggable</t>
  </si>
  <si>
    <t>Linda Lai</t>
  </si>
  <si>
    <t>Samir Pendse - doesn't know
Phillip Levine - email shared</t>
  </si>
  <si>
    <t>Linda - not interested</t>
  </si>
  <si>
    <t>Ghost</t>
  </si>
  <si>
    <t>Adam Kossoff</t>
  </si>
  <si>
    <t>Fast Growing Trees</t>
  </si>
  <si>
    <t>Sigal Bareket</t>
  </si>
  <si>
    <t>TULA Life</t>
  </si>
  <si>
    <t>Savannah Sachs</t>
  </si>
  <si>
    <t>Divya Nettimi - intro failed
Kelly Schaefer - doesn't know
Jannine Versi - doesn't know
Cara Hoy - no response after bump</t>
  </si>
  <si>
    <t>Diff Eyewear</t>
  </si>
  <si>
    <t>Chad Jernigan</t>
  </si>
  <si>
    <t>Steve Dinelli - email shared</t>
  </si>
  <si>
    <t>Hat Club</t>
  </si>
  <si>
    <t>Paul Stachel</t>
  </si>
  <si>
    <t>Andrew Stachel - doesn't want an intro</t>
  </si>
  <si>
    <t>Sphero</t>
  </si>
  <si>
    <t>Paul Copioli</t>
  </si>
  <si>
    <t>Sanjit Singh Dang - failed intro
Direct outreach - no response yet</t>
  </si>
  <si>
    <t>Jeni's Splendid Ice Creams</t>
  </si>
  <si>
    <t>Ami Mathur</t>
  </si>
  <si>
    <t>Andrew sent follow up. Waiting for response.</t>
  </si>
  <si>
    <t>Spoonful of Comfort</t>
  </si>
  <si>
    <t>Marti Wymer &amp; Anne Cummins</t>
  </si>
  <si>
    <t>Ash Singh - Email shared; failed intro
Jeremy Burrows - email shared</t>
  </si>
  <si>
    <t>No further action needed.</t>
  </si>
  <si>
    <t>Pat McGrath Labs</t>
  </si>
  <si>
    <t>Rachael Johnson</t>
  </si>
  <si>
    <t>Sent follow up for intro</t>
  </si>
  <si>
    <t>Olly</t>
  </si>
  <si>
    <t>Jessica Heitz</t>
  </si>
  <si>
    <t>Heatonist</t>
  </si>
  <si>
    <t>Noah Chaimberg</t>
  </si>
  <si>
    <t>Soylent</t>
  </si>
  <si>
    <t>Demir Vangelov</t>
  </si>
  <si>
    <t>PopSockets</t>
  </si>
  <si>
    <t>Ian Jackson</t>
  </si>
  <si>
    <t>Amlan Das - failed intro
Joe Eck - no response after bump</t>
  </si>
  <si>
    <t>KUIU</t>
  </si>
  <si>
    <t>Sean O'Driscoll</t>
  </si>
  <si>
    <t>Jason Wesbecher - doesn't know
Rishad Tobaccowala - doesn't know
Phil Fresen - no response yet</t>
  </si>
  <si>
    <t>4Patriots</t>
  </si>
  <si>
    <t>Daniel Poppy</t>
  </si>
  <si>
    <t>Dave Helmreich - no response after bump
Jock Purtle - failed intro
Ray Cao - no response yet</t>
  </si>
  <si>
    <t>Lancaster Archery Supply</t>
  </si>
  <si>
    <t>Rob Kaufhold</t>
  </si>
  <si>
    <t>Denis Sison - asked the reason for the intro
Direct outreach - no response yet</t>
  </si>
  <si>
    <t>Fresh Water Systems</t>
  </si>
  <si>
    <t>John Wessel</t>
  </si>
  <si>
    <t>Vasil Azarov - no response after bump
Direct outreach - accepted invite</t>
  </si>
  <si>
    <t>Speck Products</t>
  </si>
  <si>
    <t>Peter Radsliff</t>
  </si>
  <si>
    <t>Patrick Campbell - doesn't know
Fabian Seelbach - goop (prospect)
Clark Landry - no response yet</t>
  </si>
  <si>
    <t>GhostBed</t>
  </si>
  <si>
    <t>Marc Werner</t>
  </si>
  <si>
    <t>Philip Krim - no response after bump
Kenny Kline - failed intro
Tyler Swertfager - no response yet</t>
  </si>
  <si>
    <t>Harney &amp; Sons</t>
  </si>
  <si>
    <t>Michael Harney</t>
  </si>
  <si>
    <t>Dario Galbiati Alborghetti - no response after bump
Geoffrey Sanders - no response after bump
Alexander Shartsis - email shared</t>
  </si>
  <si>
    <t>Sent blurb over email. Waiting for intro. Recheck after a week.
Geoff - send the blurb by Feb 10 if intro from Alex fails.</t>
  </si>
  <si>
    <t>Primal Kitchen</t>
  </si>
  <si>
    <t>Amanda O'Keefe</t>
  </si>
  <si>
    <t>Polaroid</t>
  </si>
  <si>
    <t>Nicolas Kettelhake</t>
  </si>
  <si>
    <t>Daniel Alder - no response after bump
Direct outreach - no response yet</t>
  </si>
  <si>
    <t>Chantecaille</t>
  </si>
  <si>
    <t>François Gloan</t>
  </si>
  <si>
    <t>Tom Beerle - doesn't know
Direct outreach - No response yet</t>
  </si>
  <si>
    <t>Magnolia Bakery</t>
  </si>
  <si>
    <t>Eddie Revis</t>
  </si>
  <si>
    <t>Dane Baker - doesn't know
Gabi Lewis - doesn't know
Allison Walker - no response after bump
Casey Lehman - doesn't know</t>
  </si>
  <si>
    <t>Glamnetic</t>
  </si>
  <si>
    <r>
      <rPr>
        <rFont val="Proxima Nova"/>
        <color rgb="FF1155CC"/>
        <u/>
      </rPr>
      <t xml:space="preserve">Ann McFerran
</t>
    </r>
    <r>
      <rPr>
        <rFont val="Proxima Nova"/>
        <color rgb="FF000000"/>
      </rPr>
      <t>Margaret Fortner</t>
    </r>
  </si>
  <si>
    <t>Raaja Nemani - no response after bump
Hamilton Bolduc - email shared</t>
  </si>
  <si>
    <t>Alex and Ani</t>
  </si>
  <si>
    <t>Rachel Wilkie</t>
  </si>
  <si>
    <t>Ryan Bonifacino - doesn't know
Amy Hilbert - no response afer bump
John Affourtit - doesn't know</t>
  </si>
  <si>
    <t>NRS</t>
  </si>
  <si>
    <t>Michael Bieker</t>
  </si>
  <si>
    <t>Jeremy Turpen - doesn't know
Stephen Krombolz - failed intro
Amber Lee Coffman - no responded after bump</t>
  </si>
  <si>
    <t>Magnaflow</t>
  </si>
  <si>
    <t>Jerry Paolone</t>
  </si>
  <si>
    <t>David Szetela - no response after bump
Direct outreach - No response yet</t>
  </si>
  <si>
    <t>Crown &amp; Caliber</t>
  </si>
  <si>
    <t>Hamilton Powell</t>
  </si>
  <si>
    <t>Ryan Mulvany - no response after bump
Jared Belsky - Hamilton no longer works</t>
  </si>
  <si>
    <t>RAM Mounts</t>
  </si>
  <si>
    <t>Jeffrey Carnevali</t>
  </si>
  <si>
    <t>California Fish Grill</t>
  </si>
  <si>
    <t>Mark Johnson</t>
  </si>
  <si>
    <t>Arhaus</t>
  </si>
  <si>
    <t>Jennifer Porter</t>
  </si>
  <si>
    <t>JB Hi-Fi</t>
  </si>
  <si>
    <t>Cameron Trainor</t>
  </si>
  <si>
    <t>Tandy Leather</t>
  </si>
  <si>
    <t>Janet Carr</t>
  </si>
  <si>
    <t>Lenox</t>
  </si>
  <si>
    <t>Andrea Page</t>
  </si>
  <si>
    <t>Hunter Fan Company</t>
  </si>
  <si>
    <t>John Neilson</t>
  </si>
  <si>
    <t>Turtle Beach</t>
  </si>
  <si>
    <t>Juergen Stark</t>
  </si>
  <si>
    <t>Move over to ABM
Juergen - failed intro</t>
  </si>
  <si>
    <t>Bodybuilding.com</t>
  </si>
  <si>
    <t>April Schatschneider</t>
  </si>
  <si>
    <t>David Czinn - Failed intro</t>
  </si>
  <si>
    <t>Olaplex</t>
  </si>
  <si>
    <t>Charlotte Watson</t>
  </si>
  <si>
    <t>Anker Technology</t>
  </si>
  <si>
    <t>Lisa Burkhart</t>
  </si>
  <si>
    <t>Staples</t>
  </si>
  <si>
    <t>Amy Vanden-Eykel</t>
  </si>
  <si>
    <t>Pure Fishing</t>
  </si>
  <si>
    <t>Marisa Lytle</t>
  </si>
  <si>
    <t>Chieh Huang - doesn't know
Direct ouutreach - no response yet</t>
  </si>
  <si>
    <t>Glow Recipe</t>
  </si>
  <si>
    <t>Chris Chang</t>
  </si>
  <si>
    <t>amika</t>
  </si>
  <si>
    <t>Kelley Martin</t>
  </si>
  <si>
    <t>Andrew Chung - no response after bump
Meaghan Rose - asked email</t>
  </si>
  <si>
    <t>Move over to ABM
Kelley - failed intro</t>
  </si>
  <si>
    <t>ecobee</t>
  </si>
  <si>
    <t>Kevin Banderk</t>
  </si>
  <si>
    <t>Joshua Bloom - no response after bump
Simon Lejeune - doesn't know
Direct outreach - no response yet</t>
  </si>
  <si>
    <t>Direct outreach. Recheck after several weeks.</t>
  </si>
  <si>
    <t>European Wax Center</t>
  </si>
  <si>
    <t>Chris Kobus</t>
  </si>
  <si>
    <t>Kelli Beougher - doesn't know
Stephen Strauss - doesn't know
Peter Fader - doesn't know
Rachel Bergman - no response yet</t>
  </si>
  <si>
    <t>Emser Tile</t>
  </si>
  <si>
    <t>Kieran Hawe</t>
  </si>
  <si>
    <t>Dan Kashman - doesn't know
David Nicol Williams - doesn't know
Chris DeWolfe - failed intro
Tom Petropoulos - no response after bump</t>
  </si>
  <si>
    <t>Black Rifle Coffee</t>
  </si>
  <si>
    <t>Trevor Alaniz</t>
  </si>
  <si>
    <t>Brian Balfour - random connection
Kaleb Dumot - email shared</t>
  </si>
  <si>
    <t>Move over to ABM
Trevor - failed intro</t>
  </si>
  <si>
    <t>Ring</t>
  </si>
  <si>
    <t>Lindsey Scheftic</t>
  </si>
  <si>
    <t>Matthew Bellah - doesn't know
Howard Cohl - doesn't know
Shane Bierwith - No response after bump
Musa Katuli - no response after bump
Glenn Engler - no response after bump</t>
  </si>
  <si>
    <t>Bluemercury</t>
  </si>
  <si>
    <t>Betsen Philip</t>
  </si>
  <si>
    <t>Jonathan Patton - no response after bump
J. Andrew Soares - email shared</t>
  </si>
  <si>
    <t>Intro failed. Recheck connections.</t>
  </si>
  <si>
    <t>Igloo</t>
  </si>
  <si>
    <t>David Allen</t>
  </si>
  <si>
    <t>Zach McMurray - doesn't know
Daniel Snow - doesn't know
Erik Wright - doesn't know
Direct outreach - no response yet</t>
  </si>
  <si>
    <t>FTD</t>
  </si>
  <si>
    <t>Taryn Rayment</t>
  </si>
  <si>
    <t>Jon Simmons - doesn't know
Josh Heidler - doesn't know
Jonathan Newcomb - failed intro
Jason Johnson - doesn't know
Mike Werner - doesn't know</t>
  </si>
  <si>
    <t>Uni-ball</t>
  </si>
  <si>
    <t>Mike Parker</t>
  </si>
  <si>
    <t>Jordan West - no response after bump
Direct outreach - accepted invite</t>
  </si>
  <si>
    <t>Accepted invite. Sent follow up#3. Recheck after 2 weeks.</t>
  </si>
  <si>
    <t>New Era Cap</t>
  </si>
  <si>
    <t>Lorenz Gan</t>
  </si>
  <si>
    <t xml:space="preserve">Kathy Leake - no response after bump
Musa Tariq - no response after bump
</t>
  </si>
  <si>
    <t>Sanrio</t>
  </si>
  <si>
    <t>Craig Takiguchi</t>
  </si>
  <si>
    <t>Kyla Scanlon - doesn't know
Bernard Kim - failed intro
Bindu Shah - not close</t>
  </si>
  <si>
    <t>Orgain</t>
  </si>
  <si>
    <t>Andrea Theodore</t>
  </si>
  <si>
    <t>James Moorhead - no response after bump
Lesley Butler - no response after bump
Direct outreach - no response yet</t>
  </si>
  <si>
    <t>The Brick</t>
  </si>
  <si>
    <t>Ken Thrasher
Meredith Holroyd</t>
  </si>
  <si>
    <t>Direct contact - No response yet</t>
  </si>
  <si>
    <t>Flying Tiger</t>
  </si>
  <si>
    <r>
      <rPr>
        <rFont val="Proxima Nova"/>
        <color rgb="FF000000"/>
      </rPr>
      <t xml:space="preserve">Martin Jermiin
</t>
    </r>
    <r>
      <rPr>
        <rFont val="Proxima Nova"/>
        <color rgb="FF1155CC"/>
        <u/>
      </rPr>
      <t>Felipe Garcia</t>
    </r>
  </si>
  <si>
    <t>Kartik Hosanagar - doesn't know
Gogi Grewal - email shared</t>
  </si>
  <si>
    <t>Intro sent. Sent follow up#1. Felipe is having holidays off. Recheck after 3 weeks.</t>
  </si>
  <si>
    <t>AriZona Beverages</t>
  </si>
  <si>
    <t>Spencer Vultaggio</t>
  </si>
  <si>
    <r>
      <rPr>
        <rFont val="Proxima Nova"/>
        <color rgb="FF000000"/>
      </rPr>
      <t xml:space="preserve">Sent intro email to Spencer as per this </t>
    </r>
    <r>
      <rPr>
        <rFont val="Proxima Nova"/>
        <color rgb="FF1155CC"/>
        <u/>
      </rPr>
      <t>email</t>
    </r>
    <r>
      <rPr>
        <rFont val="Proxima Nova"/>
        <color rgb="FF000000"/>
      </rPr>
      <t>. Waiting for final sched of meeting.</t>
    </r>
  </si>
  <si>
    <t>Fenty Beauty</t>
  </si>
  <si>
    <t>Nanette Wong</t>
  </si>
  <si>
    <t>Jason Jay Sharma - no response after bump
Neha Seelam - doesn't know
Kristina Shen - doesn't know</t>
  </si>
  <si>
    <t>Hoover</t>
  </si>
  <si>
    <t>Heidi Lieske
Drew M.</t>
  </si>
  <si>
    <t>Safariland</t>
  </si>
  <si>
    <t>Tim Drnec
Haley Proulx</t>
  </si>
  <si>
    <t>Chase Fisher - No response after bump
Direct outreach - no response yet</t>
  </si>
  <si>
    <t>SodaStream</t>
  </si>
  <si>
    <t>Olivia Alvarez</t>
  </si>
  <si>
    <t>Catherine Jhung - doesn't know
Joe Cox - No response after bump
Shannon Jessup - asked email</t>
  </si>
  <si>
    <t>Riverbend Home</t>
  </si>
  <si>
    <t>Mark Feldman
Bailey Kaiserman</t>
  </si>
  <si>
    <t>AVON UK</t>
  </si>
  <si>
    <t>Kristof Neirynck
Angela Cretu</t>
  </si>
  <si>
    <t>Taj Forer - email shared</t>
  </si>
  <si>
    <t>Kristof left Avon. Changed prospect to Angela. Intro made. No actions further needed.</t>
  </si>
  <si>
    <t>Tupperware</t>
  </si>
  <si>
    <t>Miguel Fernandez</t>
  </si>
  <si>
    <r>
      <rPr>
        <rFont val="Proxima Nova"/>
        <strike/>
        <color theme="1"/>
      </rPr>
      <t>Rod Little</t>
    </r>
    <r>
      <rPr>
        <rFont val="Proxima Nova"/>
        <color theme="1"/>
      </rPr>
      <t xml:space="preserve">
Direct outreach - no response yet</t>
    </r>
  </si>
  <si>
    <t>Decathlon</t>
  </si>
  <si>
    <t>Tom Mulliez</t>
  </si>
  <si>
    <t>Jon Nelson  - No response after bump
Guillaume Dumortier - email shared.</t>
  </si>
  <si>
    <t>Sent follow up#2 over email. Waiting for into. Recheck after a week.</t>
  </si>
  <si>
    <t>McCormick</t>
  </si>
  <si>
    <t>Rameen Aini</t>
  </si>
  <si>
    <t>Sean Cheyney - doesn't know
Sarah Hofstetter - doesn't know
Direct outreach - no response yet</t>
  </si>
  <si>
    <t>Sent follow up#1. Send follow up#2 after the holidays.</t>
  </si>
  <si>
    <t>The Goulet Pen</t>
  </si>
  <si>
    <t>Brian Goulet</t>
  </si>
  <si>
    <t>Ali Nasser - doesn't know
Direct outreach - No response yet</t>
  </si>
  <si>
    <t>No mutual connections hence the direct outreach</t>
  </si>
  <si>
    <t>MistHub</t>
  </si>
  <si>
    <t>Vladislav Kurbanov</t>
  </si>
  <si>
    <t>SPIGEN</t>
  </si>
  <si>
    <t>Robin Choi</t>
  </si>
  <si>
    <t>Jeffree Star Cosmetics</t>
  </si>
  <si>
    <t>Jeff Cohen</t>
  </si>
  <si>
    <t>Yellow Box</t>
  </si>
  <si>
    <t>Jennifer Lin</t>
  </si>
  <si>
    <t>Vestique</t>
  </si>
  <si>
    <t>Morgan Lashley</t>
  </si>
  <si>
    <t>Sunset Novelties</t>
  </si>
  <si>
    <t>Charles Hayes</t>
  </si>
  <si>
    <t>Glitzy Girlz Boutique</t>
  </si>
  <si>
    <t>Felicia Herron</t>
  </si>
  <si>
    <t>Miltons</t>
  </si>
  <si>
    <t>Grace Leva</t>
  </si>
  <si>
    <t>Adam's Polishes</t>
  </si>
  <si>
    <t>Adam Pitale</t>
  </si>
  <si>
    <t>Bajaao</t>
  </si>
  <si>
    <t>Suman Singh</t>
  </si>
  <si>
    <t>Bulletproof</t>
  </si>
  <si>
    <t>Larry Bodner</t>
  </si>
  <si>
    <t>Benjamin Sun - doesn't know
Ajay Chopra - failed intro - board member
Owen McGab Enaohwo - doesn't know
Direct outreach - No response yet</t>
  </si>
  <si>
    <t>Move over to ABM
Larry - failed intro</t>
  </si>
  <si>
    <t>Combatant Gentlemen</t>
  </si>
  <si>
    <t>Mohit Melwani</t>
  </si>
  <si>
    <t>Waiting for disco call sched</t>
  </si>
  <si>
    <t>Liesel Walsh</t>
  </si>
  <si>
    <r>
      <rPr>
        <rFont val="Proxima Nova"/>
        <color rgb="FF000000"/>
      </rPr>
      <t xml:space="preserve">Sent intro via </t>
    </r>
    <r>
      <rPr>
        <rFont val="Proxima Nova"/>
        <color rgb="FF1155CC"/>
        <u/>
      </rPr>
      <t>LI</t>
    </r>
    <r>
      <rPr>
        <rFont val="Proxima Nova"/>
        <color rgb="FF000000"/>
      </rPr>
      <t>. Waiting for Liesel's response. Sent follow up#2. Recheck after 2 weeks.</t>
    </r>
  </si>
  <si>
    <t>Soko Glam</t>
  </si>
  <si>
    <r>
      <rPr>
        <rFont val="Proxima Nova"/>
      </rPr>
      <t xml:space="preserve">Dave Cho
</t>
    </r>
    <r>
      <rPr>
        <rFont val="Proxima Nova"/>
        <color rgb="FF1155CC"/>
        <u/>
      </rPr>
      <t>Valeria Garcia</t>
    </r>
  </si>
  <si>
    <t>Ray Valcich - not warm enough
Luke Scott - not responded after bump</t>
  </si>
  <si>
    <t>G Fuel</t>
  </si>
  <si>
    <t>Jack LoParco</t>
  </si>
  <si>
    <t>Graham Lesko - doesn't know
Prateek Aneja - Email shared; failed intro
Alex Nordenholt - doesn't know
Dean Harris - doesn't know</t>
  </si>
  <si>
    <t>Surf Style</t>
  </si>
  <si>
    <t>Cliff Simoneaux</t>
  </si>
  <si>
    <t>Alex Nordenholt - failed intro
Direct outreach - no response yet</t>
  </si>
  <si>
    <t>Trendsi</t>
  </si>
  <si>
    <t>Ella Zhang</t>
  </si>
  <si>
    <t>Sent follow up#2 via email - recheck after holidays.</t>
  </si>
  <si>
    <t>LOREX</t>
  </si>
  <si>
    <t>Gilad Epstein</t>
  </si>
  <si>
    <t>Sent intro via email. No further actions required.</t>
  </si>
  <si>
    <t>Michael Tolkin - no response after bump
Vito Tonkonog - doesn't know
Mike Gelb - doesn't know
Direct outreach - no response yet</t>
  </si>
  <si>
    <t>Sent a cold outreach to Ian. Recheck after 2 weeks.</t>
  </si>
  <si>
    <t>Tom Long - not comfortable for intro
Davin a. Riley - failed intro
Direct outreach - no response yet</t>
  </si>
  <si>
    <t>Jesse knows Sean. Intro request canceled.</t>
  </si>
  <si>
    <t>William Painter</t>
  </si>
  <si>
    <t>Ethan Field</t>
  </si>
  <si>
    <t>Wylie Robinson - doesn't know
Ambar Januel López - intro failed
James Cole - no response after bump</t>
  </si>
  <si>
    <t>ColourPop</t>
  </si>
  <si>
    <t>Amanda Lopez</t>
  </si>
  <si>
    <t>Matt Nerlinger - failed intro
Monique Pintarelli - doesn't know
NJ Falk - from APL (current client)
Brandon Rhoten - no response yet</t>
  </si>
  <si>
    <t>Lee Bissonnette</t>
  </si>
  <si>
    <t>David Weissman - doesn't know
Clint Adams - failed intro
Direct outreach - no response yet</t>
  </si>
  <si>
    <t>Amiclubwear</t>
  </si>
  <si>
    <t>Nicholas Amoroso</t>
  </si>
  <si>
    <t>Andrew Landau - doesn't know
Raj Sheth - cold
Norbert Strappler - failed intro
David Jaeger - no response after bump</t>
  </si>
  <si>
    <t>Brisco Brands</t>
  </si>
  <si>
    <t>Susie Lefkovits</t>
  </si>
  <si>
    <t>Jessica Gartner board member; changed contact to Susie</t>
  </si>
  <si>
    <t>Jessica C. Lee - no response after bump
Edward Wilson - responded</t>
  </si>
  <si>
    <t>Sent intro over email. No further action needed.</t>
  </si>
  <si>
    <t>Charming Charlie</t>
  </si>
  <si>
    <t>Steve Lovell</t>
  </si>
  <si>
    <t>Bumped - no response yet</t>
  </si>
  <si>
    <t>Ankit</t>
  </si>
  <si>
    <t>Ankit Jain</t>
  </si>
  <si>
    <t>Ferrari Food+Wine</t>
  </si>
  <si>
    <t>Giorgio Ferrari</t>
  </si>
  <si>
    <t>Ellana Cosmetics</t>
  </si>
  <si>
    <t>Diego Buenaflor</t>
  </si>
  <si>
    <t>Ring Concierge</t>
  </si>
  <si>
    <t>Nicole Wegman</t>
  </si>
  <si>
    <t>has a mutual connection but we've already contacted her hence the cold outreach</t>
  </si>
  <si>
    <t>Eliza Tinsley</t>
  </si>
  <si>
    <t>Rythm Jain</t>
  </si>
  <si>
    <t>Organizecom</t>
  </si>
  <si>
    <t>Wen Hsu</t>
  </si>
  <si>
    <t>toucanBox</t>
  </si>
  <si>
    <t>Virginie Charles-Dear</t>
  </si>
  <si>
    <t>Muamer Cisija - doesn't know Virginie well</t>
  </si>
  <si>
    <t>The Watch</t>
  </si>
  <si>
    <t>David Gerczak</t>
  </si>
  <si>
    <t>Benzara</t>
  </si>
  <si>
    <t>Abhay Sidhu</t>
  </si>
  <si>
    <t>PinkCherry</t>
  </si>
  <si>
    <t>Daniel Freedman</t>
  </si>
  <si>
    <t>has 2 mutual connections but they've already been contacted before hence the cold outreach</t>
  </si>
  <si>
    <t>Island Rose</t>
  </si>
  <si>
    <t>Dustin Andaya</t>
  </si>
  <si>
    <t>Defender Outdoors</t>
  </si>
  <si>
    <t>Holly Duffin</t>
  </si>
  <si>
    <t>Nearly Natural</t>
  </si>
  <si>
    <t>Dominic Cimilluca</t>
  </si>
  <si>
    <t>Darragh</t>
  </si>
  <si>
    <t>Rich Dunlap</t>
  </si>
  <si>
    <t>Goop</t>
  </si>
  <si>
    <t>Samantha Shelly</t>
  </si>
  <si>
    <t>Eve Friedman - doesn't know</t>
  </si>
  <si>
    <t>No other mutual connections. Switched to cold outeach.</t>
  </si>
  <si>
    <t>Online Stores</t>
  </si>
  <si>
    <t>Kevin Hickey</t>
  </si>
  <si>
    <t>eLuxury</t>
  </si>
  <si>
    <t>Tarron Acuff</t>
  </si>
  <si>
    <t>Watch Republic</t>
  </si>
  <si>
    <t>Sazzadul Sajin</t>
  </si>
  <si>
    <t>Direct outreach - accepted invite</t>
  </si>
  <si>
    <t>Sent follow up#2. Move to ABM after a week</t>
  </si>
  <si>
    <t>Norman's Hallmark</t>
  </si>
  <si>
    <t>Kimberly Dunn</t>
  </si>
  <si>
    <t>Arteza</t>
  </si>
  <si>
    <t>Harry Williams</t>
  </si>
  <si>
    <t>Ali Nasser - doesn't know</t>
  </si>
  <si>
    <t>Chase Value Centre</t>
  </si>
  <si>
    <t>Omer Farooq</t>
  </si>
  <si>
    <t>Active Ride Shop</t>
  </si>
  <si>
    <t>Esmail Mawjee</t>
  </si>
  <si>
    <t>Alex Pujji - no response
Direct outreach - No response yet</t>
  </si>
  <si>
    <t>Walker Edison</t>
  </si>
  <si>
    <t>Brad Edison Bonham</t>
  </si>
  <si>
    <t>Direct outreach - No response yet</t>
  </si>
  <si>
    <t>Happy to make an intro - waiting for response.</t>
  </si>
  <si>
    <t>Terrence Babilla</t>
  </si>
  <si>
    <t>Rob Scott - doesn't know</t>
  </si>
  <si>
    <t>Rogue Toys</t>
  </si>
  <si>
    <t>Michael Harsono</t>
  </si>
  <si>
    <t>Chris L. Shimojima - doesn't know well</t>
  </si>
  <si>
    <t>Sonee Sports</t>
  </si>
  <si>
    <t>Maumoon Abdullah</t>
  </si>
  <si>
    <t>No further action needed. Andrew to do follow ups.</t>
  </si>
  <si>
    <t>Drop</t>
  </si>
  <si>
    <t>Jef Holove</t>
  </si>
  <si>
    <t>Michael Pao - doesn't know
Ted Wilson - failed intro
Martha Shaughnessy - email shared</t>
  </si>
  <si>
    <t>Sent intro. Send follow up after a week.</t>
  </si>
  <si>
    <t>Hydrant</t>
  </si>
  <si>
    <r>
      <rPr>
        <rFont val="Proxima Nova"/>
        <color rgb="FF000000"/>
      </rPr>
      <t xml:space="preserve">John Sherwin - failed intro
</t>
    </r>
    <r>
      <rPr>
        <rFont val="Proxima Nova"/>
        <color rgb="FF1155CC"/>
        <u/>
      </rPr>
      <t>Vince Glaviano</t>
    </r>
  </si>
  <si>
    <t>Zach McMurray - doesn't know
Owen McGab Enaohwo - doesn't know
Direct outreach - no response yet</t>
  </si>
  <si>
    <t>Brandless</t>
  </si>
  <si>
    <t>Cydni Tetro</t>
  </si>
  <si>
    <t>Sent follow up via Linkedin - waiting for response.</t>
  </si>
  <si>
    <t>Frank Villarreal - doesn't know
Sunil Kaki - doesn't know Karen's email; will contact Karen via LI.</t>
  </si>
  <si>
    <t>Sent follow up email via Linkedin - Karen might be busy. Sunil will send a follow up.</t>
  </si>
  <si>
    <t>Trespass</t>
  </si>
  <si>
    <t>Sacha Lategan</t>
  </si>
  <si>
    <t>Nicole Romito
Maria Bagnoli</t>
  </si>
  <si>
    <t>New outreach to Maria. Recheck after several weeks.</t>
  </si>
  <si>
    <t>GiordanoShop</t>
  </si>
  <si>
    <t>Ferdinando Giordano</t>
  </si>
  <si>
    <t>Ryan Marshall - no response
Susan Obinnane - No response after bump
Direct outreach - no response</t>
  </si>
  <si>
    <t>New cold outreach to Ferdinando. Recheck new contact after several weeks.</t>
  </si>
  <si>
    <t>ObjectsHQ</t>
  </si>
  <si>
    <t>Alfred Chehebar</t>
  </si>
  <si>
    <t>Kevin W. Tung - no response
Matthew Wood - No response after bump
Joseph Cohen - no response after bump
Kevin W. Tung - doesn't know</t>
  </si>
  <si>
    <t>Shining Light Dolls</t>
  </si>
  <si>
    <t>Kirk Wilson</t>
  </si>
  <si>
    <t>Texas Craft House</t>
  </si>
  <si>
    <t>Elisabeth Mayberry</t>
  </si>
  <si>
    <t>Port Wahakaa</t>
  </si>
  <si>
    <t>Shawn Brady</t>
  </si>
  <si>
    <t>Stonemaier Games</t>
  </si>
  <si>
    <t>Jamey Stegmaier</t>
  </si>
  <si>
    <t>Sara Hannah - no response
Direct outreach - No response yet</t>
  </si>
  <si>
    <t>Craft-Modern</t>
  </si>
  <si>
    <t>Steven Fulton</t>
  </si>
  <si>
    <t>Candylab Toys</t>
  </si>
  <si>
    <t>Florin Galliano</t>
  </si>
  <si>
    <t>Crafts by K</t>
  </si>
  <si>
    <t>Krista Elder</t>
  </si>
  <si>
    <t>UAV Experts</t>
  </si>
  <si>
    <t>Cliff Whitney</t>
  </si>
  <si>
    <t>BPS.space</t>
  </si>
  <si>
    <t>Joe Barnard</t>
  </si>
  <si>
    <t>52Kards</t>
  </si>
  <si>
    <t>Asad Chaudhry</t>
  </si>
  <si>
    <t>Chelan Toys &amp; Sweets</t>
  </si>
  <si>
    <t>Ashley Bradley</t>
  </si>
  <si>
    <t>Japanime Games</t>
  </si>
  <si>
    <t>Eric Price</t>
  </si>
  <si>
    <t>Baby Jack</t>
  </si>
  <si>
    <t>Kelley Legler</t>
  </si>
  <si>
    <t>Pick Your Plum</t>
  </si>
  <si>
    <t>Richard Bell</t>
  </si>
  <si>
    <t>Catalyst Game Labs</t>
  </si>
  <si>
    <t>Loren Coleman</t>
  </si>
  <si>
    <t>Reimaginary Friends</t>
  </si>
  <si>
    <t>Margaret Barth</t>
  </si>
  <si>
    <t>Assembly PDX</t>
  </si>
  <si>
    <t>Liz Wright</t>
  </si>
  <si>
    <t>The Toy Closet</t>
  </si>
  <si>
    <t>Geno Dillard</t>
  </si>
  <si>
    <t>Hold the Magic</t>
  </si>
  <si>
    <t>Shannon Cahoon</t>
  </si>
  <si>
    <t>Craft Box Girls</t>
  </si>
  <si>
    <t>Lynn Lilly</t>
  </si>
  <si>
    <t>Spencer Koch - no response
J.B. Kropp - Email shared</t>
  </si>
  <si>
    <t>Move over to ABM
Lynn - failed intro</t>
  </si>
  <si>
    <t>Timio</t>
  </si>
  <si>
    <t>Basile Fattal</t>
  </si>
  <si>
    <t>Kevin Raheja - no response after bump
Glenn Eisen - no response after bump
Louise Doorn - not warm enough
Direct outreach - no response yet</t>
  </si>
  <si>
    <t>Vinyl Pulse</t>
  </si>
  <si>
    <t>Jack Muramatsu</t>
  </si>
  <si>
    <t>Baby Paper</t>
  </si>
  <si>
    <t>Sari Wiaz</t>
  </si>
  <si>
    <t>Clandestine Devices</t>
  </si>
  <si>
    <t>Lulu Shwartzer</t>
  </si>
  <si>
    <t>Kiddywampus</t>
  </si>
  <si>
    <t>Amy Saldanha</t>
  </si>
  <si>
    <t>1 mutual connection but we already contacted him last Nov 8</t>
  </si>
  <si>
    <t>Tidepool Toys &amp; Games</t>
  </si>
  <si>
    <t>Sandy Smyth</t>
  </si>
  <si>
    <t>Brookside Toy &amp; Science</t>
  </si>
  <si>
    <t>Tracie Jensen</t>
  </si>
  <si>
    <t>Leodis Games</t>
  </si>
  <si>
    <t>Neil Pritchard</t>
  </si>
  <si>
    <t>YoYoSam</t>
  </si>
  <si>
    <t>Mitch Silver</t>
  </si>
  <si>
    <t>1 mutual connection but we already contacted him last Oct 24</t>
  </si>
  <si>
    <t>New Day Creations</t>
  </si>
  <si>
    <t>Byron Brenneman</t>
  </si>
  <si>
    <t>The Fidget Toy Box</t>
  </si>
  <si>
    <t>Jed Elshant</t>
  </si>
  <si>
    <t>Minneapolis Craft Market</t>
  </si>
  <si>
    <t>Hayley Matthews-Jones</t>
  </si>
  <si>
    <t>Gameology</t>
  </si>
  <si>
    <t>Kevin Gaffuri</t>
  </si>
  <si>
    <t>Kazoodles</t>
  </si>
  <si>
    <t>Leah Pickering</t>
  </si>
  <si>
    <t>Hasbro Pulse</t>
  </si>
  <si>
    <t>Kellen Silverio</t>
  </si>
  <si>
    <t>Contact made via LI. No further action needed.</t>
  </si>
  <si>
    <t>Zulus Games</t>
  </si>
  <si>
    <t>Matt Zaremba</t>
  </si>
  <si>
    <t>Chameleon Brandz</t>
  </si>
  <si>
    <t>Debra Aperfine</t>
  </si>
  <si>
    <t>Craft Smith</t>
  </si>
  <si>
    <t>Jeremy Smith</t>
  </si>
  <si>
    <t>Jakes Toys</t>
  </si>
  <si>
    <t>Dick Sheridan</t>
  </si>
  <si>
    <t>Barston's Childs Play</t>
  </si>
  <si>
    <t>Simmie Kerman</t>
  </si>
  <si>
    <t>Robot4less</t>
  </si>
  <si>
    <t>Roy Kim</t>
  </si>
  <si>
    <t>Copag USA</t>
  </si>
  <si>
    <t>Eduardo de Oliveira</t>
  </si>
  <si>
    <t>Joyin</t>
  </si>
  <si>
    <t>Phoebe Chang</t>
  </si>
  <si>
    <t>Ella Paradis</t>
  </si>
  <si>
    <t>Andreas Bergmann</t>
  </si>
  <si>
    <t>Brookstone</t>
  </si>
  <si>
    <t>Laura Leonard</t>
  </si>
  <si>
    <t>Gators Games and Hobby</t>
  </si>
  <si>
    <t>Jessica LaDuron</t>
  </si>
  <si>
    <t>eRequisite</t>
  </si>
  <si>
    <t>Bo Wolf</t>
  </si>
  <si>
    <t>Imagimake</t>
  </si>
  <si>
    <t>Ravi Jalan</t>
  </si>
  <si>
    <t>No Days Wasted</t>
  </si>
  <si>
    <t>Nishal Kumar</t>
  </si>
  <si>
    <t>PlayDate Digital</t>
  </si>
  <si>
    <t>Shaan Kandawalla</t>
  </si>
  <si>
    <t>Enrico D'Angelo - haven't talked in years
Salil Pitroda - responded; failed intro
Gadi BenMark - no response after bump</t>
  </si>
  <si>
    <t>Camp</t>
  </si>
  <si>
    <t>Chris Spadaccini</t>
  </si>
  <si>
    <t>Zachary Treuhaft - doesn't know
Jared Belsky - failed intro
Michael J. Miraflor - email shared</t>
  </si>
  <si>
    <t>Sent blurb. Waiting for intro. Recheck after a week.</t>
  </si>
  <si>
    <r>
      <rPr>
        <rFont val="Proxima Nova"/>
        <color rgb="FF000000"/>
      </rPr>
      <t xml:space="preserve">Dora Drimalas
</t>
    </r>
    <r>
      <rPr>
        <rFont val="Proxima Nova"/>
        <color rgb="FF1155CC"/>
        <u/>
      </rPr>
      <t>Matt Buerck</t>
    </r>
  </si>
  <si>
    <t>Mike Sellers - no response after bump</t>
  </si>
  <si>
    <t>Moved over to ABM</t>
  </si>
  <si>
    <t>D20 Games</t>
  </si>
  <si>
    <t>Ben Calica</t>
  </si>
  <si>
    <t>Jeff Fluhr - failed intro
Christian Taylor - doesn't know
Auren Hoffman - doesn't know
Richard Ludlow - doesn't know
David Szetela - no response after bump</t>
  </si>
  <si>
    <t>California Creations</t>
  </si>
  <si>
    <t>Mark Dinges</t>
  </si>
  <si>
    <t>Breaking Games</t>
  </si>
  <si>
    <t>Shari Spiro
Aaron DeMark</t>
  </si>
  <si>
    <t>Creative Brick Builders</t>
  </si>
  <si>
    <t>Kristena Bins-Turner</t>
  </si>
  <si>
    <t>No other contacts available for outreach.</t>
  </si>
  <si>
    <t>SwingSesh</t>
  </si>
  <si>
    <t>Brad Leeman
Naomi Leeman</t>
  </si>
  <si>
    <t>Robotime</t>
  </si>
  <si>
    <t>Oscar Qin</t>
  </si>
  <si>
    <t>Fiesta</t>
  </si>
  <si>
    <t>Coral Reynolds
Tom Kleinman</t>
  </si>
  <si>
    <t>Great Lakes Fireworks</t>
  </si>
  <si>
    <t>Bruce Tyree</t>
  </si>
  <si>
    <t>SlugFest Games</t>
  </si>
  <si>
    <t>Sam Waller
Clifford Bohm</t>
  </si>
  <si>
    <t>Fred &amp; Friends</t>
  </si>
  <si>
    <t>Jason Amendolara
Charlotte Saul</t>
  </si>
  <si>
    <t>EZpaint</t>
  </si>
  <si>
    <t>Beth Kaufman</t>
  </si>
  <si>
    <t>CraftFancy</t>
  </si>
  <si>
    <t>Carol Leung</t>
  </si>
  <si>
    <t>Evan Designs</t>
  </si>
  <si>
    <t>David Jamison
Shelly Jamison</t>
  </si>
  <si>
    <t>Steiff</t>
  </si>
  <si>
    <t>Jim Pitocco
Michael Callahan</t>
  </si>
  <si>
    <t>John Hoye - doesn't know</t>
  </si>
  <si>
    <t>Motion RC</t>
  </si>
  <si>
    <t>Mark Goetze</t>
  </si>
  <si>
    <t>sent blurb over linkedin</t>
  </si>
  <si>
    <t>PAW Patrol Shop</t>
  </si>
  <si>
    <t>Josh Weisfeld</t>
  </si>
  <si>
    <t>Blurb sent through Linkedin</t>
  </si>
  <si>
    <t>Seattle Pottery Supply</t>
  </si>
  <si>
    <t>Dylan Ambauen</t>
  </si>
  <si>
    <t>No action needed.</t>
  </si>
  <si>
    <t>The Gingerbread House</t>
  </si>
  <si>
    <t>Nikki Hall</t>
  </si>
  <si>
    <t>Gina Lytle - no response after bump
Teresa Greenlees - email shared</t>
  </si>
  <si>
    <t>Move over to ABM
Nikki - failed intro</t>
  </si>
  <si>
    <t>Bug-A-Salt</t>
  </si>
  <si>
    <r>
      <rPr>
        <rFont val="Proxima Nova"/>
      </rPr>
      <t xml:space="preserve">Erika Schimik
</t>
    </r>
    <r>
      <rPr>
        <rFont val="Proxima Nova"/>
        <color rgb="FF1155CC"/>
        <u/>
      </rPr>
      <t>Murray Slenn</t>
    </r>
  </si>
  <si>
    <t>Rob Rokoff - failed intro</t>
  </si>
  <si>
    <t>Aurora World</t>
  </si>
  <si>
    <t>Michael Kessler
Jay Noh</t>
  </si>
  <si>
    <t>Lyla Seo - no response yet
Direct outreach - no response yet</t>
  </si>
  <si>
    <t>Trainz</t>
  </si>
  <si>
    <t>Scott Griggs</t>
  </si>
  <si>
    <t>Craft N Crazee</t>
  </si>
  <si>
    <t>Jennifer Hughes</t>
  </si>
  <si>
    <t>Le Toy Van</t>
  </si>
  <si>
    <r>
      <rPr>
        <rFont val="Proxima Nova"/>
        <color rgb="FF1155CC"/>
        <u/>
      </rPr>
      <t>Steve Le Van</t>
    </r>
    <r>
      <rPr>
        <rFont val="Proxima Nova"/>
        <color rgb="FF000000"/>
      </rPr>
      <t xml:space="preserve">
Jason Turner</t>
    </r>
  </si>
  <si>
    <t>Recheck after 2 weeks.
Steve accepted invite. Sent follow up#1 over LI. Recheck after 2 weeks.</t>
  </si>
  <si>
    <t>Brilliant Sky Toys &amp; Books</t>
  </si>
  <si>
    <t>Courtney Brock</t>
  </si>
  <si>
    <t>Sent blurb via email
Direct outreach - No response yet</t>
  </si>
  <si>
    <t>Alpha Group</t>
  </si>
  <si>
    <t>Jose Espinoza</t>
  </si>
  <si>
    <t>Ludwig Haderer - no response
Surya Krishnan - Email shared</t>
  </si>
  <si>
    <t>Jewelbots</t>
  </si>
  <si>
    <t>Sara Chipps</t>
  </si>
  <si>
    <t>Sara replied</t>
  </si>
  <si>
    <t>Jewelbots - on the process of sunsetting - outreach on hold</t>
  </si>
  <si>
    <t>K2 Awards</t>
  </si>
  <si>
    <t>Wes McKinney</t>
  </si>
  <si>
    <t>Sent blurb via email</t>
  </si>
  <si>
    <t>Sent follow up via email - waiting for Wes' response</t>
  </si>
  <si>
    <t>The Seaside Style</t>
  </si>
  <si>
    <t>Madison Spence
Kendall Andrews</t>
  </si>
  <si>
    <t>Madison Spence accepted invite. Send follow up after 2 weeks.</t>
  </si>
  <si>
    <t>JC Toys Group</t>
  </si>
  <si>
    <t>Nadia Rodríguez Campos
Richard Cerda</t>
  </si>
  <si>
    <t>Chess House</t>
  </si>
  <si>
    <t>Raphael Neff</t>
  </si>
  <si>
    <t>Ryan Allis - doesn't know
Direct outreach - No response yet</t>
  </si>
  <si>
    <t>Kipp Brothers</t>
  </si>
  <si>
    <t>Mary Burkhart</t>
  </si>
  <si>
    <t>Pretty Pink Posh</t>
  </si>
  <si>
    <t>Paul VanDeWalker</t>
  </si>
  <si>
    <t>KontrolFreek</t>
  </si>
  <si>
    <t>Daniel McClimans
Matt DeLille</t>
  </si>
  <si>
    <t>Warehouse 23</t>
  </si>
  <si>
    <t>Philip Reed
Susan Bueno
Steve Jackson</t>
  </si>
  <si>
    <t>Unbound</t>
  </si>
  <si>
    <t>Polly Rodriguez</t>
  </si>
  <si>
    <t>Rachel Soper Sanders - no response
Marc Bhargava - shared email</t>
  </si>
  <si>
    <t>Polly said she'll hold off for now.</t>
  </si>
  <si>
    <t>Areaware</t>
  </si>
  <si>
    <t>Noel Wiggins
Anna Gale</t>
  </si>
  <si>
    <t>Sent blurb waiting for response. Asked Andrew if Timothy/Dave has replied already.</t>
  </si>
  <si>
    <t>ChannelFireBall</t>
  </si>
  <si>
    <t>Mashi Scanlan
Ryan Darris</t>
  </si>
  <si>
    <t>David Rosenthal - no response
Zachary Turke - failed intro
Katharine Liao - failed intro
Direct outreach - No response yet</t>
  </si>
  <si>
    <t>Lauri McGarrigan</t>
  </si>
  <si>
    <t>Sent follow up via email # 2. If no response, find another target.</t>
  </si>
  <si>
    <t>The Social Life</t>
  </si>
  <si>
    <t>Chase Healey - failed intro
Nicholas Brucculeri</t>
  </si>
  <si>
    <t xml:space="preserve">Matthew Bauer - failed intro
</t>
  </si>
  <si>
    <t>Sent bump. Recheck after holidays.
Direct outreach - no response yet</t>
  </si>
  <si>
    <t>Rothy's</t>
  </si>
  <si>
    <t>Jenne Schwarz</t>
  </si>
  <si>
    <t>Date</t>
  </si>
  <si>
    <t>Week</t>
  </si>
  <si>
    <t>Outreach</t>
  </si>
  <si>
    <t>Responded to Outreach</t>
  </si>
  <si>
    <t>Sent warm intros</t>
  </si>
  <si>
    <t>Meetings Booked</t>
  </si>
  <si>
    <t>Accepted Linkedin invites</t>
  </si>
  <si>
    <t>Unaccepted/Pending Linkedin invites</t>
  </si>
  <si>
    <t>Followed Twitter Accounts</t>
  </si>
  <si>
    <t>Contacted Twitter Accounts</t>
  </si>
  <si>
    <t>Responded Twitter Accounts</t>
  </si>
  <si>
    <t>Cold</t>
  </si>
  <si>
    <t>Warm</t>
  </si>
  <si>
    <t>Feb 13-19</t>
  </si>
  <si>
    <t>%</t>
  </si>
  <si>
    <t>Feb 20-26</t>
  </si>
  <si>
    <t>Feb 27-Mar 5</t>
  </si>
  <si>
    <t>Feb 13 - 28</t>
  </si>
  <si>
    <t>Mar 6-12</t>
  </si>
  <si>
    <t>Mar 13-19</t>
  </si>
  <si>
    <t>Mar 20-26</t>
  </si>
  <si>
    <t>Mar 27-Apr 2</t>
  </si>
  <si>
    <t>Mar 1 - 31</t>
  </si>
  <si>
    <t>Apr 3-9</t>
  </si>
  <si>
    <t>Apr 10-16</t>
  </si>
  <si>
    <t>Apr 17-23</t>
  </si>
  <si>
    <t>Outreach Stats - Feb vs Mar 2023</t>
  </si>
  <si>
    <t>Platform</t>
  </si>
  <si>
    <t>February</t>
  </si>
  <si>
    <t>March</t>
  </si>
  <si>
    <t>LINKEDIN</t>
  </si>
  <si>
    <t>TWITTER</t>
  </si>
  <si>
    <t>*higher stats</t>
  </si>
  <si>
    <t>Bold</t>
  </si>
  <si>
    <t>Outreach Stats | Mar 27 - Apr 2</t>
  </si>
  <si>
    <t>Mar 27-30</t>
  </si>
  <si>
    <t>Mar 27-31</t>
  </si>
  <si>
    <t>Outreach Stats | Apr 3 - 7</t>
  </si>
  <si>
    <t>Apr 3 - 6</t>
  </si>
  <si>
    <t>Apr 3 - 7</t>
  </si>
  <si>
    <t>Outreach Stats | Apr 10 - 14</t>
  </si>
  <si>
    <t>Apr 10 - 13</t>
  </si>
  <si>
    <t>Apr 10 - 14</t>
  </si>
  <si>
    <t>Outreach Stats | Apr 17 - 21</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</si>
</sst>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quot;/&quot;d&quot;/&quot;yyyy"/>
    <numFmt numFmtId="165" formatCode="M/d/yyyy"/>
    <numFmt numFmtId="166" formatCode="0.0%"/>
    <numFmt numFmtId="167" formatCode="mmm d"/>
  </numFmts>
  <fonts count="253">
    <font>
      <sz val="10.0"/>
      <color rgb="FF000000"/>
      <name val="Arial"/>
      <scheme val="minor"/>
    </font>
    <font>
      <b/>
      <color rgb="FFFFFFFF"/>
      <name val="Proxima Nova"/>
    </font>
    <font>
      <color rgb="FFFFFFFF"/>
      <name val="Proxima Nova"/>
    </font>
    <font>
      <u/>
      <color rgb="FF0000FF"/>
      <name val="Proxima Nova"/>
    </font>
    <font>
      <color theme="1"/>
      <name val="Proxima Nova"/>
    </font>
    <font>
      <u/>
      <color rgb="FF0000FF"/>
      <name val="Proxima Nova"/>
    </font>
    <font>
      <color rgb="FF000000"/>
      <name val="Proxima Nova"/>
    </font>
    <font/>
    <font>
      <u/>
      <color rgb="FF0000FF"/>
      <name val="Proxima Nova"/>
    </font>
    <font>
      <u/>
      <color rgb="FF0000FF"/>
      <name val="Proxima Nova"/>
    </font>
    <font>
      <u/>
      <color rgb="FF0000FF"/>
      <name val="Proxima Nova"/>
    </font>
    <font>
      <u/>
      <color rgb="FF0000FF"/>
      <name val="Proxima Nova"/>
    </font>
    <font>
      <color rgb="FF0000FF"/>
      <name val="Proxima Nova"/>
    </font>
    <font>
      <u/>
      <color rgb="FF0000FF"/>
      <name val="Proxima Nova"/>
    </font>
    <font>
      <u/>
      <color rgb="FF000000"/>
      <name val="Proxima Nova"/>
    </font>
    <font>
      <strike/>
      <color theme="1"/>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00"/>
      <name val="Proxima Nova"/>
    </font>
    <font>
      <u/>
      <color rgb="FF000000"/>
      <name val="Proxima Nova"/>
    </font>
    <font>
      <u/>
      <color rgb="FF0000FF"/>
      <name val="Proxima Nova"/>
    </font>
    <font>
      <b/>
      <u/>
      <color rgb="FFFFFFFF"/>
      <name val="Proxima Nova"/>
    </font>
    <font>
      <u/>
      <color rgb="FF0000FF"/>
      <name val="Proxima Nova"/>
    </font>
    <font>
      <b/>
      <u/>
      <color rgb="FFFFFFFF"/>
      <name val="Proxima Nova"/>
    </font>
    <font>
      <b/>
      <u/>
      <color rgb="FFFFFFFF"/>
      <name val="Proxima Nova"/>
    </font>
    <font>
      <b/>
      <u/>
      <color rgb="FFFFFFFF"/>
      <name val="Proxima Nova"/>
    </font>
    <font>
      <b/>
      <u/>
      <color rgb="FFFFFFFF"/>
      <name val="Proxima Nova"/>
    </font>
    <font>
      <b/>
      <u/>
      <color rgb="FFFFFF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b/>
      <u/>
      <color rgb="FF000000"/>
      <name val="Proxima Nova"/>
    </font>
    <font>
      <u/>
      <color rgb="FFFFFFFF"/>
      <name val="Proxima Nova"/>
    </font>
    <font>
      <b/>
      <color rgb="FF000000"/>
      <name val="Proxima Nova"/>
    </font>
    <font>
      <b/>
      <strike/>
      <color rgb="FF000000"/>
      <name val="Proxima Nova"/>
    </font>
    <font>
      <b/>
      <u/>
      <color rgb="FF000000"/>
      <name val="Proxima Nova"/>
    </font>
    <font>
      <b/>
      <u/>
      <color rgb="FF000000"/>
      <name val="Proxima Nova"/>
    </font>
    <font>
      <b/>
      <u/>
      <color rgb="FF0000FF"/>
      <name val="Proxima Nova"/>
    </font>
    <font>
      <b/>
      <u/>
      <color rgb="FF000000"/>
      <name val="Proxima Nova"/>
    </font>
    <font>
      <u/>
      <color rgb="FF0000FF"/>
      <name val="Proxima Nova"/>
    </font>
    <font>
      <u/>
      <color rgb="FF0000FF"/>
      <name val="Proxima Nova"/>
    </font>
    <font>
      <u/>
      <color rgb="FF000000"/>
      <name val="Proxima Nova"/>
    </font>
    <font>
      <b/>
      <u/>
      <color rgb="FF000000"/>
      <name val="Proxima Nova"/>
    </font>
    <font>
      <b/>
      <u/>
      <color rgb="FF000000"/>
      <name val="Proxima Nova"/>
    </font>
    <font>
      <b/>
      <u/>
      <color rgb="FF000000"/>
      <name val="Proxima Nova"/>
    </font>
    <font>
      <strike/>
      <u/>
      <color rgb="FFFFFFFF"/>
      <name val="Proxima Nova"/>
    </font>
    <font>
      <u/>
      <color rgb="FF0000FF"/>
      <name val="Proxima Nova"/>
    </font>
    <font>
      <strike/>
      <u/>
      <color rgb="FFFFFFFF"/>
      <name val="Proxima Nova"/>
    </font>
    <font>
      <strike/>
      <color rgb="FFFFFFFF"/>
      <name val="Proxima Nova"/>
    </font>
    <font>
      <strike/>
      <u/>
      <color rgb="FFFFFFFF"/>
      <name val="Proxima Nova"/>
    </font>
    <font>
      <u/>
      <color rgb="FFFFFFFF"/>
      <name val="Proxima Nova"/>
    </font>
    <font>
      <u/>
      <color rgb="FFFFFFFF"/>
      <name val="Proxima Nova"/>
    </font>
    <font>
      <u/>
      <color rgb="FFFFFFFF"/>
      <name val="Proxima Nova"/>
    </font>
    <font>
      <b/>
      <u/>
      <color rgb="FF000000"/>
      <name val="Proxima Nova"/>
    </font>
    <font>
      <b/>
      <u/>
      <color rgb="FF000000"/>
      <name val="Proxima Nova"/>
    </font>
    <font>
      <b/>
      <color theme="1"/>
      <name val="Proxima Nova"/>
    </font>
    <font>
      <b/>
      <u/>
      <color rgb="FF0000FF"/>
      <name val="Proxima Nova"/>
    </font>
    <font>
      <b/>
      <u/>
      <color rgb="FF000000"/>
      <name val="Proxima Nova"/>
    </font>
    <font>
      <b/>
      <u/>
      <color rgb="FF0000FF"/>
      <name val="Proxima Nova"/>
    </font>
    <font>
      <b/>
      <u/>
      <color rgb="FF0000FF"/>
      <name val="Proxima Nova"/>
    </font>
    <font>
      <b/>
      <u/>
      <color rgb="FF000000"/>
      <name val="Proxima Nova"/>
    </font>
    <font>
      <u/>
      <color rgb="FF0000FF"/>
      <name val="Proxima Nova"/>
    </font>
    <font>
      <u/>
      <color rgb="FF0000FF"/>
      <name val="Proxima Nova"/>
    </font>
    <font>
      <u/>
      <color rgb="FF000000"/>
      <name val="Proxima Nova"/>
    </font>
    <font>
      <u/>
      <color rgb="FF0000FF"/>
      <name val="Proxima Nova"/>
    </font>
    <font>
      <u/>
      <color rgb="FF0000FF"/>
      <name val="Proxima Nova"/>
    </font>
    <font>
      <name val="Proxima Nova"/>
    </font>
    <font>
      <b/>
      <u/>
      <color rgb="FF000000"/>
      <name val="Proxima Nova"/>
    </font>
    <font>
      <u/>
      <color rgb="FF0000FF"/>
      <name val="Proxima Nova"/>
    </font>
    <font>
      <u/>
      <color rgb="FF0000FF"/>
      <name val="Proxima Nova"/>
    </font>
    <font>
      <u/>
      <color rgb="FF0000FF"/>
      <name val="Proxima Nova"/>
    </font>
    <font>
      <strike/>
      <u/>
      <color rgb="FFFFFFFF"/>
      <name val="Proxima Nova"/>
    </font>
    <font>
      <u/>
      <color rgb="FFFFFFFF"/>
      <name val="Proxima Nova"/>
    </font>
    <font>
      <u/>
      <color rgb="FFFFFFFF"/>
      <name val="Proxima Nova"/>
    </font>
    <font>
      <u/>
      <color rgb="FFFFFFFF"/>
      <name val="Proxima Nova"/>
    </font>
    <font>
      <u/>
      <color rgb="FFFFFFFF"/>
      <name val="Proxima Nova"/>
    </font>
    <font>
      <u/>
      <color rgb="FF0000FF"/>
      <name val="Proxima Nova"/>
    </font>
    <font>
      <u/>
      <color rgb="FFFFFFFF"/>
      <name val="Proxima Nova"/>
    </font>
    <font>
      <u/>
      <color rgb="FFFFFFFF"/>
      <name val="Proxima Nova"/>
    </font>
    <font>
      <u/>
      <color rgb="FFFFFFFF"/>
      <name val="Proxima Nova"/>
    </font>
    <font>
      <u/>
      <color rgb="FF0000FF"/>
      <name val="Proxima Nova"/>
    </font>
    <font>
      <u/>
      <color rgb="FF0000FF"/>
      <name val="Proxima Nova"/>
    </font>
    <font>
      <u/>
      <color rgb="FFFFFFFF"/>
      <name val="Proxima Nova"/>
    </font>
    <font>
      <u/>
      <color rgb="FFFFFFFF"/>
      <name val="Proxima Nova"/>
    </font>
    <font>
      <u/>
      <color rgb="FF0000FF"/>
      <name val="Proxima Nova"/>
    </font>
    <font>
      <u/>
      <color theme="1"/>
      <name val="Proxima Nova"/>
    </font>
    <font>
      <u/>
      <color rgb="FF0000FF"/>
      <name val="Proxima Nova"/>
    </font>
    <font>
      <strike/>
      <u/>
      <color rgb="FFFFFFFF"/>
      <name val="Proxima Nova"/>
    </font>
    <font>
      <u/>
      <color rgb="FFFFFFFF"/>
      <name val="Proxima Nova"/>
    </font>
    <font>
      <u/>
      <color rgb="FF0000FF"/>
      <name val="Proxima Nova"/>
    </font>
    <font>
      <u/>
      <color rgb="FFFFFFFF"/>
      <name val="Proxima Nova"/>
    </font>
    <font>
      <u/>
      <color rgb="FF0000FF"/>
      <name val="Proxima Nova"/>
    </font>
    <font>
      <u/>
      <color rgb="FFFFFFFF"/>
      <name val="Proxima Nova"/>
    </font>
    <font>
      <u/>
      <color rgb="FFFFFFFF"/>
      <name val="Proxima Nova"/>
    </font>
    <font>
      <u/>
      <color rgb="FF0000FF"/>
      <name val="Proxima Nova"/>
    </font>
    <font>
      <u/>
      <color rgb="FF0000FF"/>
      <name val="Proxima Nova"/>
    </font>
    <font>
      <b/>
      <u/>
      <color rgb="FFFFFFFF"/>
      <name val="Proxima Nova"/>
    </font>
    <font>
      <u/>
      <color rgb="FF0000FF"/>
      <name val="Proxima Nova"/>
    </font>
    <font>
      <b/>
      <u/>
      <color rgb="FFFFFFFF"/>
      <name val="Proxima Nova"/>
    </font>
    <font>
      <b/>
      <u/>
      <color rgb="FFFFFFFF"/>
      <name val="Proxima Nova"/>
    </font>
    <font>
      <u/>
      <color rgb="FF0000FF"/>
      <name val="Proxima Nova"/>
    </font>
    <font>
      <u/>
      <color rgb="FF0000FF"/>
      <name val="Proxima Nova"/>
    </font>
    <font>
      <u/>
      <color theme="1"/>
      <name val="Proxima Nova"/>
    </font>
    <font>
      <u/>
      <color theme="1"/>
      <name val="Proxima Nova"/>
    </font>
    <font>
      <u/>
      <color rgb="FF0000FF"/>
      <name val="Proxima Nova"/>
    </font>
    <font>
      <u/>
      <color theme="1"/>
      <name val="Proxima Nova"/>
    </font>
    <font>
      <u/>
      <color theme="1"/>
      <name val="Proxima Nova"/>
    </font>
    <font>
      <u/>
      <color rgb="FF0000FF"/>
      <name val="Proxima Nova"/>
    </font>
    <font>
      <u/>
      <color theme="1"/>
      <name val="Proxima Nova"/>
    </font>
    <font>
      <u/>
      <color theme="1"/>
      <name val="Proxima Nova"/>
    </font>
    <font>
      <u/>
      <color rgb="FF0000FF"/>
      <name val="Proxima Nova"/>
    </font>
    <font>
      <u/>
      <color theme="1"/>
      <name val="Proxima Nova"/>
    </font>
    <font>
      <u/>
      <color theme="1"/>
      <name val="Proxima Nova"/>
    </font>
    <font>
      <u/>
      <color rgb="FF0000FF"/>
      <name val="Proxima Nova"/>
    </font>
    <font>
      <b/>
      <u/>
      <color rgb="FF000000"/>
      <name val="Proxima Nova"/>
    </font>
    <font>
      <u/>
      <color rgb="FF0000FF"/>
      <name val="Proxima Nova"/>
    </font>
    <font>
      <u/>
      <color rgb="FF0000FF"/>
      <name val="Proxima Nova"/>
    </font>
    <font>
      <u/>
      <color rgb="FF1155CC"/>
      <name val="Proxima Nova"/>
    </font>
    <font>
      <u/>
      <color rgb="FF0000FF"/>
      <name val="Proxima Nova"/>
    </font>
    <font>
      <strike/>
      <color rgb="FF000000"/>
      <name val="Proxima Nova"/>
    </font>
    <font>
      <b/>
      <u/>
      <color rgb="FFFFFFFF"/>
      <name val="Proxima Nova"/>
    </font>
    <font>
      <b/>
      <u/>
      <color rgb="FFFFFFFF"/>
      <name val="Proxima Nova"/>
    </font>
    <font>
      <b/>
      <u/>
      <color rgb="FFFFFF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b/>
      <u/>
      <color rgb="FFFFFFFF"/>
      <name val="Proxima Nova"/>
    </font>
    <font>
      <b/>
      <u/>
      <color rgb="FFFFFFFF"/>
      <name val="Proxima Nova"/>
    </font>
    <font>
      <b/>
      <u/>
      <color rgb="FFFFFFFF"/>
      <name val="Proxima Nova"/>
    </font>
    <font>
      <u/>
      <color rgb="FF0000FF"/>
      <name val="Proxima Nova"/>
    </font>
    <font>
      <u/>
      <color rgb="FF000000"/>
      <name val="Proxima Nova"/>
    </font>
    <font>
      <u/>
      <color rgb="FF0000FF"/>
      <name val="Proxima Nova"/>
    </font>
    <font>
      <u/>
      <color rgb="FF000000"/>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FFFFFF"/>
      <name val="Proxima Nova"/>
    </font>
    <font>
      <u/>
      <color rgb="FFFFFF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b/>
      <u/>
      <color rgb="FF000000"/>
      <name val="Proxima Nova"/>
    </font>
    <font>
      <b/>
      <strike/>
      <u/>
      <color rgb="FFFFFFFF"/>
      <name val="Proxima Nova"/>
    </font>
    <font>
      <b/>
      <u/>
      <color rgb="FFFFFFFF"/>
      <name val="Proxima Nova"/>
    </font>
    <font>
      <b/>
      <u/>
      <color rgb="FFFFFFFF"/>
      <name val="Proxima Nova"/>
    </font>
    <font>
      <u/>
      <color rgb="FF0000FF"/>
      <name val="Proxima Nova"/>
    </font>
    <font>
      <u/>
      <color rgb="FF0000FF"/>
      <name val="Proxima Nova"/>
    </font>
    <font>
      <u/>
      <color rgb="FFFFFFFF"/>
      <name val="Proxima Nova"/>
    </font>
    <font>
      <u/>
      <color rgb="FFFFFFFF"/>
      <name val="Proxima Nova"/>
    </font>
    <font>
      <u/>
      <color rgb="FFFFFFFF"/>
      <name val="Proxima Nova"/>
    </font>
    <font>
      <u/>
      <color rgb="FFFFFFFF"/>
      <name val="Proxima Nova"/>
    </font>
    <font>
      <b/>
      <u/>
      <color rgb="FFFFFFFF"/>
      <name val="Proxima Nova"/>
    </font>
    <font>
      <b/>
      <strike/>
      <color rgb="FFFFFFFF"/>
      <name val="Proxima Nova"/>
    </font>
    <font>
      <b/>
      <u/>
      <color rgb="FFFFFFFF"/>
      <name val="Proxima Nova"/>
    </font>
    <font>
      <u/>
      <color rgb="FF0000FF"/>
      <name val="Proxima Nova"/>
    </font>
    <font>
      <u/>
      <color rgb="FF1155CC"/>
      <name val="Proxima Nova"/>
    </font>
    <font>
      <u/>
      <color rgb="FFFFFFFF"/>
      <name val="Proxima Nova"/>
    </font>
    <font>
      <u/>
      <color rgb="FFFFFFFF"/>
      <name val="Proxima Nova"/>
    </font>
    <font>
      <u/>
      <color rgb="FF0000FF"/>
      <name val="Proxima Nova"/>
    </font>
    <font>
      <u/>
      <color rgb="FF0000FF"/>
      <name val="Proxima Nova"/>
    </font>
    <font>
      <strike/>
      <name val="Proxima Nova"/>
    </font>
    <font>
      <u/>
      <color rgb="FFFFFF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b/>
      <u/>
      <color rgb="FF0000FF"/>
      <name val="Proxima Nova"/>
    </font>
    <font>
      <strike/>
      <color rgb="FF0000FF"/>
      <name val="Proxima Nova"/>
    </font>
    <font>
      <u/>
      <color rgb="FF0000FF"/>
      <name val="Proxima Nova"/>
    </font>
    <font>
      <u/>
      <color rgb="FFFFFFFF"/>
      <name val="Proxima Nova"/>
    </font>
    <font>
      <b/>
      <u/>
      <color rgb="FFFFFFFF"/>
      <name val="Proxima Nova"/>
    </font>
    <font>
      <b/>
      <strike/>
      <u/>
      <color rgb="FFFFFFFF"/>
      <name val="Proxima Nova"/>
    </font>
    <font>
      <b/>
      <u/>
      <color rgb="FF000000"/>
      <name val="Proxima Nova"/>
    </font>
    <font>
      <u/>
      <color rgb="FFB45F06"/>
      <name val="Proxima Nova"/>
    </font>
    <font>
      <color rgb="FFB45F06"/>
      <name val="Proxima Nova"/>
    </font>
    <font>
      <u/>
      <color rgb="FF0000FF"/>
      <name val="Proxima Nova"/>
    </font>
    <font>
      <u/>
      <color rgb="FF0000FF"/>
      <name val="Proxima Nova"/>
    </font>
    <font>
      <u/>
      <color rgb="FF0000FF"/>
      <name val="Proxima Nova"/>
    </font>
    <font>
      <u/>
      <color rgb="FF000000"/>
      <name val="Proxima Nova"/>
    </font>
    <font>
      <b/>
      <u/>
      <color rgb="FF000000"/>
      <name val="Proxima Nova"/>
    </font>
    <font>
      <b/>
      <u/>
      <color rgb="FFFFFF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theme="1"/>
      <name val="Proxima Nova"/>
    </font>
    <font>
      <u/>
      <color theme="1"/>
      <name val="Proxima Nova"/>
    </font>
    <font>
      <u/>
      <color theme="1"/>
      <name val="Proxima Nova"/>
    </font>
    <font>
      <u/>
      <color rgb="FF0000FF"/>
      <name val="Proxima Nova"/>
    </font>
    <font>
      <b/>
      <u/>
      <color rgb="FFFFFF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FFFFFF"/>
      <name val="Proxima Nova"/>
    </font>
    <font>
      <u/>
      <color rgb="FFFFFFFF"/>
      <name val="Proxima Nova"/>
    </font>
    <font>
      <u/>
      <color rgb="FFFFFFFF"/>
      <name val="Proxima Nova"/>
    </font>
    <font>
      <u/>
      <color rgb="FF0000FF"/>
      <name val="Proxima Nova"/>
    </font>
    <font>
      <strike/>
      <u/>
      <color rgb="FF0000FF"/>
      <name val="Proxima Nova"/>
    </font>
    <font>
      <strike/>
      <u/>
      <color theme="1"/>
      <name val="Proxima Nova"/>
    </font>
    <font>
      <strike/>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u/>
      <color rgb="FF0000FF"/>
      <name val="Proxima Nova"/>
    </font>
    <font>
      <color theme="1"/>
      <name val="Arial"/>
      <scheme val="minor"/>
    </font>
    <font>
      <u/>
      <color rgb="FF0000FF"/>
      <name val="Proxima Nova"/>
    </font>
    <font>
      <u/>
      <color rgb="FF0000FF"/>
      <name val="Proxima Nova"/>
    </font>
    <font>
      <u/>
      <color rgb="FF0000FF"/>
      <name val="Proxima Nova"/>
    </font>
    <font>
      <u/>
      <color rgb="FF0000FF"/>
      <name val="Proxima Nova"/>
    </font>
    <font>
      <u/>
      <color rgb="FF1155CC"/>
      <name val="Proxima Nova"/>
    </font>
    <font>
      <u/>
      <color rgb="FF1155CC"/>
      <name val="Proxima Nova"/>
    </font>
    <font>
      <u/>
      <color rgb="FF000000"/>
      <name val="Proxima Nova"/>
    </font>
    <font>
      <u/>
      <color rgb="FF0000FF"/>
      <name val="Proxima Nova"/>
    </font>
    <font>
      <u/>
      <color rgb="FF1155CC"/>
      <name val="Proxima Nova"/>
    </font>
    <font>
      <u/>
      <color rgb="FF000000"/>
      <name val="Proxima Nova"/>
    </font>
    <font>
      <u/>
      <color rgb="FF0000FF"/>
      <name val="Proxima Nova"/>
    </font>
    <font>
      <b/>
      <sz val="10.0"/>
      <color theme="1"/>
      <name val="Proxima Nova"/>
    </font>
    <font>
      <b/>
      <color theme="1"/>
      <name val="Calibri"/>
    </font>
  </fonts>
  <fills count="16">
    <fill>
      <patternFill patternType="none"/>
    </fill>
    <fill>
      <patternFill patternType="lightGray"/>
    </fill>
    <fill>
      <patternFill patternType="solid">
        <fgColor rgb="FF000000"/>
        <bgColor rgb="FF000000"/>
      </patternFill>
    </fill>
    <fill>
      <patternFill patternType="solid">
        <fgColor rgb="FFFFFFFF"/>
        <bgColor rgb="FFFFFFFF"/>
      </patternFill>
    </fill>
    <fill>
      <patternFill patternType="solid">
        <fgColor rgb="FFB7E1CD"/>
        <bgColor rgb="FFB7E1CD"/>
      </patternFill>
    </fill>
    <fill>
      <patternFill patternType="solid">
        <fgColor rgb="FFFCE5CD"/>
        <bgColor rgb="FFFCE5CD"/>
      </patternFill>
    </fill>
    <fill>
      <patternFill patternType="solid">
        <fgColor rgb="FFF4C7C3"/>
        <bgColor rgb="FFF4C7C3"/>
      </patternFill>
    </fill>
    <fill>
      <patternFill patternType="solid">
        <fgColor rgb="FFCCCCCC"/>
        <bgColor rgb="FFCCCCCC"/>
      </patternFill>
    </fill>
    <fill>
      <patternFill patternType="solid">
        <fgColor rgb="FFFFE599"/>
        <bgColor rgb="FFFFE599"/>
      </patternFill>
    </fill>
    <fill>
      <patternFill patternType="solid">
        <fgColor rgb="FFD9D2E9"/>
        <bgColor rgb="FFD9D2E9"/>
      </patternFill>
    </fill>
    <fill>
      <patternFill patternType="solid">
        <fgColor rgb="FFE06666"/>
        <bgColor rgb="FFE06666"/>
      </patternFill>
    </fill>
    <fill>
      <patternFill patternType="solid">
        <fgColor rgb="FF666666"/>
        <bgColor rgb="FF666666"/>
      </patternFill>
    </fill>
    <fill>
      <patternFill patternType="solid">
        <fgColor rgb="FF6D9EEB"/>
        <bgColor rgb="FF6D9EEB"/>
      </patternFill>
    </fill>
    <fill>
      <patternFill patternType="solid">
        <fgColor rgb="FFFFFF00"/>
        <bgColor rgb="FFFFFF00"/>
      </patternFill>
    </fill>
    <fill>
      <patternFill patternType="solid">
        <fgColor rgb="FFA4C2F4"/>
        <bgColor rgb="FFA4C2F4"/>
      </patternFill>
    </fill>
    <fill>
      <patternFill patternType="solid">
        <fgColor rgb="FF3C78D8"/>
        <bgColor rgb="FF3C78D8"/>
      </patternFill>
    </fill>
  </fills>
  <borders count="30">
    <border/>
    <border>
      <left style="thin">
        <color rgb="FF000000"/>
      </left>
      <top style="thin">
        <color rgb="FF000000"/>
      </top>
    </border>
    <border>
      <top style="thin">
        <color rgb="FF000000"/>
      </top>
    </border>
    <border>
      <right style="thin">
        <color rgb="FF000000"/>
      </right>
    </border>
    <border>
      <left style="thin">
        <color rgb="FF000000"/>
      </left>
      <bottom style="thin">
        <color rgb="FF000000"/>
      </bottom>
    </border>
    <border>
      <bottom style="thin">
        <color rgb="FF000000"/>
      </bottom>
    </border>
    <border>
      <right style="thin">
        <color rgb="FF000000"/>
      </right>
      <top style="thin">
        <color rgb="FF000000"/>
      </top>
    </border>
    <border>
      <left style="thin">
        <color rgb="FF000000"/>
      </left>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bottom style="thick">
        <color rgb="FF000000"/>
      </bottom>
    </border>
    <border>
      <left style="thin">
        <color rgb="FF000000"/>
      </left>
      <bottom style="thick">
        <color rgb="FF000000"/>
      </bottom>
    </border>
    <border>
      <right style="thin">
        <color rgb="FF000000"/>
      </right>
      <bottom style="thick">
        <color rgb="FF000000"/>
      </bottom>
    </border>
    <border>
      <top style="thick">
        <color rgb="FF000000"/>
      </top>
    </border>
    <border>
      <left style="thin">
        <color rgb="FF000000"/>
      </left>
      <top style="thick">
        <color rgb="FF000000"/>
      </top>
    </border>
    <border>
      <right style="thin">
        <color rgb="FF000000"/>
      </right>
      <top style="thick">
        <color rgb="FF000000"/>
      </top>
    </border>
    <border>
      <left style="thin">
        <color rgb="FFFFFFFF"/>
      </left>
      <right style="thin">
        <color rgb="FFFFFFFF"/>
      </right>
      <top style="thin">
        <color rgb="FFFFFFFF"/>
      </top>
    </border>
    <border>
      <left style="thin">
        <color rgb="FFFFFFFF"/>
      </left>
      <top style="thin">
        <color rgb="FFFFFFFF"/>
      </top>
      <bottom style="thin">
        <color rgb="FFFFFFFF"/>
      </bottom>
    </border>
    <border>
      <right style="thin">
        <color rgb="FFFFFFFF"/>
      </right>
      <top style="thin">
        <color rgb="FFFFFFFF"/>
      </top>
      <bottom style="thin">
        <color rgb="FFFFFFFF"/>
      </bottom>
    </border>
    <border>
      <left style="thin">
        <color rgb="FF000000"/>
      </left>
      <right style="thin">
        <color rgb="FF000000"/>
      </right>
      <top style="thin">
        <color rgb="FF000000"/>
      </top>
    </border>
    <border>
      <left style="thin">
        <color rgb="FFFFFFFF"/>
      </left>
      <right style="thin">
        <color rgb="FFFFFFFF"/>
      </right>
      <bottom style="thin">
        <color rgb="FFFFFFFF"/>
      </bottom>
    </border>
    <border>
      <left style="thin">
        <color rgb="FFFFFFFF"/>
      </left>
      <right style="thin">
        <color rgb="FFFFFFFF"/>
      </right>
      <top style="thin">
        <color rgb="FFFFFFFF"/>
      </top>
      <bottom style="thin">
        <color rgb="FFFFFFFF"/>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medium">
        <color rgb="FF000000"/>
      </top>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s>
  <cellStyleXfs count="1">
    <xf borderId="0" fillId="0" fontId="0" numFmtId="0" applyAlignment="1" applyFont="1"/>
  </cellStyleXfs>
  <cellXfs count="880">
    <xf borderId="0" fillId="0" fontId="0" numFmtId="0" xfId="0" applyAlignment="1" applyFont="1">
      <alignment readingOrder="0" shrinkToFit="0" vertical="bottom" wrapText="0"/>
    </xf>
    <xf borderId="0" fillId="2" fontId="1" numFmtId="49" xfId="0" applyAlignment="1" applyFill="1" applyFont="1" applyNumberFormat="1">
      <alignment horizontal="center" readingOrder="0" shrinkToFit="0" vertical="center" wrapText="1"/>
    </xf>
    <xf borderId="0" fillId="2" fontId="1" numFmtId="0" xfId="0" applyAlignment="1" applyFont="1">
      <alignment horizontal="center" readingOrder="0" shrinkToFit="0" vertical="center" wrapText="1"/>
    </xf>
    <xf borderId="0" fillId="2" fontId="2" numFmtId="0" xfId="0" applyAlignment="1" applyFont="1">
      <alignment horizontal="center" readingOrder="0" shrinkToFit="0" vertical="center" wrapText="1"/>
    </xf>
    <xf borderId="0" fillId="2" fontId="2" numFmtId="0" xfId="0" applyAlignment="1" applyFont="1">
      <alignment horizontal="center" readingOrder="0" shrinkToFit="0" vertical="center" wrapText="0"/>
    </xf>
    <xf borderId="0" fillId="2" fontId="1" numFmtId="0" xfId="0" applyAlignment="1" applyFont="1">
      <alignment horizontal="center" readingOrder="0" shrinkToFit="0" vertical="center" wrapText="0"/>
    </xf>
    <xf borderId="0" fillId="0" fontId="3" numFmtId="49" xfId="0" applyAlignment="1" applyFont="1" applyNumberFormat="1">
      <alignment horizontal="left" readingOrder="0" shrinkToFit="0" vertical="center" wrapText="1"/>
    </xf>
    <xf borderId="1" fillId="0" fontId="4" numFmtId="0" xfId="0" applyAlignment="1" applyBorder="1" applyFont="1">
      <alignment readingOrder="0" shrinkToFit="0" vertical="center" wrapText="1"/>
    </xf>
    <xf borderId="0" fillId="0" fontId="4" numFmtId="0" xfId="0" applyAlignment="1" applyFont="1">
      <alignment readingOrder="0" shrinkToFit="0" vertical="center" wrapText="1"/>
    </xf>
    <xf borderId="0" fillId="0" fontId="5" numFmtId="0" xfId="0" applyAlignment="1" applyFont="1">
      <alignment readingOrder="0" shrinkToFit="0" vertical="center" wrapText="0"/>
    </xf>
    <xf borderId="0" fillId="0" fontId="4" numFmtId="0" xfId="0" applyAlignment="1" applyFont="1">
      <alignment readingOrder="0" shrinkToFit="0" vertical="center" wrapText="0"/>
    </xf>
    <xf borderId="2" fillId="0" fontId="4" numFmtId="0" xfId="0" applyAlignment="1" applyBorder="1" applyFont="1">
      <alignment readingOrder="0" shrinkToFit="0" vertical="center" wrapText="1"/>
    </xf>
    <xf borderId="0" fillId="3" fontId="6" numFmtId="0" xfId="0" applyAlignment="1" applyFill="1" applyFont="1">
      <alignment horizontal="left" readingOrder="0" shrinkToFit="0" vertical="center" wrapText="1"/>
    </xf>
    <xf borderId="2" fillId="0" fontId="4" numFmtId="164" xfId="0" applyAlignment="1" applyBorder="1" applyFont="1" applyNumberFormat="1">
      <alignment horizontal="center" readingOrder="0" shrinkToFit="0" vertical="center" wrapText="1"/>
    </xf>
    <xf borderId="0" fillId="0" fontId="4" numFmtId="0" xfId="0" applyAlignment="1" applyFont="1">
      <alignment horizontal="center" readingOrder="0" shrinkToFit="0" vertical="center" wrapText="1"/>
    </xf>
    <xf borderId="0" fillId="0" fontId="4" numFmtId="164" xfId="0" applyAlignment="1" applyFont="1" applyNumberFormat="1">
      <alignment horizontal="center" readingOrder="0" shrinkToFit="0" vertical="center" wrapText="1"/>
    </xf>
    <xf borderId="3" fillId="0" fontId="4" numFmtId="164" xfId="0" applyAlignment="1" applyBorder="1" applyFont="1" applyNumberFormat="1">
      <alignment horizontal="center" readingOrder="0" shrinkToFit="0" vertical="center" wrapText="1"/>
    </xf>
    <xf borderId="4" fillId="0" fontId="7" numFmtId="0" xfId="0" applyBorder="1" applyFont="1"/>
    <xf borderId="0" fillId="3" fontId="4" numFmtId="0" xfId="0" applyAlignment="1" applyFont="1">
      <alignment readingOrder="0" shrinkToFit="0" vertical="center" wrapText="1"/>
    </xf>
    <xf borderId="5" fillId="0" fontId="7" numFmtId="0" xfId="0" applyBorder="1" applyFont="1"/>
    <xf borderId="2" fillId="4" fontId="8" numFmtId="49" xfId="0" applyAlignment="1" applyBorder="1" applyFill="1" applyFont="1" applyNumberFormat="1">
      <alignment horizontal="left" readingOrder="0" shrinkToFit="0" vertical="center" wrapText="1"/>
    </xf>
    <xf borderId="1" fillId="4" fontId="9" numFmtId="0" xfId="0" applyAlignment="1" applyBorder="1" applyFont="1">
      <alignment readingOrder="0" shrinkToFit="0" vertical="center" wrapText="1"/>
    </xf>
    <xf borderId="2" fillId="4" fontId="4" numFmtId="0" xfId="0" applyAlignment="1" applyBorder="1" applyFont="1">
      <alignment readingOrder="0" shrinkToFit="0" vertical="center" wrapText="1"/>
    </xf>
    <xf borderId="2" fillId="5" fontId="10" numFmtId="0" xfId="0" applyAlignment="1" applyBorder="1" applyFill="1" applyFont="1">
      <alignment readingOrder="0" shrinkToFit="0" vertical="center" wrapText="0"/>
    </xf>
    <xf borderId="2" fillId="5" fontId="4" numFmtId="0" xfId="0" applyAlignment="1" applyBorder="1" applyFont="1">
      <alignment readingOrder="0" shrinkToFit="0" vertical="center" wrapText="0"/>
    </xf>
    <xf borderId="2" fillId="4" fontId="11" numFmtId="0" xfId="0" applyAlignment="1" applyBorder="1" applyFont="1">
      <alignment readingOrder="0" shrinkToFit="0" vertical="center" wrapText="0"/>
    </xf>
    <xf borderId="2" fillId="4" fontId="12" numFmtId="0" xfId="0" applyAlignment="1" applyBorder="1" applyFont="1">
      <alignment readingOrder="0" shrinkToFit="0" vertical="center" wrapText="1"/>
    </xf>
    <xf borderId="2" fillId="4" fontId="6" numFmtId="0" xfId="0" applyAlignment="1" applyBorder="1" applyFont="1">
      <alignment horizontal="left" readingOrder="0" shrinkToFit="0" vertical="center" wrapText="1"/>
    </xf>
    <xf borderId="2" fillId="4" fontId="4" numFmtId="164" xfId="0" applyAlignment="1" applyBorder="1" applyFont="1" applyNumberFormat="1">
      <alignment horizontal="center" readingOrder="0" shrinkToFit="0" vertical="center" wrapText="1"/>
    </xf>
    <xf borderId="0" fillId="4" fontId="4" numFmtId="164" xfId="0" applyAlignment="1" applyFont="1" applyNumberFormat="1">
      <alignment horizontal="center" readingOrder="0" shrinkToFit="0" vertical="center" wrapText="1"/>
    </xf>
    <xf borderId="2" fillId="4" fontId="4" numFmtId="164" xfId="0" applyAlignment="1" applyBorder="1" applyFont="1" applyNumberFormat="1">
      <alignment horizontal="center" readingOrder="0" shrinkToFit="0" vertical="center" wrapText="1"/>
    </xf>
    <xf borderId="6" fillId="4" fontId="4" numFmtId="164" xfId="0" applyAlignment="1" applyBorder="1" applyFont="1" applyNumberFormat="1">
      <alignment horizontal="center" readingOrder="0" shrinkToFit="0" vertical="center" wrapText="1"/>
    </xf>
    <xf borderId="0" fillId="4" fontId="13" numFmtId="49" xfId="0" applyAlignment="1" applyFont="1" applyNumberFormat="1">
      <alignment horizontal="left" readingOrder="0" shrinkToFit="0" vertical="center" wrapText="1"/>
    </xf>
    <xf borderId="7" fillId="0" fontId="7" numFmtId="0" xfId="0" applyBorder="1" applyFont="1"/>
    <xf borderId="0" fillId="4" fontId="4" numFmtId="0" xfId="0" applyAlignment="1" applyFont="1">
      <alignment readingOrder="0" shrinkToFit="0" vertical="center" wrapText="1"/>
    </xf>
    <xf borderId="0" fillId="4" fontId="14" numFmtId="0" xfId="0" applyAlignment="1" applyFont="1">
      <alignment readingOrder="0" shrinkToFit="0" vertical="center" wrapText="0"/>
    </xf>
    <xf borderId="0" fillId="4" fontId="15" numFmtId="0" xfId="0" applyAlignment="1" applyFont="1">
      <alignment readingOrder="0" shrinkToFit="0" vertical="center" wrapText="0"/>
    </xf>
    <xf borderId="0" fillId="4" fontId="16" numFmtId="0" xfId="0" applyAlignment="1" applyFont="1">
      <alignment readingOrder="0" shrinkToFit="0" vertical="center" wrapText="0"/>
    </xf>
    <xf borderId="0" fillId="4" fontId="6" numFmtId="0" xfId="0" applyAlignment="1" applyFont="1">
      <alignment horizontal="left" readingOrder="0" shrinkToFit="0" vertical="center" wrapText="1"/>
    </xf>
    <xf borderId="0" fillId="4" fontId="4" numFmtId="0" xfId="0" applyAlignment="1" applyFont="1">
      <alignment horizontal="center" readingOrder="0" shrinkToFit="0" vertical="center" wrapText="1"/>
    </xf>
    <xf borderId="3" fillId="4" fontId="4" numFmtId="164" xfId="0" applyAlignment="1" applyBorder="1" applyFont="1" applyNumberFormat="1">
      <alignment horizontal="center" readingOrder="0" shrinkToFit="0" vertical="center" wrapText="1"/>
    </xf>
    <xf borderId="5" fillId="4" fontId="17" numFmtId="49" xfId="0" applyAlignment="1" applyBorder="1" applyFont="1" applyNumberFormat="1">
      <alignment horizontal="left" readingOrder="0" shrinkToFit="0" vertical="center" wrapText="1"/>
    </xf>
    <xf borderId="5" fillId="4" fontId="4" numFmtId="0" xfId="0" applyAlignment="1" applyBorder="1" applyFont="1">
      <alignment readingOrder="0" shrinkToFit="0" vertical="center" wrapText="1"/>
    </xf>
    <xf borderId="0" fillId="4" fontId="18" numFmtId="0" xfId="0" applyAlignment="1" applyFont="1">
      <alignment readingOrder="0" shrinkToFit="0" vertical="center" wrapText="0"/>
    </xf>
    <xf borderId="5" fillId="4" fontId="4" numFmtId="0" xfId="0" applyAlignment="1" applyBorder="1" applyFont="1">
      <alignment readingOrder="0" shrinkToFit="0" vertical="center" wrapText="0"/>
    </xf>
    <xf borderId="5" fillId="4" fontId="12" numFmtId="0" xfId="0" applyAlignment="1" applyBorder="1" applyFont="1">
      <alignment readingOrder="0" shrinkToFit="0" vertical="center" wrapText="1"/>
    </xf>
    <xf borderId="5" fillId="4" fontId="6" numFmtId="0" xfId="0" applyAlignment="1" applyBorder="1" applyFont="1">
      <alignment horizontal="left" readingOrder="0" shrinkToFit="0" vertical="center" wrapText="1"/>
    </xf>
    <xf borderId="5" fillId="4" fontId="4" numFmtId="0" xfId="0" applyAlignment="1" applyBorder="1" applyFont="1">
      <alignment horizontal="center" readingOrder="0" shrinkToFit="0" vertical="center" wrapText="1"/>
    </xf>
    <xf borderId="5" fillId="4" fontId="4" numFmtId="164" xfId="0" applyAlignment="1" applyBorder="1" applyFont="1" applyNumberFormat="1">
      <alignment horizontal="center" readingOrder="0" shrinkToFit="0" vertical="center" wrapText="1"/>
    </xf>
    <xf borderId="8" fillId="4" fontId="4" numFmtId="164" xfId="0" applyAlignment="1" applyBorder="1" applyFont="1" applyNumberFormat="1">
      <alignment horizontal="center" readingOrder="0" shrinkToFit="0" vertical="center" wrapText="1"/>
    </xf>
    <xf borderId="2" fillId="0" fontId="19" numFmtId="49" xfId="0" applyAlignment="1" applyBorder="1" applyFont="1" applyNumberFormat="1">
      <alignment horizontal="left" readingOrder="0" shrinkToFit="0" vertical="center" wrapText="1"/>
    </xf>
    <xf borderId="1" fillId="0" fontId="20" numFmtId="0" xfId="0" applyAlignment="1" applyBorder="1" applyFont="1">
      <alignment readingOrder="0" shrinkToFit="0" vertical="center" wrapText="1"/>
    </xf>
    <xf borderId="2" fillId="3" fontId="4" numFmtId="0" xfId="0" applyAlignment="1" applyBorder="1" applyFont="1">
      <alignment readingOrder="0" shrinkToFit="0" vertical="center" wrapText="1"/>
    </xf>
    <xf borderId="2" fillId="0" fontId="4" numFmtId="0" xfId="0" applyAlignment="1" applyBorder="1" applyFont="1">
      <alignment readingOrder="0" shrinkToFit="0" vertical="center" wrapText="0"/>
    </xf>
    <xf borderId="2" fillId="3" fontId="6" numFmtId="0" xfId="0" applyAlignment="1" applyBorder="1" applyFont="1">
      <alignment horizontal="left" readingOrder="0" shrinkToFit="0" vertical="center" wrapText="1"/>
    </xf>
    <xf borderId="2" fillId="0" fontId="4" numFmtId="0" xfId="0" applyAlignment="1" applyBorder="1" applyFont="1">
      <alignment horizontal="center" readingOrder="0" shrinkToFit="0" vertical="center" wrapText="1"/>
    </xf>
    <xf borderId="2" fillId="0" fontId="4" numFmtId="164" xfId="0" applyAlignment="1" applyBorder="1" applyFont="1" applyNumberFormat="1">
      <alignment horizontal="center" readingOrder="0" shrinkToFit="0" vertical="center" wrapText="1"/>
    </xf>
    <xf borderId="6" fillId="0" fontId="4" numFmtId="164" xfId="0" applyAlignment="1" applyBorder="1" applyFont="1" applyNumberFormat="1">
      <alignment horizontal="center" readingOrder="0" shrinkToFit="0" vertical="center" wrapText="1"/>
    </xf>
    <xf borderId="5" fillId="0" fontId="21" numFmtId="49" xfId="0" applyAlignment="1" applyBorder="1" applyFont="1" applyNumberFormat="1">
      <alignment horizontal="left" readingOrder="0" shrinkToFit="0" vertical="center" wrapText="1"/>
    </xf>
    <xf borderId="5" fillId="3" fontId="4" numFmtId="0" xfId="0" applyAlignment="1" applyBorder="1" applyFont="1">
      <alignment readingOrder="0" shrinkToFit="0" vertical="center" wrapText="1"/>
    </xf>
    <xf borderId="5" fillId="0" fontId="4" numFmtId="0" xfId="0" applyAlignment="1" applyBorder="1" applyFont="1">
      <alignment readingOrder="0" shrinkToFit="0" vertical="center" wrapText="0"/>
    </xf>
    <xf borderId="5" fillId="0" fontId="4" numFmtId="0" xfId="0" applyAlignment="1" applyBorder="1" applyFont="1">
      <alignment readingOrder="0" shrinkToFit="0" vertical="center" wrapText="1"/>
    </xf>
    <xf borderId="5" fillId="3" fontId="6" numFmtId="0" xfId="0" applyAlignment="1" applyBorder="1" applyFont="1">
      <alignment horizontal="left" readingOrder="0" shrinkToFit="0" vertical="center" wrapText="1"/>
    </xf>
    <xf borderId="5" fillId="0" fontId="4" numFmtId="0" xfId="0" applyAlignment="1" applyBorder="1" applyFont="1">
      <alignment horizontal="center" readingOrder="0" shrinkToFit="0" vertical="center" wrapText="1"/>
    </xf>
    <xf borderId="5" fillId="0" fontId="4" numFmtId="164" xfId="0" applyAlignment="1" applyBorder="1" applyFont="1" applyNumberFormat="1">
      <alignment horizontal="center" readingOrder="0" shrinkToFit="0" vertical="center" wrapText="1"/>
    </xf>
    <xf borderId="8" fillId="0" fontId="4" numFmtId="164" xfId="0" applyAlignment="1" applyBorder="1" applyFont="1" applyNumberFormat="1">
      <alignment horizontal="center" readingOrder="0" shrinkToFit="0" vertical="center" wrapText="1"/>
    </xf>
    <xf borderId="2" fillId="6" fontId="22" numFmtId="49" xfId="0" applyAlignment="1" applyBorder="1" applyFill="1" applyFont="1" applyNumberFormat="1">
      <alignment horizontal="left" readingOrder="0" shrinkToFit="0" vertical="center" wrapText="1"/>
    </xf>
    <xf borderId="9" fillId="6" fontId="23" numFmtId="0" xfId="0" applyAlignment="1" applyBorder="1" applyFont="1">
      <alignment readingOrder="0" shrinkToFit="0" vertical="center" wrapText="1"/>
    </xf>
    <xf borderId="2" fillId="6" fontId="6" numFmtId="0" xfId="0" applyAlignment="1" applyBorder="1" applyFont="1">
      <alignment readingOrder="0" shrinkToFit="0" vertical="center" wrapText="1"/>
    </xf>
    <xf borderId="2" fillId="6" fontId="6" numFmtId="0" xfId="0" applyAlignment="1" applyBorder="1" applyFont="1">
      <alignment readingOrder="0" shrinkToFit="0" vertical="center" wrapText="0"/>
    </xf>
    <xf borderId="2" fillId="6" fontId="6" numFmtId="0" xfId="0" applyAlignment="1" applyBorder="1" applyFont="1">
      <alignment readingOrder="0" shrinkToFit="0" vertical="center" wrapText="0"/>
    </xf>
    <xf borderId="2" fillId="6" fontId="6" numFmtId="0" xfId="0" applyAlignment="1" applyBorder="1" applyFont="1">
      <alignment readingOrder="0" shrinkToFit="0" vertical="center" wrapText="1"/>
    </xf>
    <xf borderId="5" fillId="6" fontId="6" numFmtId="0" xfId="0" applyAlignment="1" applyBorder="1" applyFont="1">
      <alignment readingOrder="0" shrinkToFit="0" vertical="center" wrapText="1"/>
    </xf>
    <xf borderId="2" fillId="6" fontId="6" numFmtId="0" xfId="0" applyAlignment="1" applyBorder="1" applyFont="1">
      <alignment horizontal="left" readingOrder="0" shrinkToFit="0" vertical="center" wrapText="1"/>
    </xf>
    <xf borderId="10" fillId="6" fontId="6" numFmtId="164" xfId="0" applyAlignment="1" applyBorder="1" applyFont="1" applyNumberFormat="1">
      <alignment horizontal="center" readingOrder="0" shrinkToFit="0" vertical="center" wrapText="1"/>
    </xf>
    <xf borderId="2" fillId="6" fontId="6" numFmtId="0" xfId="0" applyAlignment="1" applyBorder="1" applyFont="1">
      <alignment horizontal="center" readingOrder="0" shrinkToFit="0" vertical="center" wrapText="1"/>
    </xf>
    <xf borderId="2" fillId="6" fontId="6" numFmtId="164" xfId="0" applyAlignment="1" applyBorder="1" applyFont="1" applyNumberFormat="1">
      <alignment horizontal="center" readingOrder="0" shrinkToFit="0" vertical="center" wrapText="1"/>
    </xf>
    <xf borderId="6" fillId="6" fontId="6" numFmtId="164" xfId="0" applyAlignment="1" applyBorder="1" applyFont="1" applyNumberFormat="1">
      <alignment horizontal="center" readingOrder="0" shrinkToFit="0" vertical="center" wrapText="1"/>
    </xf>
    <xf borderId="2" fillId="4" fontId="15" numFmtId="0" xfId="0" applyAlignment="1" applyBorder="1" applyFont="1">
      <alignment readingOrder="0" shrinkToFit="0" vertical="center" wrapText="0"/>
    </xf>
    <xf borderId="2" fillId="4" fontId="4" numFmtId="0" xfId="0" applyAlignment="1" applyBorder="1" applyFont="1">
      <alignment readingOrder="0" shrinkToFit="0" vertical="center" wrapText="0"/>
    </xf>
    <xf borderId="2" fillId="4" fontId="24" numFmtId="0" xfId="0" applyAlignment="1" applyBorder="1" applyFont="1">
      <alignment readingOrder="0" shrinkToFit="0" vertical="center" wrapText="1"/>
    </xf>
    <xf borderId="2" fillId="4" fontId="4" numFmtId="0" xfId="0" applyAlignment="1" applyBorder="1" applyFont="1">
      <alignment horizontal="center" readingOrder="0" shrinkToFit="0" vertical="center" wrapText="1"/>
    </xf>
    <xf borderId="0" fillId="4" fontId="4" numFmtId="0" xfId="0" applyAlignment="1" applyFont="1">
      <alignment readingOrder="0" shrinkToFit="0" vertical="center" wrapText="0"/>
    </xf>
    <xf borderId="0" fillId="4" fontId="12" numFmtId="0" xfId="0" applyAlignment="1" applyFont="1">
      <alignment readingOrder="0" shrinkToFit="0" vertical="center" wrapText="1"/>
    </xf>
    <xf borderId="2" fillId="7" fontId="25" numFmtId="49" xfId="0" applyAlignment="1" applyBorder="1" applyFill="1" applyFont="1" applyNumberFormat="1">
      <alignment horizontal="left" readingOrder="0" shrinkToFit="0" vertical="center" wrapText="1"/>
    </xf>
    <xf borderId="1" fillId="7" fontId="26" numFmtId="0" xfId="0" applyAlignment="1" applyBorder="1" applyFont="1">
      <alignment readingOrder="0" shrinkToFit="0" vertical="center" wrapText="1"/>
    </xf>
    <xf borderId="2" fillId="7" fontId="1" numFmtId="0" xfId="0" applyAlignment="1" applyBorder="1" applyFont="1">
      <alignment readingOrder="0" shrinkToFit="0" vertical="center" wrapText="1"/>
    </xf>
    <xf borderId="2" fillId="7" fontId="27" numFmtId="0" xfId="0" applyAlignment="1" applyBorder="1" applyFont="1">
      <alignment readingOrder="0" shrinkToFit="0" vertical="center" wrapText="0"/>
    </xf>
    <xf borderId="2" fillId="7" fontId="1" numFmtId="0" xfId="0" applyAlignment="1" applyBorder="1" applyFont="1">
      <alignment readingOrder="0" shrinkToFit="0" vertical="center" wrapText="0"/>
    </xf>
    <xf borderId="2" fillId="7" fontId="28" numFmtId="0" xfId="0" applyAlignment="1" applyBorder="1" applyFont="1">
      <alignment readingOrder="0" shrinkToFit="0" vertical="center" wrapText="1"/>
    </xf>
    <xf borderId="2" fillId="7" fontId="1" numFmtId="0" xfId="0" applyAlignment="1" applyBorder="1" applyFont="1">
      <alignment horizontal="left" readingOrder="0" shrinkToFit="0" vertical="center" wrapText="1"/>
    </xf>
    <xf borderId="2" fillId="7" fontId="1" numFmtId="164" xfId="0" applyAlignment="1" applyBorder="1" applyFont="1" applyNumberFormat="1">
      <alignment horizontal="center" readingOrder="0" shrinkToFit="0" vertical="center" wrapText="1"/>
    </xf>
    <xf borderId="2" fillId="7" fontId="1" numFmtId="0" xfId="0" applyAlignment="1" applyBorder="1" applyFont="1">
      <alignment horizontal="center" readingOrder="0" shrinkToFit="0" vertical="center" wrapText="1"/>
    </xf>
    <xf borderId="2" fillId="7" fontId="1" numFmtId="164" xfId="0" applyAlignment="1" applyBorder="1" applyFont="1" applyNumberFormat="1">
      <alignment horizontal="center" readingOrder="0" shrinkToFit="0" vertical="center" wrapText="1"/>
    </xf>
    <xf borderId="2" fillId="7" fontId="4" numFmtId="164" xfId="0" applyAlignment="1" applyBorder="1" applyFont="1" applyNumberFormat="1">
      <alignment horizontal="center" readingOrder="0" shrinkToFit="0" vertical="center" wrapText="1"/>
    </xf>
    <xf borderId="6" fillId="7" fontId="4" numFmtId="164" xfId="0" applyAlignment="1" applyBorder="1" applyFont="1" applyNumberFormat="1">
      <alignment horizontal="center" readingOrder="0" shrinkToFit="0" vertical="center" wrapText="1"/>
    </xf>
    <xf borderId="0" fillId="7" fontId="29" numFmtId="49" xfId="0" applyAlignment="1" applyFont="1" applyNumberFormat="1">
      <alignment horizontal="left" readingOrder="0" shrinkToFit="0" vertical="center" wrapText="1"/>
    </xf>
    <xf borderId="0" fillId="7" fontId="1" numFmtId="0" xfId="0" applyAlignment="1" applyFont="1">
      <alignment readingOrder="0" shrinkToFit="0" vertical="center" wrapText="1"/>
    </xf>
    <xf borderId="0" fillId="7" fontId="1" numFmtId="0" xfId="0" applyAlignment="1" applyFont="1">
      <alignment readingOrder="0" shrinkToFit="0" vertical="center" wrapText="0"/>
    </xf>
    <xf borderId="0" fillId="7" fontId="30" numFmtId="0" xfId="0" applyAlignment="1" applyFont="1">
      <alignment readingOrder="0" shrinkToFit="0" vertical="center" wrapText="0"/>
    </xf>
    <xf borderId="0" fillId="7" fontId="1" numFmtId="0" xfId="0" applyAlignment="1" applyFont="1">
      <alignment horizontal="left" readingOrder="0" shrinkToFit="0" vertical="center" wrapText="1"/>
    </xf>
    <xf borderId="0" fillId="7" fontId="1" numFmtId="0" xfId="0" applyAlignment="1" applyFont="1">
      <alignment horizontal="center" readingOrder="0" shrinkToFit="0" vertical="center" wrapText="1"/>
    </xf>
    <xf borderId="0" fillId="7" fontId="1" numFmtId="164" xfId="0" applyAlignment="1" applyFont="1" applyNumberFormat="1">
      <alignment horizontal="center" readingOrder="0" shrinkToFit="0" vertical="center" wrapText="1"/>
    </xf>
    <xf borderId="0" fillId="7" fontId="4" numFmtId="164" xfId="0" applyAlignment="1" applyFont="1" applyNumberFormat="1">
      <alignment horizontal="center" readingOrder="0" shrinkToFit="0" vertical="center" wrapText="1"/>
    </xf>
    <xf borderId="3" fillId="7" fontId="4" numFmtId="164" xfId="0" applyAlignment="1" applyBorder="1" applyFont="1" applyNumberFormat="1">
      <alignment horizontal="center" readingOrder="0" shrinkToFit="0" vertical="center" wrapText="1"/>
    </xf>
    <xf borderId="5" fillId="7" fontId="31" numFmtId="49" xfId="0" applyAlignment="1" applyBorder="1" applyFont="1" applyNumberFormat="1">
      <alignment horizontal="left" readingOrder="0" shrinkToFit="0" vertical="center" wrapText="1"/>
    </xf>
    <xf borderId="5" fillId="7" fontId="1" numFmtId="0" xfId="0" applyAlignment="1" applyBorder="1" applyFont="1">
      <alignment readingOrder="0" shrinkToFit="0" vertical="center" wrapText="1"/>
    </xf>
    <xf borderId="5" fillId="7" fontId="1" numFmtId="0" xfId="0" applyAlignment="1" applyBorder="1" applyFont="1">
      <alignment readingOrder="0" shrinkToFit="0" vertical="center" wrapText="0"/>
    </xf>
    <xf borderId="5" fillId="7" fontId="1" numFmtId="0" xfId="0" applyAlignment="1" applyBorder="1" applyFont="1">
      <alignment horizontal="left" readingOrder="0" shrinkToFit="0" vertical="center" wrapText="1"/>
    </xf>
    <xf borderId="5" fillId="7" fontId="1" numFmtId="0" xfId="0" applyAlignment="1" applyBorder="1" applyFont="1">
      <alignment horizontal="center" readingOrder="0" shrinkToFit="0" vertical="center" wrapText="1"/>
    </xf>
    <xf borderId="5" fillId="7" fontId="1" numFmtId="164" xfId="0" applyAlignment="1" applyBorder="1" applyFont="1" applyNumberFormat="1">
      <alignment horizontal="center" readingOrder="0" shrinkToFit="0" vertical="center" wrapText="1"/>
    </xf>
    <xf borderId="5" fillId="7" fontId="4" numFmtId="164" xfId="0" applyAlignment="1" applyBorder="1" applyFont="1" applyNumberFormat="1">
      <alignment horizontal="center" readingOrder="0" shrinkToFit="0" vertical="center" wrapText="1"/>
    </xf>
    <xf borderId="8" fillId="7" fontId="4" numFmtId="164" xfId="0" applyAlignment="1" applyBorder="1" applyFont="1" applyNumberFormat="1">
      <alignment horizontal="center" readingOrder="0" shrinkToFit="0" vertical="center" wrapText="1"/>
    </xf>
    <xf borderId="2" fillId="8" fontId="32" numFmtId="49" xfId="0" applyAlignment="1" applyBorder="1" applyFill="1" applyFont="1" applyNumberFormat="1">
      <alignment horizontal="left" readingOrder="0" shrinkToFit="0" vertical="center" wrapText="1"/>
    </xf>
    <xf borderId="1" fillId="8" fontId="33" numFmtId="0" xfId="0" applyAlignment="1" applyBorder="1" applyFont="1">
      <alignment readingOrder="0" shrinkToFit="0" vertical="center" wrapText="1"/>
    </xf>
    <xf borderId="2" fillId="8" fontId="4" numFmtId="0" xfId="0" applyAlignment="1" applyBorder="1" applyFont="1">
      <alignment readingOrder="0" shrinkToFit="0" vertical="center" wrapText="1"/>
    </xf>
    <xf borderId="2" fillId="8" fontId="34" numFmtId="0" xfId="0" applyAlignment="1" applyBorder="1" applyFont="1">
      <alignment readingOrder="0" shrinkToFit="0" vertical="center" wrapText="0"/>
    </xf>
    <xf borderId="2" fillId="8" fontId="4" numFmtId="0" xfId="0" applyAlignment="1" applyBorder="1" applyFont="1">
      <alignment readingOrder="0" shrinkToFit="0" vertical="center" wrapText="0"/>
    </xf>
    <xf borderId="2" fillId="8" fontId="6" numFmtId="0" xfId="0" applyAlignment="1" applyBorder="1" applyFont="1">
      <alignment horizontal="left" readingOrder="0" shrinkToFit="0" vertical="center" wrapText="1"/>
    </xf>
    <xf borderId="2" fillId="8" fontId="4" numFmtId="164" xfId="0" applyAlignment="1" applyBorder="1" applyFont="1" applyNumberFormat="1">
      <alignment horizontal="center" readingOrder="0" shrinkToFit="0" vertical="center" wrapText="1"/>
    </xf>
    <xf borderId="2" fillId="8" fontId="4" numFmtId="0" xfId="0" applyAlignment="1" applyBorder="1" applyFont="1">
      <alignment horizontal="center" readingOrder="0" shrinkToFit="0" vertical="center" wrapText="1"/>
    </xf>
    <xf borderId="2" fillId="8" fontId="4" numFmtId="164" xfId="0" applyAlignment="1" applyBorder="1" applyFont="1" applyNumberFormat="1">
      <alignment horizontal="center" readingOrder="0" shrinkToFit="0" vertical="center" wrapText="1"/>
    </xf>
    <xf borderId="6" fillId="8" fontId="4" numFmtId="164" xfId="0" applyAlignment="1" applyBorder="1" applyFont="1" applyNumberFormat="1">
      <alignment horizontal="center" readingOrder="0" shrinkToFit="0" vertical="center" wrapText="1"/>
    </xf>
    <xf borderId="0" fillId="8" fontId="35" numFmtId="49" xfId="0" applyAlignment="1" applyFont="1" applyNumberFormat="1">
      <alignment horizontal="left" readingOrder="0" shrinkToFit="0" vertical="center" wrapText="1"/>
    </xf>
    <xf borderId="0" fillId="8" fontId="4" numFmtId="0" xfId="0" applyAlignment="1" applyFont="1">
      <alignment readingOrder="0" shrinkToFit="0" vertical="center" wrapText="1"/>
    </xf>
    <xf borderId="0" fillId="8" fontId="4" numFmtId="0" xfId="0" applyAlignment="1" applyFont="1">
      <alignment readingOrder="0" shrinkToFit="0" vertical="center" wrapText="0"/>
    </xf>
    <xf borderId="0" fillId="8" fontId="6" numFmtId="0" xfId="0" applyAlignment="1" applyFont="1">
      <alignment horizontal="left" readingOrder="0" shrinkToFit="0" vertical="center" wrapText="1"/>
    </xf>
    <xf borderId="0" fillId="8" fontId="4" numFmtId="0" xfId="0" applyAlignment="1" applyFont="1">
      <alignment horizontal="center" readingOrder="0" shrinkToFit="0" vertical="center" wrapText="1"/>
    </xf>
    <xf borderId="0" fillId="8" fontId="4" numFmtId="164" xfId="0" applyAlignment="1" applyFont="1" applyNumberFormat="1">
      <alignment horizontal="center" readingOrder="0" shrinkToFit="0" vertical="center" wrapText="1"/>
    </xf>
    <xf borderId="3" fillId="8" fontId="4" numFmtId="164" xfId="0" applyAlignment="1" applyBorder="1" applyFont="1" applyNumberFormat="1">
      <alignment horizontal="center" readingOrder="0" shrinkToFit="0" vertical="center" wrapText="1"/>
    </xf>
    <xf borderId="0" fillId="8" fontId="4" numFmtId="0" xfId="0" applyAlignment="1" applyFont="1">
      <alignment readingOrder="0" shrinkToFit="0" vertical="center" wrapText="0"/>
    </xf>
    <xf borderId="0" fillId="4" fontId="12" numFmtId="0" xfId="0" applyAlignment="1" applyFont="1">
      <alignment readingOrder="0" shrinkToFit="0" vertical="center" wrapText="0"/>
    </xf>
    <xf borderId="0" fillId="4" fontId="4" numFmtId="0" xfId="0" applyAlignment="1" applyFont="1">
      <alignment readingOrder="0" shrinkToFit="0" vertical="center" wrapText="0"/>
    </xf>
    <xf borderId="2" fillId="9" fontId="36" numFmtId="49" xfId="0" applyAlignment="1" applyBorder="1" applyFill="1" applyFont="1" applyNumberFormat="1">
      <alignment horizontal="left" readingOrder="0" shrinkToFit="0" vertical="center" wrapText="1"/>
    </xf>
    <xf borderId="1" fillId="9" fontId="37" numFmtId="0" xfId="0" applyAlignment="1" applyBorder="1" applyFont="1">
      <alignment readingOrder="0" shrinkToFit="0" vertical="center" wrapText="1"/>
    </xf>
    <xf borderId="2" fillId="9" fontId="4" numFmtId="0" xfId="0" applyAlignment="1" applyBorder="1" applyFont="1">
      <alignment readingOrder="0" shrinkToFit="0" vertical="center" wrapText="1"/>
    </xf>
    <xf borderId="2" fillId="9" fontId="12" numFmtId="0" xfId="0" applyAlignment="1" applyBorder="1" applyFont="1">
      <alignment readingOrder="0" shrinkToFit="0" vertical="center" wrapText="0"/>
    </xf>
    <xf borderId="2" fillId="9" fontId="38" numFmtId="0" xfId="0" applyAlignment="1" applyBorder="1" applyFont="1">
      <alignment readingOrder="0" shrinkToFit="0" vertical="center" wrapText="0"/>
    </xf>
    <xf borderId="2" fillId="9" fontId="39" numFmtId="0" xfId="0" applyAlignment="1" applyBorder="1" applyFont="1">
      <alignment readingOrder="0" shrinkToFit="0" vertical="center" wrapText="1"/>
    </xf>
    <xf borderId="2" fillId="9" fontId="6" numFmtId="0" xfId="0" applyAlignment="1" applyBorder="1" applyFont="1">
      <alignment horizontal="left" readingOrder="0" shrinkToFit="0" vertical="center" wrapText="1"/>
    </xf>
    <xf borderId="2" fillId="9" fontId="4" numFmtId="164" xfId="0" applyAlignment="1" applyBorder="1" applyFont="1" applyNumberFormat="1">
      <alignment horizontal="center" readingOrder="0" shrinkToFit="0" vertical="center" wrapText="1"/>
    </xf>
    <xf borderId="2" fillId="9" fontId="4" numFmtId="164" xfId="0" applyAlignment="1" applyBorder="1" applyFont="1" applyNumberFormat="1">
      <alignment horizontal="center" readingOrder="0" shrinkToFit="0" vertical="center" wrapText="1"/>
    </xf>
    <xf borderId="6" fillId="9" fontId="4" numFmtId="164" xfId="0" applyAlignment="1" applyBorder="1" applyFont="1" applyNumberFormat="1">
      <alignment horizontal="center" readingOrder="0" shrinkToFit="0" vertical="center" wrapText="1"/>
    </xf>
    <xf borderId="0" fillId="9" fontId="40" numFmtId="49" xfId="0" applyAlignment="1" applyFont="1" applyNumberFormat="1">
      <alignment horizontal="left" readingOrder="0" shrinkToFit="0" vertical="center" wrapText="1"/>
    </xf>
    <xf borderId="0" fillId="9" fontId="4" numFmtId="0" xfId="0" applyAlignment="1" applyFont="1">
      <alignment readingOrder="0" shrinkToFit="0" vertical="center" wrapText="1"/>
    </xf>
    <xf borderId="0" fillId="9" fontId="41" numFmtId="0" xfId="0" applyAlignment="1" applyFont="1">
      <alignment readingOrder="0" shrinkToFit="0" vertical="center" wrapText="0"/>
    </xf>
    <xf borderId="0" fillId="9" fontId="4" numFmtId="0" xfId="0" applyAlignment="1" applyFont="1">
      <alignment readingOrder="0" shrinkToFit="0" vertical="center" wrapText="0"/>
    </xf>
    <xf borderId="0" fillId="9" fontId="6" numFmtId="0" xfId="0" applyAlignment="1" applyFont="1">
      <alignment horizontal="left" readingOrder="0" shrinkToFit="0" vertical="center" wrapText="1"/>
    </xf>
    <xf borderId="0" fillId="9" fontId="4" numFmtId="0" xfId="0" applyAlignment="1" applyFont="1">
      <alignment horizontal="center" readingOrder="0" shrinkToFit="0" vertical="center" wrapText="1"/>
    </xf>
    <xf borderId="0" fillId="9" fontId="4" numFmtId="164" xfId="0" applyAlignment="1" applyFont="1" applyNumberFormat="1">
      <alignment horizontal="center" readingOrder="0" shrinkToFit="0" vertical="center" wrapText="1"/>
    </xf>
    <xf borderId="3" fillId="9" fontId="4" numFmtId="164" xfId="0" applyAlignment="1" applyBorder="1" applyFont="1" applyNumberFormat="1">
      <alignment horizontal="center" readingOrder="0" shrinkToFit="0" vertical="center" wrapText="1"/>
    </xf>
    <xf borderId="0" fillId="4" fontId="4" numFmtId="0" xfId="0" applyAlignment="1" applyFont="1">
      <alignment readingOrder="0" shrinkToFit="0" vertical="center" wrapText="0"/>
    </xf>
    <xf borderId="0" fillId="3" fontId="4" numFmtId="0" xfId="0" applyAlignment="1" applyFont="1">
      <alignment readingOrder="0" shrinkToFit="0" vertical="center" wrapText="0"/>
    </xf>
    <xf borderId="0" fillId="5" fontId="4" numFmtId="0" xfId="0" applyAlignment="1" applyFont="1">
      <alignment readingOrder="0" shrinkToFit="0" vertical="center" wrapText="0"/>
    </xf>
    <xf borderId="2" fillId="0" fontId="42" numFmtId="0" xfId="0" applyAlignment="1" applyBorder="1" applyFont="1">
      <alignment readingOrder="0" shrinkToFit="0" vertical="center" wrapText="1"/>
    </xf>
    <xf borderId="0" fillId="0" fontId="4" numFmtId="0" xfId="0" applyFont="1"/>
    <xf borderId="2" fillId="3" fontId="43" numFmtId="49" xfId="0" applyAlignment="1" applyBorder="1" applyFont="1" applyNumberFormat="1">
      <alignment horizontal="left" readingOrder="0" shrinkToFit="0" vertical="center" wrapText="1"/>
    </xf>
    <xf borderId="0" fillId="0" fontId="44" numFmtId="0" xfId="0" applyAlignment="1" applyFont="1">
      <alignment readingOrder="0" shrinkToFit="0" vertical="center" wrapText="1"/>
    </xf>
    <xf borderId="2" fillId="0" fontId="15" numFmtId="0" xfId="0" applyAlignment="1" applyBorder="1" applyFont="1">
      <alignment readingOrder="0" shrinkToFit="0" vertical="center" wrapText="0"/>
    </xf>
    <xf borderId="5" fillId="0" fontId="45" numFmtId="0" xfId="0" applyAlignment="1" applyBorder="1" applyFont="1">
      <alignment readingOrder="0" shrinkToFit="0" vertical="center" wrapText="1"/>
    </xf>
    <xf borderId="0" fillId="4" fontId="15" numFmtId="0" xfId="0" applyAlignment="1" applyFont="1">
      <alignment readingOrder="0" shrinkToFit="0" vertical="center" wrapText="0"/>
    </xf>
    <xf borderId="2" fillId="4" fontId="4" numFmtId="0" xfId="0" applyAlignment="1" applyBorder="1" applyFont="1">
      <alignment readingOrder="0" shrinkToFit="0" vertical="center" wrapText="0"/>
    </xf>
    <xf borderId="2" fillId="4" fontId="15" numFmtId="0" xfId="0" applyAlignment="1" applyBorder="1" applyFont="1">
      <alignment readingOrder="0" shrinkToFit="0" vertical="center" wrapText="0"/>
    </xf>
    <xf borderId="2" fillId="4" fontId="46" numFmtId="0" xfId="0" applyAlignment="1" applyBorder="1" applyFont="1">
      <alignment readingOrder="0" shrinkToFit="0" vertical="center" wrapText="0"/>
    </xf>
    <xf borderId="0" fillId="4" fontId="47" numFmtId="0" xfId="0" applyAlignment="1" applyFont="1">
      <alignment readingOrder="0" shrinkToFit="0" vertical="center" wrapText="1"/>
    </xf>
    <xf borderId="5" fillId="4" fontId="48" numFmtId="0" xfId="0" applyAlignment="1" applyBorder="1" applyFont="1">
      <alignment readingOrder="0" shrinkToFit="0" vertical="center" wrapText="0"/>
    </xf>
    <xf borderId="0" fillId="0" fontId="12" numFmtId="0" xfId="0" applyAlignment="1" applyFont="1">
      <alignment readingOrder="0" shrinkToFit="0" vertical="center" wrapText="1"/>
    </xf>
    <xf borderId="2" fillId="6" fontId="49" numFmtId="49" xfId="0" applyAlignment="1" applyBorder="1" applyFont="1" applyNumberFormat="1">
      <alignment horizontal="left" readingOrder="0" shrinkToFit="0" vertical="center" wrapText="1"/>
    </xf>
    <xf borderId="1" fillId="6" fontId="50" numFmtId="0" xfId="0" applyAlignment="1" applyBorder="1" applyFont="1">
      <alignment readingOrder="0" shrinkToFit="0" vertical="center" wrapText="1"/>
    </xf>
    <xf borderId="2" fillId="6" fontId="51" numFmtId="0" xfId="0" applyAlignment="1" applyBorder="1" applyFont="1">
      <alignment readingOrder="0" shrinkToFit="0" vertical="center" wrapText="1"/>
    </xf>
    <xf borderId="2" fillId="6" fontId="52" numFmtId="0" xfId="0" applyAlignment="1" applyBorder="1" applyFont="1">
      <alignment readingOrder="0" shrinkToFit="0" vertical="center" wrapText="0"/>
    </xf>
    <xf borderId="2" fillId="6" fontId="51" numFmtId="0" xfId="0" applyAlignment="1" applyBorder="1" applyFont="1">
      <alignment readingOrder="0" shrinkToFit="0" vertical="center" wrapText="0"/>
    </xf>
    <xf borderId="0" fillId="6" fontId="51" numFmtId="0" xfId="0" applyAlignment="1" applyFont="1">
      <alignment readingOrder="0" shrinkToFit="0" vertical="center" wrapText="1"/>
    </xf>
    <xf borderId="2" fillId="6" fontId="51" numFmtId="0" xfId="0" applyAlignment="1" applyBorder="1" applyFont="1">
      <alignment horizontal="left" readingOrder="0" shrinkToFit="0" vertical="center" wrapText="1"/>
    </xf>
    <xf borderId="2" fillId="6" fontId="51" numFmtId="164" xfId="0" applyAlignment="1" applyBorder="1" applyFont="1" applyNumberFormat="1">
      <alignment horizontal="center" readingOrder="0" shrinkToFit="0" vertical="center" wrapText="1"/>
    </xf>
    <xf borderId="2" fillId="6" fontId="51" numFmtId="0" xfId="0" applyAlignment="1" applyBorder="1" applyFont="1">
      <alignment horizontal="center" readingOrder="0" shrinkToFit="0" vertical="center" wrapText="1"/>
    </xf>
    <xf borderId="2" fillId="6" fontId="51" numFmtId="164" xfId="0" applyAlignment="1" applyBorder="1" applyFont="1" applyNumberFormat="1">
      <alignment horizontal="center" readingOrder="0" shrinkToFit="0" vertical="center" wrapText="1"/>
    </xf>
    <xf borderId="6" fillId="6" fontId="51" numFmtId="164" xfId="0" applyAlignment="1" applyBorder="1" applyFont="1" applyNumberFormat="1">
      <alignment horizontal="center" readingOrder="0" shrinkToFit="0" vertical="center" wrapText="1"/>
    </xf>
    <xf borderId="0" fillId="6" fontId="53" numFmtId="49" xfId="0" applyAlignment="1" applyFont="1" applyNumberFormat="1">
      <alignment horizontal="left" readingOrder="0" shrinkToFit="0" vertical="center" wrapText="1"/>
    </xf>
    <xf borderId="0" fillId="6" fontId="51" numFmtId="0" xfId="0" applyAlignment="1" applyFont="1">
      <alignment readingOrder="0" shrinkToFit="0" vertical="center" wrapText="0"/>
    </xf>
    <xf borderId="0" fillId="6" fontId="51" numFmtId="0" xfId="0" applyAlignment="1" applyFont="1">
      <alignment horizontal="left" readingOrder="0" shrinkToFit="0" vertical="center" wrapText="1"/>
    </xf>
    <xf borderId="0" fillId="6" fontId="51" numFmtId="0" xfId="0" applyAlignment="1" applyFont="1">
      <alignment horizontal="center" readingOrder="0" shrinkToFit="0" vertical="center" wrapText="1"/>
    </xf>
    <xf borderId="0" fillId="6" fontId="51" numFmtId="164" xfId="0" applyAlignment="1" applyFont="1" applyNumberFormat="1">
      <alignment horizontal="center" readingOrder="0" shrinkToFit="0" vertical="center" wrapText="1"/>
    </xf>
    <xf borderId="3" fillId="6" fontId="51" numFmtId="164" xfId="0" applyAlignment="1" applyBorder="1" applyFont="1" applyNumberFormat="1">
      <alignment horizontal="center" readingOrder="0" shrinkToFit="0" vertical="center" wrapText="1"/>
    </xf>
    <xf borderId="5" fillId="6" fontId="54" numFmtId="49" xfId="0" applyAlignment="1" applyBorder="1" applyFont="1" applyNumberFormat="1">
      <alignment horizontal="left" readingOrder="0" shrinkToFit="0" vertical="center" wrapText="1"/>
    </xf>
    <xf borderId="5" fillId="6" fontId="51" numFmtId="0" xfId="0" applyAlignment="1" applyBorder="1" applyFont="1">
      <alignment readingOrder="0" shrinkToFit="0" vertical="center" wrapText="1"/>
    </xf>
    <xf borderId="5" fillId="6" fontId="51" numFmtId="0" xfId="0" applyAlignment="1" applyBorder="1" applyFont="1">
      <alignment readingOrder="0" shrinkToFit="0" vertical="center" wrapText="0"/>
    </xf>
    <xf borderId="5" fillId="6" fontId="55" numFmtId="0" xfId="0" applyAlignment="1" applyBorder="1" applyFont="1">
      <alignment readingOrder="0" shrinkToFit="0" vertical="center" wrapText="0"/>
    </xf>
    <xf borderId="5" fillId="6" fontId="56" numFmtId="0" xfId="0" applyAlignment="1" applyBorder="1" applyFont="1">
      <alignment readingOrder="0" shrinkToFit="0" vertical="center" wrapText="1"/>
    </xf>
    <xf borderId="5" fillId="6" fontId="51" numFmtId="0" xfId="0" applyAlignment="1" applyBorder="1" applyFont="1">
      <alignment horizontal="left" readingOrder="0" shrinkToFit="0" vertical="center" wrapText="1"/>
    </xf>
    <xf borderId="5" fillId="6" fontId="51" numFmtId="0" xfId="0" applyAlignment="1" applyBorder="1" applyFont="1">
      <alignment horizontal="center" readingOrder="0" shrinkToFit="0" vertical="center" wrapText="1"/>
    </xf>
    <xf borderId="5" fillId="6" fontId="51" numFmtId="164" xfId="0" applyAlignment="1" applyBorder="1" applyFont="1" applyNumberFormat="1">
      <alignment horizontal="center" readingOrder="0" shrinkToFit="0" vertical="center" wrapText="1"/>
    </xf>
    <xf borderId="8" fillId="6" fontId="51" numFmtId="164" xfId="0" applyAlignment="1" applyBorder="1" applyFont="1" applyNumberFormat="1">
      <alignment horizontal="center" readingOrder="0" shrinkToFit="0" vertical="center" wrapText="1"/>
    </xf>
    <xf borderId="2" fillId="4" fontId="15" numFmtId="0" xfId="0" applyAlignment="1" applyBorder="1" applyFont="1">
      <alignment readingOrder="0" shrinkToFit="0" vertical="center" wrapText="0"/>
    </xf>
    <xf borderId="0" fillId="4" fontId="4" numFmtId="0" xfId="0" applyAlignment="1" applyFont="1">
      <alignment readingOrder="0" vertical="center"/>
    </xf>
    <xf borderId="2" fillId="0" fontId="4" numFmtId="0" xfId="0" applyAlignment="1" applyBorder="1" applyFont="1">
      <alignment readingOrder="0" shrinkToFit="0" vertical="center" wrapText="0"/>
    </xf>
    <xf borderId="2" fillId="0" fontId="57" numFmtId="0" xfId="0" applyAlignment="1" applyBorder="1" applyFont="1">
      <alignment readingOrder="0" shrinkToFit="0" vertical="center" wrapText="0"/>
    </xf>
    <xf borderId="2" fillId="0" fontId="6" numFmtId="0" xfId="0" applyAlignment="1" applyBorder="1" applyFont="1">
      <alignment horizontal="left" readingOrder="0" shrinkToFit="0" vertical="center" wrapText="1"/>
    </xf>
    <xf borderId="0" fillId="0" fontId="6" numFmtId="0" xfId="0" applyAlignment="1" applyFont="1">
      <alignment horizontal="left" readingOrder="0" shrinkToFit="0" vertical="center" wrapText="1"/>
    </xf>
    <xf borderId="0" fillId="0" fontId="58" numFmtId="0" xfId="0" applyAlignment="1" applyFont="1">
      <alignment readingOrder="0" shrinkToFit="0" vertical="center" wrapText="0"/>
    </xf>
    <xf borderId="1" fillId="6" fontId="59" numFmtId="0" xfId="0" applyAlignment="1" applyBorder="1" applyFont="1">
      <alignment readingOrder="0" shrinkToFit="0" vertical="center" wrapText="1"/>
    </xf>
    <xf borderId="2" fillId="6" fontId="60" numFmtId="0" xfId="0" applyAlignment="1" applyBorder="1" applyFont="1">
      <alignment readingOrder="0" shrinkToFit="0" vertical="center" wrapText="0"/>
    </xf>
    <xf borderId="2" fillId="6" fontId="61" numFmtId="0" xfId="0" applyAlignment="1" applyBorder="1" applyFont="1">
      <alignment readingOrder="0" shrinkToFit="0" vertical="center" wrapText="1"/>
    </xf>
    <xf borderId="2" fillId="6" fontId="51" numFmtId="0" xfId="0" applyAlignment="1" applyBorder="1" applyFont="1">
      <alignment horizontal="left" readingOrder="0" shrinkToFit="0" vertical="center" wrapText="1"/>
    </xf>
    <xf borderId="0" fillId="6" fontId="52" numFmtId="0" xfId="0" applyAlignment="1" applyFont="1">
      <alignment readingOrder="0" shrinkToFit="0" vertical="center" wrapText="0"/>
    </xf>
    <xf borderId="0" fillId="6" fontId="62" numFmtId="0" xfId="0" applyAlignment="1" applyFont="1">
      <alignment readingOrder="0" shrinkToFit="0" vertical="center" wrapText="1"/>
    </xf>
    <xf borderId="5" fillId="6" fontId="51" numFmtId="0" xfId="0" applyAlignment="1" applyBorder="1" applyFont="1">
      <alignment readingOrder="0" shrinkToFit="0" vertical="center" wrapText="0"/>
    </xf>
    <xf borderId="2" fillId="10" fontId="63" numFmtId="49" xfId="0" applyAlignment="1" applyBorder="1" applyFill="1" applyFont="1" applyNumberFormat="1">
      <alignment horizontal="left" readingOrder="0" shrinkToFit="0" vertical="center" wrapText="1"/>
    </xf>
    <xf borderId="1" fillId="10" fontId="64" numFmtId="0" xfId="0" applyAlignment="1" applyBorder="1" applyFont="1">
      <alignment readingOrder="0" shrinkToFit="0" vertical="center" wrapText="1"/>
    </xf>
    <xf borderId="2" fillId="10" fontId="65" numFmtId="0" xfId="0" applyAlignment="1" applyBorder="1" applyFont="1">
      <alignment readingOrder="0" shrinkToFit="0" vertical="center" wrapText="1"/>
    </xf>
    <xf borderId="0" fillId="4" fontId="4" numFmtId="0" xfId="0" applyAlignment="1" applyFont="1">
      <alignment readingOrder="0" shrinkToFit="0" vertical="center" wrapText="0"/>
    </xf>
    <xf borderId="2" fillId="10" fontId="66" numFmtId="0" xfId="0" applyAlignment="1" applyBorder="1" applyFont="1">
      <alignment readingOrder="0" shrinkToFit="0" vertical="center" wrapText="0"/>
    </xf>
    <xf borderId="2" fillId="10" fontId="67" numFmtId="0" xfId="0" applyAlignment="1" applyBorder="1" applyFont="1">
      <alignment readingOrder="0" shrinkToFit="0" vertical="center" wrapText="0"/>
    </xf>
    <xf borderId="2" fillId="10" fontId="2" numFmtId="0" xfId="0" applyAlignment="1" applyBorder="1" applyFont="1">
      <alignment readingOrder="0" shrinkToFit="0" vertical="center" wrapText="1"/>
    </xf>
    <xf borderId="2" fillId="10" fontId="2" numFmtId="0" xfId="0" applyAlignment="1" applyBorder="1" applyFont="1">
      <alignment horizontal="left" readingOrder="0" shrinkToFit="0" vertical="center" wrapText="1"/>
    </xf>
    <xf borderId="2" fillId="10" fontId="66" numFmtId="164" xfId="0" applyAlignment="1" applyBorder="1" applyFont="1" applyNumberFormat="1">
      <alignment horizontal="center" readingOrder="0" shrinkToFit="0" vertical="center" wrapText="1"/>
    </xf>
    <xf borderId="2" fillId="10" fontId="66" numFmtId="0" xfId="0" applyAlignment="1" applyBorder="1" applyFont="1">
      <alignment horizontal="center" readingOrder="0" shrinkToFit="0" vertical="center" wrapText="1"/>
    </xf>
    <xf borderId="2" fillId="10" fontId="66" numFmtId="164" xfId="0" applyAlignment="1" applyBorder="1" applyFont="1" applyNumberFormat="1">
      <alignment horizontal="center" readingOrder="0" shrinkToFit="0" vertical="center" wrapText="1"/>
    </xf>
    <xf borderId="2" fillId="10" fontId="4" numFmtId="164" xfId="0" applyAlignment="1" applyBorder="1" applyFont="1" applyNumberFormat="1">
      <alignment horizontal="center" readingOrder="0" shrinkToFit="0" vertical="center" wrapText="1"/>
    </xf>
    <xf borderId="6" fillId="10" fontId="4" numFmtId="164" xfId="0" applyAlignment="1" applyBorder="1" applyFont="1" applyNumberFormat="1">
      <alignment horizontal="center" readingOrder="0" shrinkToFit="0" vertical="center" wrapText="1"/>
    </xf>
    <xf borderId="0" fillId="10" fontId="68" numFmtId="49" xfId="0" applyAlignment="1" applyFont="1" applyNumberFormat="1">
      <alignment horizontal="left" readingOrder="0" shrinkToFit="0" vertical="center" wrapText="1"/>
    </xf>
    <xf borderId="0" fillId="10" fontId="2" numFmtId="0" xfId="0" applyAlignment="1" applyFont="1">
      <alignment readingOrder="0" shrinkToFit="0" vertical="center" wrapText="1"/>
    </xf>
    <xf borderId="0" fillId="10" fontId="2" numFmtId="0" xfId="0" applyAlignment="1" applyFont="1">
      <alignment readingOrder="0" shrinkToFit="0" vertical="center" wrapText="0"/>
    </xf>
    <xf borderId="0" fillId="10" fontId="2" numFmtId="0" xfId="0" applyAlignment="1" applyFont="1">
      <alignment horizontal="left" readingOrder="0" shrinkToFit="0" vertical="center" wrapText="1"/>
    </xf>
    <xf borderId="0" fillId="10" fontId="2" numFmtId="0" xfId="0" applyAlignment="1" applyFont="1">
      <alignment horizontal="center" readingOrder="0" shrinkToFit="0" vertical="center" wrapText="1"/>
    </xf>
    <xf borderId="0" fillId="10" fontId="2" numFmtId="164" xfId="0" applyAlignment="1" applyFont="1" applyNumberFormat="1">
      <alignment horizontal="center" readingOrder="0" shrinkToFit="0" vertical="center" wrapText="1"/>
    </xf>
    <xf borderId="0" fillId="10" fontId="4" numFmtId="164" xfId="0" applyAlignment="1" applyFont="1" applyNumberFormat="1">
      <alignment horizontal="center" readingOrder="0" shrinkToFit="0" vertical="center" wrapText="1"/>
    </xf>
    <xf borderId="3" fillId="10" fontId="4" numFmtId="164" xfId="0" applyAlignment="1" applyBorder="1" applyFont="1" applyNumberFormat="1">
      <alignment horizontal="center" readingOrder="0" shrinkToFit="0" vertical="center" wrapText="1"/>
    </xf>
    <xf borderId="5" fillId="10" fontId="69" numFmtId="49" xfId="0" applyAlignment="1" applyBorder="1" applyFont="1" applyNumberFormat="1">
      <alignment horizontal="left" readingOrder="0" shrinkToFit="0" vertical="center" wrapText="1"/>
    </xf>
    <xf borderId="5" fillId="10" fontId="2" numFmtId="0" xfId="0" applyAlignment="1" applyBorder="1" applyFont="1">
      <alignment readingOrder="0" shrinkToFit="0" vertical="center" wrapText="1"/>
    </xf>
    <xf borderId="5" fillId="10" fontId="2" numFmtId="0" xfId="0" applyAlignment="1" applyBorder="1" applyFont="1">
      <alignment readingOrder="0" shrinkToFit="0" vertical="center" wrapText="0"/>
    </xf>
    <xf borderId="5" fillId="10" fontId="70" numFmtId="0" xfId="0" applyAlignment="1" applyBorder="1" applyFont="1">
      <alignment readingOrder="0" shrinkToFit="0" vertical="center" wrapText="0"/>
    </xf>
    <xf borderId="5" fillId="10" fontId="2" numFmtId="0" xfId="0" applyAlignment="1" applyBorder="1" applyFont="1">
      <alignment horizontal="left" readingOrder="0" shrinkToFit="0" vertical="center" wrapText="1"/>
    </xf>
    <xf borderId="5" fillId="10" fontId="2" numFmtId="0" xfId="0" applyAlignment="1" applyBorder="1" applyFont="1">
      <alignment horizontal="center" readingOrder="0" shrinkToFit="0" vertical="center" wrapText="1"/>
    </xf>
    <xf borderId="5" fillId="10" fontId="2" numFmtId="164" xfId="0" applyAlignment="1" applyBorder="1" applyFont="1" applyNumberFormat="1">
      <alignment horizontal="center" readingOrder="0" shrinkToFit="0" vertical="center" wrapText="1"/>
    </xf>
    <xf borderId="5" fillId="10" fontId="4" numFmtId="164" xfId="0" applyAlignment="1" applyBorder="1" applyFont="1" applyNumberFormat="1">
      <alignment horizontal="center" readingOrder="0" shrinkToFit="0" vertical="center" wrapText="1"/>
    </xf>
    <xf borderId="8" fillId="10" fontId="4" numFmtId="164" xfId="0" applyAlignment="1" applyBorder="1" applyFont="1" applyNumberFormat="1">
      <alignment horizontal="center" readingOrder="0" shrinkToFit="0" vertical="center" wrapText="1"/>
    </xf>
    <xf borderId="1" fillId="6" fontId="6" numFmtId="0" xfId="0" applyAlignment="1" applyBorder="1" applyFont="1">
      <alignment readingOrder="0" shrinkToFit="0" vertical="center" wrapText="1"/>
    </xf>
    <xf borderId="2" fillId="7" fontId="71" numFmtId="49" xfId="0" applyAlignment="1" applyBorder="1" applyFont="1" applyNumberFormat="1">
      <alignment horizontal="left" readingOrder="0" shrinkToFit="0" vertical="center" wrapText="1"/>
    </xf>
    <xf borderId="1" fillId="7" fontId="72" numFmtId="0" xfId="0" applyAlignment="1" applyBorder="1" applyFont="1">
      <alignment readingOrder="0" shrinkToFit="0" vertical="center" wrapText="1"/>
    </xf>
    <xf borderId="2" fillId="7" fontId="73" numFmtId="0" xfId="0" applyAlignment="1" applyBorder="1" applyFont="1">
      <alignment readingOrder="0" shrinkToFit="0" vertical="center" wrapText="1"/>
    </xf>
    <xf borderId="2" fillId="7" fontId="73" numFmtId="0" xfId="0" applyAlignment="1" applyBorder="1" applyFont="1">
      <alignment readingOrder="0" shrinkToFit="0" vertical="center" wrapText="0"/>
    </xf>
    <xf borderId="2" fillId="7" fontId="74" numFmtId="0" xfId="0" applyAlignment="1" applyBorder="1" applyFont="1">
      <alignment readingOrder="0" shrinkToFit="0" vertical="center" wrapText="1"/>
    </xf>
    <xf borderId="2" fillId="7" fontId="73" numFmtId="0" xfId="0" applyAlignment="1" applyBorder="1" applyFont="1">
      <alignment horizontal="left" readingOrder="0" shrinkToFit="0" vertical="center" wrapText="1"/>
    </xf>
    <xf borderId="2" fillId="7" fontId="73" numFmtId="164" xfId="0" applyAlignment="1" applyBorder="1" applyFont="1" applyNumberFormat="1">
      <alignment horizontal="center" readingOrder="0" shrinkToFit="0" vertical="center" wrapText="1"/>
    </xf>
    <xf borderId="2" fillId="7" fontId="73" numFmtId="164" xfId="0" applyAlignment="1" applyBorder="1" applyFont="1" applyNumberFormat="1">
      <alignment horizontal="center" readingOrder="0" shrinkToFit="0" vertical="center" wrapText="1"/>
    </xf>
    <xf borderId="6" fillId="7" fontId="73" numFmtId="164" xfId="0" applyAlignment="1" applyBorder="1" applyFont="1" applyNumberFormat="1">
      <alignment horizontal="center" readingOrder="0" shrinkToFit="0" vertical="center" wrapText="1"/>
    </xf>
    <xf borderId="0" fillId="7" fontId="75" numFmtId="49" xfId="0" applyAlignment="1" applyFont="1" applyNumberFormat="1">
      <alignment horizontal="left" readingOrder="0" shrinkToFit="0" vertical="center" wrapText="1"/>
    </xf>
    <xf borderId="0" fillId="7" fontId="73" numFmtId="0" xfId="0" applyAlignment="1" applyFont="1">
      <alignment readingOrder="0" shrinkToFit="0" vertical="center" wrapText="1"/>
    </xf>
    <xf borderId="0" fillId="7" fontId="73" numFmtId="0" xfId="0" applyAlignment="1" applyFont="1">
      <alignment readingOrder="0" shrinkToFit="0" vertical="center" wrapText="0"/>
    </xf>
    <xf borderId="0" fillId="7" fontId="73" numFmtId="0" xfId="0" applyAlignment="1" applyFont="1">
      <alignment horizontal="left" readingOrder="0" shrinkToFit="0" vertical="center" wrapText="1"/>
    </xf>
    <xf borderId="0" fillId="7" fontId="73" numFmtId="0" xfId="0" applyAlignment="1" applyFont="1">
      <alignment horizontal="center" readingOrder="0" shrinkToFit="0" vertical="center" wrapText="1"/>
    </xf>
    <xf borderId="0" fillId="7" fontId="73" numFmtId="164" xfId="0" applyAlignment="1" applyFont="1" applyNumberFormat="1">
      <alignment horizontal="center" readingOrder="0" shrinkToFit="0" vertical="center" wrapText="1"/>
    </xf>
    <xf borderId="3" fillId="7" fontId="73" numFmtId="164" xfId="0" applyAlignment="1" applyBorder="1" applyFont="1" applyNumberFormat="1">
      <alignment horizontal="center" readingOrder="0" shrinkToFit="0" vertical="center" wrapText="1"/>
    </xf>
    <xf borderId="0" fillId="7" fontId="76" numFmtId="0" xfId="0" applyAlignment="1" applyFont="1">
      <alignment readingOrder="0" shrinkToFit="0" vertical="center" wrapText="1"/>
    </xf>
    <xf borderId="0" fillId="7" fontId="77" numFmtId="49" xfId="0" applyAlignment="1" applyFont="1" applyNumberFormat="1">
      <alignment horizontal="left" readingOrder="0" shrinkToFit="0" vertical="center" wrapText="1"/>
    </xf>
    <xf borderId="5" fillId="7" fontId="78" numFmtId="49" xfId="0" applyAlignment="1" applyBorder="1" applyFont="1" applyNumberFormat="1">
      <alignment horizontal="left" readingOrder="0" shrinkToFit="0" vertical="center" wrapText="1"/>
    </xf>
    <xf borderId="5" fillId="7" fontId="73" numFmtId="0" xfId="0" applyAlignment="1" applyBorder="1" applyFont="1">
      <alignment readingOrder="0" shrinkToFit="0" vertical="center" wrapText="1"/>
    </xf>
    <xf borderId="5" fillId="7" fontId="73" numFmtId="0" xfId="0" applyAlignment="1" applyBorder="1" applyFont="1">
      <alignment readingOrder="0" shrinkToFit="0" vertical="center" wrapText="0"/>
    </xf>
    <xf borderId="5" fillId="7" fontId="73" numFmtId="0" xfId="0" applyAlignment="1" applyBorder="1" applyFont="1">
      <alignment horizontal="left" readingOrder="0" shrinkToFit="0" vertical="center" wrapText="1"/>
    </xf>
    <xf borderId="5" fillId="7" fontId="73" numFmtId="164" xfId="0" applyAlignment="1" applyBorder="1" applyFont="1" applyNumberFormat="1">
      <alignment horizontal="center" readingOrder="0" shrinkToFit="0" vertical="center" wrapText="1"/>
    </xf>
    <xf borderId="8" fillId="7" fontId="73" numFmtId="164" xfId="0" applyAlignment="1" applyBorder="1" applyFont="1" applyNumberFormat="1">
      <alignment horizontal="center" readingOrder="0" shrinkToFit="0" vertical="center" wrapText="1"/>
    </xf>
    <xf borderId="2" fillId="0" fontId="15" numFmtId="0" xfId="0" applyAlignment="1" applyBorder="1" applyFont="1">
      <alignment readingOrder="0" shrinkToFit="0" vertical="center" wrapText="0"/>
    </xf>
    <xf borderId="5" fillId="0" fontId="4" numFmtId="0" xfId="0" applyBorder="1" applyFont="1"/>
    <xf borderId="0" fillId="0" fontId="6" numFmtId="0" xfId="0" applyAlignment="1" applyFont="1">
      <alignment readingOrder="0" shrinkToFit="0" vertical="center" wrapText="0"/>
    </xf>
    <xf borderId="10" fillId="4" fontId="79" numFmtId="49" xfId="0" applyAlignment="1" applyBorder="1" applyFont="1" applyNumberFormat="1">
      <alignment horizontal="left" readingOrder="0" shrinkToFit="0" vertical="center" wrapText="1"/>
    </xf>
    <xf borderId="9" fillId="4" fontId="4" numFmtId="0" xfId="0" applyAlignment="1" applyBorder="1" applyFont="1">
      <alignment readingOrder="0" shrinkToFit="0" vertical="center" wrapText="1"/>
    </xf>
    <xf borderId="10" fillId="4" fontId="4" numFmtId="0" xfId="0" applyAlignment="1" applyBorder="1" applyFont="1">
      <alignment readingOrder="0" shrinkToFit="0" vertical="center" wrapText="1"/>
    </xf>
    <xf borderId="10" fillId="4" fontId="4" numFmtId="0" xfId="0" applyAlignment="1" applyBorder="1" applyFont="1">
      <alignment readingOrder="0" shrinkToFit="0" vertical="center" wrapText="0"/>
    </xf>
    <xf borderId="10" fillId="4" fontId="80" numFmtId="0" xfId="0" applyAlignment="1" applyBorder="1" applyFont="1">
      <alignment readingOrder="0" shrinkToFit="0" vertical="center" wrapText="0"/>
    </xf>
    <xf borderId="10" fillId="4" fontId="81" numFmtId="0" xfId="0" applyAlignment="1" applyBorder="1" applyFont="1">
      <alignment horizontal="left" readingOrder="0" shrinkToFit="0" vertical="center" wrapText="1"/>
    </xf>
    <xf borderId="10" fillId="4" fontId="4" numFmtId="164" xfId="0" applyAlignment="1" applyBorder="1" applyFont="1" applyNumberFormat="1">
      <alignment horizontal="center" readingOrder="0" shrinkToFit="0" vertical="center" wrapText="1"/>
    </xf>
    <xf borderId="10" fillId="4" fontId="4" numFmtId="164" xfId="0" applyAlignment="1" applyBorder="1" applyFont="1" applyNumberFormat="1">
      <alignment horizontal="center" readingOrder="0" shrinkToFit="0" vertical="center" wrapText="1"/>
    </xf>
    <xf borderId="11" fillId="4" fontId="4" numFmtId="164" xfId="0" applyAlignment="1" applyBorder="1" applyFont="1" applyNumberFormat="1">
      <alignment horizontal="center" readingOrder="0" shrinkToFit="0" vertical="center" wrapText="1"/>
    </xf>
    <xf borderId="12" fillId="4" fontId="82" numFmtId="49" xfId="0" applyAlignment="1" applyBorder="1" applyFont="1" applyNumberFormat="1">
      <alignment horizontal="left" readingOrder="0" shrinkToFit="0" vertical="center" wrapText="1"/>
    </xf>
    <xf borderId="13" fillId="0" fontId="7" numFmtId="0" xfId="0" applyBorder="1" applyFont="1"/>
    <xf borderId="12" fillId="4" fontId="4" numFmtId="0" xfId="0" applyAlignment="1" applyBorder="1" applyFont="1">
      <alignment readingOrder="0" shrinkToFit="0" vertical="center" wrapText="1"/>
    </xf>
    <xf borderId="12" fillId="4" fontId="4" numFmtId="0" xfId="0" applyAlignment="1" applyBorder="1" applyFont="1">
      <alignment readingOrder="0" shrinkToFit="0" vertical="center" wrapText="0"/>
    </xf>
    <xf borderId="12" fillId="0" fontId="7" numFmtId="0" xfId="0" applyBorder="1" applyFont="1"/>
    <xf borderId="12" fillId="4" fontId="6" numFmtId="0" xfId="0" applyAlignment="1" applyBorder="1" applyFont="1">
      <alignment horizontal="left" readingOrder="0" shrinkToFit="0" vertical="center" wrapText="1"/>
    </xf>
    <xf borderId="12" fillId="4" fontId="4" numFmtId="164" xfId="0" applyAlignment="1" applyBorder="1" applyFont="1" applyNumberFormat="1">
      <alignment horizontal="center" readingOrder="0" shrinkToFit="0" vertical="center" wrapText="1"/>
    </xf>
    <xf borderId="14" fillId="4" fontId="4" numFmtId="164" xfId="0" applyAlignment="1" applyBorder="1" applyFont="1" applyNumberFormat="1">
      <alignment horizontal="center" readingOrder="0" shrinkToFit="0" vertical="center" wrapText="1"/>
    </xf>
    <xf borderId="7" fillId="4" fontId="83" numFmtId="0" xfId="0" applyAlignment="1" applyBorder="1" applyFont="1">
      <alignment readingOrder="0" shrinkToFit="0" vertical="center" wrapText="1"/>
    </xf>
    <xf borderId="0" fillId="4" fontId="4" numFmtId="164" xfId="0" applyAlignment="1" applyFont="1" applyNumberFormat="1">
      <alignment horizontal="center" readingOrder="0" shrinkToFit="0" vertical="center" wrapText="1"/>
    </xf>
    <xf borderId="0" fillId="4" fontId="84" numFmtId="0" xfId="0" applyAlignment="1" applyFont="1">
      <alignment readingOrder="0" shrinkToFit="0" vertical="center" wrapText="0"/>
    </xf>
    <xf borderId="5" fillId="4" fontId="15" numFmtId="0" xfId="0" applyAlignment="1" applyBorder="1" applyFont="1">
      <alignment readingOrder="0" shrinkToFit="0" vertical="center" wrapText="0"/>
    </xf>
    <xf borderId="0" fillId="0" fontId="15" numFmtId="0" xfId="0" applyAlignment="1" applyFont="1">
      <alignment readingOrder="0" shrinkToFit="0" vertical="center" wrapText="0"/>
    </xf>
    <xf borderId="5" fillId="0" fontId="15" numFmtId="0" xfId="0" applyAlignment="1" applyBorder="1" applyFont="1">
      <alignment readingOrder="0" shrinkToFit="0" vertical="center" wrapText="0"/>
    </xf>
    <xf borderId="5" fillId="0" fontId="6" numFmtId="0" xfId="0" applyAlignment="1" applyBorder="1" applyFont="1">
      <alignment horizontal="left" readingOrder="0" shrinkToFit="0" vertical="center" wrapText="1"/>
    </xf>
    <xf borderId="1" fillId="6" fontId="51" numFmtId="0" xfId="0" applyAlignment="1" applyBorder="1" applyFont="1">
      <alignment readingOrder="0" shrinkToFit="0" vertical="center" wrapText="1"/>
    </xf>
    <xf borderId="0" fillId="6" fontId="51" numFmtId="0" xfId="0" applyAlignment="1" applyFont="1">
      <alignment readingOrder="0" shrinkToFit="0" vertical="center" wrapText="0"/>
    </xf>
    <xf borderId="0" fillId="6" fontId="85" numFmtId="0" xfId="0" applyAlignment="1" applyFont="1">
      <alignment readingOrder="0" shrinkToFit="0" vertical="center" wrapText="0"/>
    </xf>
    <xf borderId="10" fillId="0" fontId="86" numFmtId="49" xfId="0" applyAlignment="1" applyBorder="1" applyFont="1" applyNumberFormat="1">
      <alignment horizontal="left" readingOrder="0" shrinkToFit="0" vertical="center" wrapText="1"/>
    </xf>
    <xf borderId="9" fillId="0" fontId="87" numFmtId="0" xfId="0" applyAlignment="1" applyBorder="1" applyFont="1">
      <alignment readingOrder="0" shrinkToFit="0" vertical="center" wrapText="1"/>
    </xf>
    <xf borderId="10" fillId="0" fontId="4" numFmtId="0" xfId="0" applyAlignment="1" applyBorder="1" applyFont="1">
      <alignment readingOrder="0" shrinkToFit="0" vertical="center" wrapText="1"/>
    </xf>
    <xf borderId="10" fillId="0" fontId="4" numFmtId="0" xfId="0" applyAlignment="1" applyBorder="1" applyFont="1">
      <alignment readingOrder="0" shrinkToFit="0" vertical="center" wrapText="0"/>
    </xf>
    <xf borderId="10" fillId="0" fontId="88" numFmtId="0" xfId="0" applyAlignment="1" applyBorder="1" applyFont="1">
      <alignment readingOrder="0" shrinkToFit="0" vertical="center" wrapText="0"/>
    </xf>
    <xf borderId="10" fillId="3" fontId="6" numFmtId="0" xfId="0" applyAlignment="1" applyBorder="1" applyFont="1">
      <alignment horizontal="left" readingOrder="0" shrinkToFit="0" vertical="center" wrapText="1"/>
    </xf>
    <xf borderId="10" fillId="0" fontId="4" numFmtId="164" xfId="0" applyAlignment="1" applyBorder="1" applyFont="1" applyNumberFormat="1">
      <alignment horizontal="center" readingOrder="0" shrinkToFit="0" vertical="center" wrapText="1"/>
    </xf>
    <xf borderId="10" fillId="0" fontId="4" numFmtId="0" xfId="0" applyAlignment="1" applyBorder="1" applyFont="1">
      <alignment horizontal="center" readingOrder="0" shrinkToFit="0" vertical="center" wrapText="1"/>
    </xf>
    <xf borderId="10" fillId="0" fontId="4" numFmtId="164" xfId="0" applyAlignment="1" applyBorder="1" applyFont="1" applyNumberFormat="1">
      <alignment horizontal="center" readingOrder="0" shrinkToFit="0" vertical="center" wrapText="1"/>
    </xf>
    <xf borderId="11" fillId="0" fontId="4" numFmtId="164" xfId="0" applyAlignment="1" applyBorder="1" applyFont="1" applyNumberFormat="1">
      <alignment horizontal="center" readingOrder="0" shrinkToFit="0" vertical="center" wrapText="1"/>
    </xf>
    <xf borderId="2" fillId="10" fontId="89" numFmtId="0" xfId="0" applyAlignment="1" applyBorder="1" applyFont="1">
      <alignment readingOrder="0" shrinkToFit="0" vertical="center" wrapText="0"/>
    </xf>
    <xf borderId="2" fillId="10" fontId="66" numFmtId="0" xfId="0" applyAlignment="1" applyBorder="1" applyFont="1">
      <alignment horizontal="left" readingOrder="0" shrinkToFit="0" vertical="center" wrapText="1"/>
    </xf>
    <xf borderId="0" fillId="10" fontId="66" numFmtId="0" xfId="0" applyAlignment="1" applyFont="1">
      <alignment horizontal="center" readingOrder="0" shrinkToFit="0" vertical="center" wrapText="1"/>
    </xf>
    <xf borderId="2" fillId="10" fontId="15" numFmtId="164" xfId="0" applyAlignment="1" applyBorder="1" applyFont="1" applyNumberFormat="1">
      <alignment horizontal="center" readingOrder="0" shrinkToFit="0" vertical="center" wrapText="1"/>
    </xf>
    <xf borderId="6" fillId="10" fontId="15" numFmtId="164" xfId="0" applyAlignment="1" applyBorder="1" applyFont="1" applyNumberFormat="1">
      <alignment horizontal="center" readingOrder="0" shrinkToFit="0" vertical="center" wrapText="1"/>
    </xf>
    <xf borderId="0" fillId="10" fontId="66" numFmtId="0" xfId="0" applyAlignment="1" applyFont="1">
      <alignment readingOrder="0" shrinkToFit="0" vertical="center" wrapText="0"/>
    </xf>
    <xf borderId="0" fillId="10" fontId="2" numFmtId="0" xfId="0" applyAlignment="1" applyFont="1">
      <alignment readingOrder="0" shrinkToFit="0" vertical="center" wrapText="0"/>
    </xf>
    <xf borderId="0" fillId="10" fontId="90" numFmtId="0" xfId="0" applyAlignment="1" applyFont="1">
      <alignment readingOrder="0" shrinkToFit="0" vertical="center" wrapText="1"/>
    </xf>
    <xf borderId="5" fillId="10" fontId="91" numFmtId="0" xfId="0" applyAlignment="1" applyBorder="1" applyFont="1">
      <alignment readingOrder="0" shrinkToFit="0" vertical="center" wrapText="0"/>
    </xf>
    <xf borderId="5" fillId="10" fontId="92" numFmtId="0" xfId="0" applyAlignment="1" applyBorder="1" applyFont="1">
      <alignment readingOrder="0" shrinkToFit="0" vertical="center" wrapText="1"/>
    </xf>
    <xf borderId="1" fillId="0" fontId="73" numFmtId="0" xfId="0" applyAlignment="1" applyBorder="1" applyFont="1">
      <alignment readingOrder="0" shrinkToFit="0" vertical="center" wrapText="1"/>
    </xf>
    <xf borderId="2" fillId="0" fontId="15" numFmtId="0" xfId="0" applyAlignment="1" applyBorder="1" applyFont="1">
      <alignment readingOrder="0" shrinkToFit="0" vertical="center" wrapText="0"/>
    </xf>
    <xf borderId="0" fillId="0" fontId="4" numFmtId="0" xfId="0" applyAlignment="1" applyFont="1">
      <alignment readingOrder="0" shrinkToFit="0" vertical="center" wrapText="0"/>
    </xf>
    <xf borderId="2" fillId="11" fontId="93" numFmtId="49" xfId="0" applyAlignment="1" applyBorder="1" applyFill="1" applyFont="1" applyNumberFormat="1">
      <alignment horizontal="left" readingOrder="0" shrinkToFit="0" vertical="center" wrapText="1"/>
    </xf>
    <xf borderId="1" fillId="11" fontId="94" numFmtId="0" xfId="0" applyAlignment="1" applyBorder="1" applyFont="1">
      <alignment readingOrder="0" shrinkToFit="0" vertical="center" wrapText="1"/>
    </xf>
    <xf borderId="2" fillId="11" fontId="2" numFmtId="0" xfId="0" applyAlignment="1" applyBorder="1" applyFont="1">
      <alignment readingOrder="0" shrinkToFit="0" vertical="center" wrapText="1"/>
    </xf>
    <xf borderId="2" fillId="11" fontId="2" numFmtId="0" xfId="0" applyAlignment="1" applyBorder="1" applyFont="1">
      <alignment readingOrder="0" shrinkToFit="0" vertical="center" wrapText="0"/>
    </xf>
    <xf borderId="2" fillId="11" fontId="95" numFmtId="0" xfId="0" applyAlignment="1" applyBorder="1" applyFont="1">
      <alignment readingOrder="0" shrinkToFit="0" vertical="center" wrapText="0"/>
    </xf>
    <xf borderId="2" fillId="11" fontId="96" numFmtId="0" xfId="0" applyAlignment="1" applyBorder="1" applyFont="1">
      <alignment readingOrder="0" shrinkToFit="0" vertical="center" wrapText="1"/>
    </xf>
    <xf borderId="2" fillId="11" fontId="2" numFmtId="0" xfId="0" applyAlignment="1" applyBorder="1" applyFont="1">
      <alignment horizontal="left" readingOrder="0" shrinkToFit="0" vertical="center" wrapText="1"/>
    </xf>
    <xf borderId="2" fillId="11" fontId="2" numFmtId="164" xfId="0" applyAlignment="1" applyBorder="1" applyFont="1" applyNumberFormat="1">
      <alignment horizontal="center" readingOrder="0" shrinkToFit="0" vertical="center" wrapText="1"/>
    </xf>
    <xf borderId="0" fillId="11" fontId="2" numFmtId="0" xfId="0" applyAlignment="1" applyFont="1">
      <alignment horizontal="center" readingOrder="0" shrinkToFit="0" vertical="center" wrapText="1"/>
    </xf>
    <xf borderId="2" fillId="11" fontId="2" numFmtId="164" xfId="0" applyAlignment="1" applyBorder="1" applyFont="1" applyNumberFormat="1">
      <alignment horizontal="center" readingOrder="0" shrinkToFit="0" vertical="center" wrapText="1"/>
    </xf>
    <xf borderId="6" fillId="11" fontId="2" numFmtId="164" xfId="0" applyAlignment="1" applyBorder="1" applyFont="1" applyNumberFormat="1">
      <alignment horizontal="center" readingOrder="0" shrinkToFit="0" vertical="center" wrapText="1"/>
    </xf>
    <xf borderId="5" fillId="11" fontId="97" numFmtId="49" xfId="0" applyAlignment="1" applyBorder="1" applyFont="1" applyNumberFormat="1">
      <alignment horizontal="left" readingOrder="0" shrinkToFit="0" vertical="center" wrapText="1"/>
    </xf>
    <xf borderId="5" fillId="11" fontId="2" numFmtId="0" xfId="0" applyAlignment="1" applyBorder="1" applyFont="1">
      <alignment readingOrder="0" shrinkToFit="0" vertical="center" wrapText="1"/>
    </xf>
    <xf borderId="5" fillId="11" fontId="2" numFmtId="0" xfId="0" applyAlignment="1" applyBorder="1" applyFont="1">
      <alignment readingOrder="0" shrinkToFit="0" vertical="center" wrapText="0"/>
    </xf>
    <xf borderId="5" fillId="11" fontId="2" numFmtId="0" xfId="0" applyAlignment="1" applyBorder="1" applyFont="1">
      <alignment horizontal="left" readingOrder="0" shrinkToFit="0" vertical="center" wrapText="1"/>
    </xf>
    <xf borderId="5" fillId="11" fontId="2" numFmtId="0" xfId="0" applyAlignment="1" applyBorder="1" applyFont="1">
      <alignment horizontal="center" readingOrder="0" shrinkToFit="0" vertical="center" wrapText="1"/>
    </xf>
    <xf borderId="5" fillId="11" fontId="2" numFmtId="164" xfId="0" applyAlignment="1" applyBorder="1" applyFont="1" applyNumberFormat="1">
      <alignment horizontal="center" readingOrder="0" shrinkToFit="0" vertical="center" wrapText="1"/>
    </xf>
    <xf borderId="8" fillId="11" fontId="2" numFmtId="164" xfId="0" applyAlignment="1" applyBorder="1" applyFont="1" applyNumberFormat="1">
      <alignment horizontal="center" readingOrder="0" shrinkToFit="0" vertical="center" wrapText="1"/>
    </xf>
    <xf borderId="1" fillId="4" fontId="98" numFmtId="0" xfId="0" applyAlignment="1" applyBorder="1" applyFont="1">
      <alignment shrinkToFit="0" vertical="center" wrapText="1"/>
    </xf>
    <xf borderId="0" fillId="4" fontId="4" numFmtId="0" xfId="0" applyFont="1"/>
    <xf borderId="0" fillId="4" fontId="99" numFmtId="0" xfId="0" applyAlignment="1" applyFont="1">
      <alignment readingOrder="0"/>
    </xf>
    <xf borderId="2" fillId="4" fontId="4" numFmtId="0" xfId="0" applyAlignment="1" applyBorder="1" applyFont="1">
      <alignment readingOrder="0" shrinkToFit="0" wrapText="1"/>
    </xf>
    <xf borderId="0" fillId="4" fontId="4" numFmtId="0" xfId="0" applyAlignment="1" applyFont="1">
      <alignment readingOrder="0" shrinkToFit="0" vertical="center" wrapText="1"/>
    </xf>
    <xf borderId="5" fillId="4" fontId="4" numFmtId="0" xfId="0" applyAlignment="1" applyBorder="1" applyFont="1">
      <alignment readingOrder="0" shrinkToFit="0" wrapText="1"/>
    </xf>
    <xf borderId="5" fillId="4" fontId="15" numFmtId="0" xfId="0" applyAlignment="1" applyBorder="1" applyFont="1">
      <alignment readingOrder="0" shrinkToFit="0" vertical="center" wrapText="1"/>
    </xf>
    <xf borderId="2" fillId="4" fontId="12" numFmtId="0" xfId="0" applyAlignment="1" applyBorder="1" applyFont="1">
      <alignment readingOrder="0" shrinkToFit="0" vertical="center" wrapText="0"/>
    </xf>
    <xf borderId="0" fillId="0" fontId="4" numFmtId="164" xfId="0" applyAlignment="1" applyFont="1" applyNumberFormat="1">
      <alignment horizontal="center" readingOrder="0" shrinkToFit="0" vertical="center" wrapText="1"/>
    </xf>
    <xf borderId="5" fillId="4" fontId="4" numFmtId="0" xfId="0" applyAlignment="1" applyBorder="1" applyFont="1">
      <alignment readingOrder="0" shrinkToFit="0" vertical="center" wrapText="0"/>
    </xf>
    <xf borderId="0" fillId="11" fontId="100" numFmtId="49" xfId="0" applyAlignment="1" applyFont="1" applyNumberFormat="1">
      <alignment horizontal="left" readingOrder="0" shrinkToFit="0" vertical="center" wrapText="1"/>
    </xf>
    <xf borderId="1" fillId="11" fontId="1" numFmtId="0" xfId="0" applyAlignment="1" applyBorder="1" applyFont="1">
      <alignment readingOrder="0" shrinkToFit="0" vertical="center" wrapText="1"/>
    </xf>
    <xf borderId="0" fillId="11" fontId="2" numFmtId="0" xfId="0" applyAlignment="1" applyFont="1">
      <alignment readingOrder="0" shrinkToFit="0" vertical="center" wrapText="1"/>
    </xf>
    <xf borderId="0" fillId="11" fontId="66" numFmtId="0" xfId="0" applyAlignment="1" applyFont="1">
      <alignment readingOrder="0" shrinkToFit="0" vertical="center" wrapText="0"/>
    </xf>
    <xf borderId="0" fillId="11" fontId="2" numFmtId="0" xfId="0" applyAlignment="1" applyFont="1">
      <alignment readingOrder="0" shrinkToFit="0" vertical="center" wrapText="0"/>
    </xf>
    <xf borderId="0" fillId="11" fontId="2" numFmtId="0" xfId="0" applyAlignment="1" applyFont="1">
      <alignment horizontal="left" readingOrder="0" shrinkToFit="0" vertical="center" wrapText="1"/>
    </xf>
    <xf borderId="0" fillId="11" fontId="2" numFmtId="164" xfId="0" applyAlignment="1" applyFont="1" applyNumberFormat="1">
      <alignment horizontal="center" readingOrder="0" shrinkToFit="0" vertical="center" wrapText="1"/>
    </xf>
    <xf borderId="0" fillId="11" fontId="2" numFmtId="164" xfId="0" applyAlignment="1" applyFont="1" applyNumberFormat="1">
      <alignment horizontal="center" readingOrder="0" shrinkToFit="0" vertical="center" wrapText="1"/>
    </xf>
    <xf borderId="3" fillId="11" fontId="2" numFmtId="164" xfId="0" applyAlignment="1" applyBorder="1" applyFont="1" applyNumberFormat="1">
      <alignment horizontal="center" readingOrder="0" shrinkToFit="0" vertical="center" wrapText="1"/>
    </xf>
    <xf borderId="0" fillId="11" fontId="2" numFmtId="0" xfId="0" applyAlignment="1" applyFont="1">
      <alignment readingOrder="0" shrinkToFit="0" vertical="center" wrapText="0"/>
    </xf>
    <xf borderId="0" fillId="11" fontId="101" numFmtId="0" xfId="0" applyAlignment="1" applyFont="1">
      <alignment readingOrder="0" shrinkToFit="0" vertical="center" wrapText="1"/>
    </xf>
    <xf borderId="9" fillId="4" fontId="102" numFmtId="0" xfId="0" applyAlignment="1" applyBorder="1" applyFont="1">
      <alignment readingOrder="0" shrinkToFit="0" vertical="center" wrapText="1"/>
    </xf>
    <xf borderId="10" fillId="4" fontId="6" numFmtId="0" xfId="0" applyAlignment="1" applyBorder="1" applyFont="1">
      <alignment horizontal="left" readingOrder="0" shrinkToFit="0" vertical="center" wrapText="1"/>
    </xf>
    <xf borderId="10" fillId="4" fontId="4" numFmtId="0" xfId="0" applyAlignment="1" applyBorder="1" applyFont="1">
      <alignment horizontal="center" readingOrder="0" shrinkToFit="0" vertical="center" wrapText="1"/>
    </xf>
    <xf borderId="1" fillId="4" fontId="103" numFmtId="0" xfId="0" applyAlignment="1" applyBorder="1" applyFont="1">
      <alignment readingOrder="0" shrinkToFit="0" vertical="center" wrapText="1"/>
    </xf>
    <xf borderId="5" fillId="4" fontId="4" numFmtId="0" xfId="0" applyAlignment="1" applyBorder="1" applyFont="1">
      <alignment readingOrder="0" shrinkToFit="0" vertical="center" wrapText="0"/>
    </xf>
    <xf borderId="2" fillId="4" fontId="15" numFmtId="0" xfId="0" applyAlignment="1" applyBorder="1" applyFont="1">
      <alignment readingOrder="0" shrinkToFit="0" vertical="center" wrapText="0"/>
    </xf>
    <xf borderId="0" fillId="4" fontId="4" numFmtId="0" xfId="0" applyAlignment="1" applyFont="1">
      <alignment readingOrder="0"/>
    </xf>
    <xf borderId="5" fillId="4" fontId="15" numFmtId="0" xfId="0" applyAlignment="1" applyBorder="1" applyFont="1">
      <alignment readingOrder="0" shrinkToFit="0" vertical="center" wrapText="0"/>
    </xf>
    <xf borderId="5" fillId="4" fontId="104" numFmtId="0" xfId="0" applyAlignment="1" applyBorder="1" applyFont="1">
      <alignment readingOrder="0" shrinkToFit="0" vertical="center" wrapText="1"/>
    </xf>
    <xf borderId="2" fillId="0" fontId="4" numFmtId="0" xfId="0" applyAlignment="1" applyBorder="1" applyFont="1">
      <alignment readingOrder="0" shrinkToFit="0" vertical="center" wrapText="0"/>
    </xf>
    <xf borderId="0" fillId="0" fontId="15" numFmtId="0" xfId="0" applyAlignment="1" applyFont="1">
      <alignment readingOrder="0" shrinkToFit="0" vertical="center" wrapText="0"/>
    </xf>
    <xf borderId="2" fillId="10" fontId="105" numFmtId="0" xfId="0" applyAlignment="1" applyBorder="1" applyFont="1">
      <alignment readingOrder="0" shrinkToFit="0" vertical="center" wrapText="1"/>
    </xf>
    <xf borderId="2" fillId="10" fontId="2" numFmtId="164" xfId="0" applyAlignment="1" applyBorder="1" applyFont="1" applyNumberFormat="1">
      <alignment horizontal="center" readingOrder="0" shrinkToFit="0" vertical="center" wrapText="1"/>
    </xf>
    <xf borderId="6" fillId="10" fontId="2" numFmtId="164" xfId="0" applyAlignment="1" applyBorder="1" applyFont="1" applyNumberFormat="1">
      <alignment horizontal="center" readingOrder="0" shrinkToFit="0" vertical="center" wrapText="1"/>
    </xf>
    <xf borderId="3" fillId="10" fontId="2" numFmtId="164" xfId="0" applyAlignment="1" applyBorder="1" applyFont="1" applyNumberFormat="1">
      <alignment horizontal="center" readingOrder="0" shrinkToFit="0" vertical="center" wrapText="1"/>
    </xf>
    <xf borderId="0" fillId="10" fontId="106" numFmtId="0" xfId="0" applyAlignment="1" applyFont="1">
      <alignment readingOrder="0" shrinkToFit="0" vertical="center" wrapText="0"/>
    </xf>
    <xf borderId="8" fillId="10" fontId="2" numFmtId="164" xfId="0" applyAlignment="1" applyBorder="1" applyFont="1" applyNumberFormat="1">
      <alignment horizontal="center" readingOrder="0" shrinkToFit="0" vertical="center" wrapText="1"/>
    </xf>
    <xf borderId="1" fillId="4" fontId="73" numFmtId="0" xfId="0" applyAlignment="1" applyBorder="1" applyFont="1">
      <alignment readingOrder="0" shrinkToFit="0" vertical="center" wrapText="1"/>
    </xf>
    <xf borderId="2" fillId="0" fontId="73" numFmtId="0" xfId="0" applyAlignment="1" applyBorder="1" applyFont="1">
      <alignment readingOrder="0" shrinkToFit="0" vertical="center" wrapText="0"/>
    </xf>
    <xf borderId="5" fillId="0" fontId="107" numFmtId="0" xfId="0" applyAlignment="1" applyBorder="1" applyFont="1">
      <alignment readingOrder="0" shrinkToFit="0" vertical="center" wrapText="0"/>
    </xf>
    <xf borderId="1" fillId="10" fontId="108" numFmtId="0" xfId="0" applyAlignment="1" applyBorder="1" applyFont="1">
      <alignment readingOrder="0" shrinkToFit="0" vertical="center" wrapText="1"/>
    </xf>
    <xf borderId="0" fillId="10" fontId="2" numFmtId="164" xfId="0" applyAlignment="1" applyFont="1" applyNumberFormat="1">
      <alignment horizontal="center" readingOrder="0" shrinkToFit="0" vertical="center" wrapText="1"/>
    </xf>
    <xf borderId="5" fillId="4" fontId="4" numFmtId="164" xfId="0" applyAlignment="1" applyBorder="1" applyFont="1" applyNumberFormat="1">
      <alignment horizontal="center" readingOrder="0" shrinkToFit="0" vertical="center" wrapText="1"/>
    </xf>
    <xf borderId="7" fillId="0" fontId="109" numFmtId="0" xfId="0" applyAlignment="1" applyBorder="1" applyFont="1">
      <alignment readingOrder="0" shrinkToFit="0" vertical="center" wrapText="1"/>
    </xf>
    <xf borderId="2" fillId="10" fontId="110" numFmtId="49" xfId="0" applyAlignment="1" applyBorder="1" applyFont="1" applyNumberFormat="1">
      <alignment horizontal="left" readingOrder="0" shrinkToFit="0" vertical="center" wrapText="1"/>
    </xf>
    <xf borderId="2" fillId="10" fontId="2" numFmtId="0" xfId="0" applyAlignment="1" applyBorder="1" applyFont="1">
      <alignment readingOrder="0" shrinkToFit="0" vertical="center" wrapText="0"/>
    </xf>
    <xf borderId="2" fillId="10" fontId="111" numFmtId="0" xfId="0" applyAlignment="1" applyBorder="1" applyFont="1">
      <alignment readingOrder="0" shrinkToFit="0" vertical="center" wrapText="1"/>
    </xf>
    <xf borderId="2" fillId="10" fontId="2" numFmtId="164" xfId="0" applyAlignment="1" applyBorder="1" applyFont="1" applyNumberFormat="1">
      <alignment horizontal="center" readingOrder="0" shrinkToFit="0" vertical="center" wrapText="1"/>
    </xf>
    <xf borderId="2" fillId="10" fontId="2" numFmtId="0" xfId="0" applyAlignment="1" applyBorder="1" applyFont="1">
      <alignment horizontal="center" readingOrder="0" shrinkToFit="0" vertical="center" wrapText="1"/>
    </xf>
    <xf borderId="9" fillId="0" fontId="73" numFmtId="0" xfId="0" applyAlignment="1" applyBorder="1" applyFont="1">
      <alignment readingOrder="0" shrinkToFit="0" vertical="center" wrapText="1"/>
    </xf>
    <xf borderId="5" fillId="0" fontId="15" numFmtId="0" xfId="0" applyAlignment="1" applyBorder="1" applyFont="1">
      <alignment readingOrder="0" shrinkToFit="0" vertical="center" wrapText="0"/>
    </xf>
    <xf borderId="2" fillId="0" fontId="112" numFmtId="0" xfId="0" applyAlignment="1" applyBorder="1" applyFont="1">
      <alignment readingOrder="0" shrinkToFit="0" vertical="center" wrapText="0"/>
    </xf>
    <xf borderId="2" fillId="11" fontId="2" numFmtId="0" xfId="0" applyAlignment="1" applyBorder="1" applyFont="1">
      <alignment readingOrder="0" shrinkToFit="0" vertical="center" wrapText="0"/>
    </xf>
    <xf borderId="2" fillId="11" fontId="2" numFmtId="0" xfId="0" applyAlignment="1" applyBorder="1" applyFont="1">
      <alignment horizontal="center" readingOrder="0" shrinkToFit="0" vertical="center" wrapText="1"/>
    </xf>
    <xf borderId="5" fillId="11" fontId="113" numFmtId="49" xfId="0" applyAlignment="1" applyBorder="1" applyFont="1" applyNumberFormat="1">
      <alignment horizontal="left" readingOrder="0" shrinkToFit="0" vertical="center" wrapText="1"/>
    </xf>
    <xf borderId="5" fillId="11" fontId="2" numFmtId="0" xfId="0" applyAlignment="1" applyBorder="1" applyFont="1">
      <alignment readingOrder="0" shrinkToFit="0" vertical="center" wrapText="0"/>
    </xf>
    <xf borderId="5" fillId="11" fontId="2" numFmtId="0" xfId="0" applyAlignment="1" applyBorder="1" applyFont="1">
      <alignment readingOrder="0" shrinkToFit="0" vertical="center" wrapText="1"/>
    </xf>
    <xf borderId="2" fillId="12" fontId="114" numFmtId="49" xfId="0" applyAlignment="1" applyBorder="1" applyFill="1" applyFont="1" applyNumberFormat="1">
      <alignment horizontal="left" readingOrder="0" shrinkToFit="0" vertical="center" wrapText="1"/>
    </xf>
    <xf borderId="1" fillId="12" fontId="115" numFmtId="0" xfId="0" applyAlignment="1" applyBorder="1" applyFont="1">
      <alignment readingOrder="0" shrinkToFit="0" vertical="center" wrapText="1"/>
    </xf>
    <xf borderId="2" fillId="12" fontId="1" numFmtId="0" xfId="0" applyAlignment="1" applyBorder="1" applyFont="1">
      <alignment readingOrder="0" shrinkToFit="0" vertical="center" wrapText="1"/>
    </xf>
    <xf borderId="2" fillId="12" fontId="116" numFmtId="0" xfId="0" applyAlignment="1" applyBorder="1" applyFont="1">
      <alignment readingOrder="0" shrinkToFit="0" vertical="center" wrapText="0"/>
    </xf>
    <xf borderId="2" fillId="12" fontId="1" numFmtId="0" xfId="0" applyAlignment="1" applyBorder="1" applyFont="1">
      <alignment readingOrder="0" shrinkToFit="0" vertical="center" wrapText="0"/>
    </xf>
    <xf borderId="2" fillId="12" fontId="1" numFmtId="0" xfId="0" applyAlignment="1" applyBorder="1" applyFont="1">
      <alignment horizontal="left" readingOrder="0" shrinkToFit="0" vertical="center" wrapText="1"/>
    </xf>
    <xf borderId="2" fillId="12" fontId="1" numFmtId="164" xfId="0" applyAlignment="1" applyBorder="1" applyFont="1" applyNumberFormat="1">
      <alignment horizontal="center" readingOrder="0" shrinkToFit="0" vertical="center" wrapText="1"/>
    </xf>
    <xf borderId="2" fillId="12" fontId="1" numFmtId="0" xfId="0" applyAlignment="1" applyBorder="1" applyFont="1">
      <alignment horizontal="center" readingOrder="0" shrinkToFit="0" vertical="center" wrapText="1"/>
    </xf>
    <xf borderId="2" fillId="12" fontId="1" numFmtId="164" xfId="0" applyAlignment="1" applyBorder="1" applyFont="1" applyNumberFormat="1">
      <alignment horizontal="center" readingOrder="0" shrinkToFit="0" vertical="center" wrapText="1"/>
    </xf>
    <xf borderId="6" fillId="12" fontId="1" numFmtId="164" xfId="0" applyAlignment="1" applyBorder="1" applyFont="1" applyNumberFormat="1">
      <alignment horizontal="center" readingOrder="0" shrinkToFit="0" vertical="center" wrapText="1"/>
    </xf>
    <xf borderId="5" fillId="12" fontId="117" numFmtId="49" xfId="0" applyAlignment="1" applyBorder="1" applyFont="1" applyNumberFormat="1">
      <alignment horizontal="left" readingOrder="0" shrinkToFit="0" vertical="center" wrapText="1"/>
    </xf>
    <xf borderId="5" fillId="12" fontId="1" numFmtId="0" xfId="0" applyAlignment="1" applyBorder="1" applyFont="1">
      <alignment readingOrder="0" shrinkToFit="0" vertical="center" wrapText="1"/>
    </xf>
    <xf borderId="5" fillId="12" fontId="1" numFmtId="0" xfId="0" applyAlignment="1" applyBorder="1" applyFont="1">
      <alignment readingOrder="0" shrinkToFit="0" vertical="center" wrapText="0"/>
    </xf>
    <xf borderId="5" fillId="12" fontId="1" numFmtId="0" xfId="0" applyAlignment="1" applyBorder="1" applyFont="1">
      <alignment horizontal="left" readingOrder="0" shrinkToFit="0" vertical="center" wrapText="1"/>
    </xf>
    <xf borderId="5" fillId="12" fontId="1" numFmtId="0" xfId="0" applyAlignment="1" applyBorder="1" applyFont="1">
      <alignment horizontal="center" readingOrder="0" shrinkToFit="0" vertical="center" wrapText="1"/>
    </xf>
    <xf borderId="5" fillId="12" fontId="1" numFmtId="164" xfId="0" applyAlignment="1" applyBorder="1" applyFont="1" applyNumberFormat="1">
      <alignment horizontal="center" readingOrder="0" shrinkToFit="0" vertical="center" wrapText="1"/>
    </xf>
    <xf borderId="8" fillId="12" fontId="1" numFmtId="164" xfId="0" applyAlignment="1" applyBorder="1" applyFont="1" applyNumberFormat="1">
      <alignment horizontal="center" readingOrder="0" shrinkToFit="0" vertical="center" wrapText="1"/>
    </xf>
    <xf borderId="2" fillId="0" fontId="4" numFmtId="49" xfId="0" applyAlignment="1" applyBorder="1" applyFont="1" applyNumberFormat="1">
      <alignment horizontal="left" readingOrder="0" shrinkToFit="0" vertical="center" wrapText="1"/>
    </xf>
    <xf borderId="2" fillId="0" fontId="4" numFmtId="0" xfId="0" applyAlignment="1" applyBorder="1" applyFont="1">
      <alignment readingOrder="0" shrinkToFit="0" vertical="center" wrapText="1"/>
    </xf>
    <xf borderId="5" fillId="0" fontId="4" numFmtId="49" xfId="0" applyAlignment="1" applyBorder="1" applyFont="1" applyNumberFormat="1">
      <alignment horizontal="left" readingOrder="0" shrinkToFit="0" vertical="center" wrapText="1"/>
    </xf>
    <xf borderId="2" fillId="10" fontId="118" numFmtId="49" xfId="0" applyAlignment="1" applyBorder="1" applyFont="1" applyNumberFormat="1">
      <alignment horizontal="left" readingOrder="0" shrinkToFit="0" vertical="center" wrapText="1"/>
    </xf>
    <xf borderId="1" fillId="10" fontId="119" numFmtId="0" xfId="0" applyAlignment="1" applyBorder="1" applyFont="1">
      <alignment readingOrder="0" shrinkToFit="0" vertical="center" wrapText="1"/>
    </xf>
    <xf borderId="2" fillId="10" fontId="120" numFmtId="0" xfId="0" applyAlignment="1" applyBorder="1" applyFont="1">
      <alignment readingOrder="0" shrinkToFit="0" vertical="center" wrapText="1"/>
    </xf>
    <xf borderId="2" fillId="10" fontId="121" numFmtId="0" xfId="0" applyAlignment="1" applyBorder="1" applyFont="1">
      <alignment readingOrder="0" shrinkToFit="0" vertical="center" wrapText="0"/>
    </xf>
    <xf borderId="2" fillId="10" fontId="122" numFmtId="0" xfId="0" applyAlignment="1" applyBorder="1" applyFont="1">
      <alignment readingOrder="0" shrinkToFit="0" vertical="center" wrapText="0"/>
    </xf>
    <xf borderId="2" fillId="10" fontId="4" numFmtId="0" xfId="0" applyAlignment="1" applyBorder="1" applyFont="1">
      <alignment readingOrder="0" shrinkToFit="0" vertical="center" wrapText="1"/>
    </xf>
    <xf borderId="2" fillId="10" fontId="6" numFmtId="0" xfId="0" applyAlignment="1" applyBorder="1" applyFont="1">
      <alignment horizontal="left" readingOrder="0" shrinkToFit="0" vertical="center" wrapText="1"/>
    </xf>
    <xf borderId="0" fillId="10" fontId="4" numFmtId="164" xfId="0" applyAlignment="1" applyFont="1" applyNumberFormat="1">
      <alignment horizontal="center" readingOrder="0" shrinkToFit="0" vertical="center" wrapText="1"/>
    </xf>
    <xf borderId="2" fillId="10" fontId="4" numFmtId="0" xfId="0" applyAlignment="1" applyBorder="1" applyFont="1">
      <alignment horizontal="center" readingOrder="0" shrinkToFit="0" vertical="center" wrapText="1"/>
    </xf>
    <xf borderId="2" fillId="10" fontId="123" numFmtId="164" xfId="0" applyAlignment="1" applyBorder="1" applyFont="1" applyNumberFormat="1">
      <alignment horizontal="center" readingOrder="0" shrinkToFit="0" vertical="center" wrapText="1"/>
    </xf>
    <xf borderId="6" fillId="10" fontId="124" numFmtId="164" xfId="0" applyAlignment="1" applyBorder="1" applyFont="1" applyNumberFormat="1">
      <alignment horizontal="center" readingOrder="0" shrinkToFit="0" vertical="center" wrapText="1"/>
    </xf>
    <xf borderId="5" fillId="10" fontId="125" numFmtId="49" xfId="0" applyAlignment="1" applyBorder="1" applyFont="1" applyNumberFormat="1">
      <alignment horizontal="left" readingOrder="0" shrinkToFit="0" vertical="center" wrapText="1"/>
    </xf>
    <xf borderId="5" fillId="10" fontId="126" numFmtId="0" xfId="0" applyAlignment="1" applyBorder="1" applyFont="1">
      <alignment readingOrder="0" shrinkToFit="0" vertical="center" wrapText="1"/>
    </xf>
    <xf borderId="5" fillId="10" fontId="127" numFmtId="0" xfId="0" applyAlignment="1" applyBorder="1" applyFont="1">
      <alignment readingOrder="0" shrinkToFit="0" vertical="center" wrapText="0"/>
    </xf>
    <xf borderId="5" fillId="10" fontId="128" numFmtId="0" xfId="0" applyAlignment="1" applyBorder="1" applyFont="1">
      <alignment readingOrder="0" shrinkToFit="0" vertical="center" wrapText="0"/>
    </xf>
    <xf borderId="5" fillId="10" fontId="6" numFmtId="0" xfId="0" applyAlignment="1" applyBorder="1" applyFont="1">
      <alignment horizontal="left" readingOrder="0" shrinkToFit="0" vertical="center" wrapText="1"/>
    </xf>
    <xf borderId="5" fillId="10" fontId="4" numFmtId="0" xfId="0" applyAlignment="1" applyBorder="1" applyFont="1">
      <alignment horizontal="center" readingOrder="0" shrinkToFit="0" vertical="center" wrapText="1"/>
    </xf>
    <xf borderId="5" fillId="10" fontId="129" numFmtId="164" xfId="0" applyAlignment="1" applyBorder="1" applyFont="1" applyNumberFormat="1">
      <alignment horizontal="center" readingOrder="0" shrinkToFit="0" vertical="center" wrapText="1"/>
    </xf>
    <xf borderId="8" fillId="10" fontId="130" numFmtId="164" xfId="0" applyAlignment="1" applyBorder="1" applyFont="1" applyNumberFormat="1">
      <alignment horizontal="center" readingOrder="0" shrinkToFit="0" vertical="center" wrapText="1"/>
    </xf>
    <xf borderId="1" fillId="6" fontId="131" numFmtId="0" xfId="0" applyAlignment="1" applyBorder="1" applyFont="1">
      <alignment readingOrder="0" shrinkToFit="0" vertical="center" wrapText="1"/>
    </xf>
    <xf borderId="2" fillId="6" fontId="52" numFmtId="0" xfId="0" applyAlignment="1" applyBorder="1" applyFont="1">
      <alignment readingOrder="0" shrinkToFit="0" vertical="center" wrapText="0"/>
    </xf>
    <xf borderId="5" fillId="6" fontId="132" numFmtId="0" xfId="0" applyAlignment="1" applyBorder="1" applyFont="1">
      <alignment readingOrder="0" shrinkToFit="0" vertical="center" wrapText="0"/>
    </xf>
    <xf borderId="2" fillId="0" fontId="6" numFmtId="0" xfId="0" applyAlignment="1" applyBorder="1" applyFont="1">
      <alignment readingOrder="0" shrinkToFit="0" vertical="center" wrapText="0"/>
    </xf>
    <xf borderId="2" fillId="0" fontId="4" numFmtId="0" xfId="0" applyAlignment="1" applyBorder="1" applyFont="1">
      <alignment readingOrder="0"/>
    </xf>
    <xf borderId="5" fillId="4" fontId="4" numFmtId="49" xfId="0" applyAlignment="1" applyBorder="1" applyFont="1" applyNumberFormat="1">
      <alignment horizontal="left" readingOrder="0" shrinkToFit="0" vertical="center" wrapText="1"/>
    </xf>
    <xf borderId="2" fillId="10" fontId="133" numFmtId="49" xfId="0" applyAlignment="1" applyBorder="1" applyFont="1" applyNumberFormat="1">
      <alignment horizontal="left" readingOrder="0" shrinkToFit="0" vertical="center" wrapText="1"/>
    </xf>
    <xf borderId="2" fillId="10" fontId="4" numFmtId="0" xfId="0" applyAlignment="1" applyBorder="1" applyFont="1">
      <alignment readingOrder="0" shrinkToFit="0" vertical="center" wrapText="1"/>
    </xf>
    <xf borderId="2" fillId="10" fontId="12" numFmtId="0" xfId="0" applyAlignment="1" applyBorder="1" applyFont="1">
      <alignment readingOrder="0" shrinkToFit="0" vertical="center" wrapText="0"/>
    </xf>
    <xf borderId="2" fillId="10" fontId="4" numFmtId="0" xfId="0" applyAlignment="1" applyBorder="1" applyFont="1">
      <alignment readingOrder="0" shrinkToFit="0" vertical="center" wrapText="0"/>
    </xf>
    <xf borderId="2" fillId="10" fontId="6" numFmtId="0" xfId="0" applyAlignment="1" applyBorder="1" applyFont="1">
      <alignment horizontal="left" readingOrder="0" shrinkToFit="0" vertical="center" wrapText="1"/>
    </xf>
    <xf borderId="2" fillId="10" fontId="4" numFmtId="164" xfId="0" applyAlignment="1" applyBorder="1" applyFont="1" applyNumberFormat="1">
      <alignment horizontal="center" readingOrder="0" shrinkToFit="0" vertical="center" wrapText="1"/>
    </xf>
    <xf borderId="2" fillId="10" fontId="4" numFmtId="0" xfId="0" applyAlignment="1" applyBorder="1" applyFont="1">
      <alignment horizontal="center" readingOrder="0" shrinkToFit="0" vertical="center" wrapText="1"/>
    </xf>
    <xf borderId="5" fillId="10" fontId="134" numFmtId="49" xfId="0" applyAlignment="1" applyBorder="1" applyFont="1" applyNumberFormat="1">
      <alignment horizontal="left" readingOrder="0" shrinkToFit="0" vertical="center" wrapText="1"/>
    </xf>
    <xf borderId="0" fillId="10" fontId="4" numFmtId="0" xfId="0" applyAlignment="1" applyFont="1">
      <alignment readingOrder="0" shrinkToFit="0" vertical="center" wrapText="1"/>
    </xf>
    <xf borderId="5" fillId="10" fontId="4" numFmtId="0" xfId="0" applyAlignment="1" applyBorder="1" applyFont="1">
      <alignment readingOrder="0" shrinkToFit="0" vertical="center" wrapText="0"/>
    </xf>
    <xf borderId="5" fillId="10" fontId="4" numFmtId="0" xfId="0" applyAlignment="1" applyBorder="1" applyFont="1">
      <alignment readingOrder="0" shrinkToFit="0" vertical="center" wrapText="1"/>
    </xf>
    <xf borderId="5" fillId="10" fontId="6" numFmtId="0" xfId="0" applyAlignment="1" applyBorder="1" applyFont="1">
      <alignment horizontal="left" readingOrder="0" shrinkToFit="0" vertical="center" wrapText="1"/>
    </xf>
    <xf borderId="2" fillId="0" fontId="4" numFmtId="0" xfId="0" applyAlignment="1" applyBorder="1" applyFont="1">
      <alignment readingOrder="0" shrinkToFit="0" vertical="center" wrapText="0"/>
    </xf>
    <xf borderId="0" fillId="0" fontId="4" numFmtId="49" xfId="0" applyAlignment="1" applyFont="1" applyNumberFormat="1">
      <alignment horizontal="left" readingOrder="0" shrinkToFit="0" vertical="center" wrapText="1"/>
    </xf>
    <xf borderId="0" fillId="4" fontId="135" numFmtId="0" xfId="0" applyAlignment="1" applyFont="1">
      <alignment readingOrder="0" shrinkToFit="0" vertical="center" wrapText="0"/>
    </xf>
    <xf borderId="2" fillId="4" fontId="4" numFmtId="0" xfId="0" applyAlignment="1" applyBorder="1" applyFont="1">
      <alignment readingOrder="0" shrinkToFit="0" vertical="center" wrapText="1"/>
    </xf>
    <xf borderId="5" fillId="4" fontId="4" numFmtId="0" xfId="0" applyAlignment="1" applyBorder="1" applyFont="1">
      <alignment readingOrder="0" shrinkToFit="0" vertical="center" wrapText="0"/>
    </xf>
    <xf borderId="2" fillId="6" fontId="52" numFmtId="0" xfId="0" applyAlignment="1" applyBorder="1" applyFont="1">
      <alignment readingOrder="0" shrinkToFit="0" vertical="center" wrapText="0"/>
    </xf>
    <xf borderId="0" fillId="6" fontId="6" numFmtId="164" xfId="0" applyAlignment="1" applyFont="1" applyNumberFormat="1">
      <alignment horizontal="center" readingOrder="0" shrinkToFit="0" vertical="center" wrapText="1"/>
    </xf>
    <xf borderId="3" fillId="6" fontId="6" numFmtId="164" xfId="0" applyAlignment="1" applyBorder="1" applyFont="1" applyNumberFormat="1">
      <alignment horizontal="center" readingOrder="0" shrinkToFit="0" vertical="center" wrapText="1"/>
    </xf>
    <xf borderId="5" fillId="6" fontId="6" numFmtId="164" xfId="0" applyAlignment="1" applyBorder="1" applyFont="1" applyNumberFormat="1">
      <alignment horizontal="center" readingOrder="0" shrinkToFit="0" vertical="center" wrapText="1"/>
    </xf>
    <xf borderId="8" fillId="6" fontId="6" numFmtId="164" xfId="0" applyAlignment="1" applyBorder="1" applyFont="1" applyNumberFormat="1">
      <alignment horizontal="center" readingOrder="0" shrinkToFit="0" vertical="center" wrapText="1"/>
    </xf>
    <xf borderId="2" fillId="4" fontId="136" numFmtId="0" xfId="0" applyAlignment="1" applyBorder="1" applyFont="1">
      <alignment readingOrder="0"/>
    </xf>
    <xf borderId="0" fillId="4" fontId="6" numFmtId="0" xfId="0" applyAlignment="1" applyFont="1">
      <alignment readingOrder="0" shrinkToFit="0" vertical="center" wrapText="0"/>
    </xf>
    <xf borderId="0" fillId="4" fontId="137" numFmtId="0" xfId="0" applyAlignment="1" applyFont="1">
      <alignment readingOrder="0" shrinkToFit="0" vertical="center" wrapText="0"/>
    </xf>
    <xf borderId="0" fillId="0" fontId="4" numFmtId="165" xfId="0" applyAlignment="1" applyFont="1" applyNumberFormat="1">
      <alignment horizontal="center" readingOrder="0" shrinkToFit="0" vertical="center" wrapText="1"/>
    </xf>
    <xf borderId="0" fillId="0" fontId="6" numFmtId="0" xfId="0" applyAlignment="1" applyFont="1">
      <alignment readingOrder="0" shrinkToFit="0" vertical="center" wrapText="0"/>
    </xf>
    <xf borderId="0" fillId="0" fontId="1" numFmtId="0" xfId="0" applyAlignment="1" applyFont="1">
      <alignment readingOrder="0" shrinkToFit="0" vertical="center" wrapText="0"/>
    </xf>
    <xf borderId="0" fillId="0" fontId="4" numFmtId="0" xfId="0" applyAlignment="1" applyFont="1">
      <alignment readingOrder="0" shrinkToFit="0" vertical="center" wrapText="1"/>
    </xf>
    <xf borderId="0" fillId="0" fontId="4" numFmtId="0" xfId="0" applyAlignment="1" applyFont="1">
      <alignment horizontal="left" readingOrder="0" shrinkToFit="0" vertical="center" wrapText="1"/>
    </xf>
    <xf borderId="0" fillId="0" fontId="1" numFmtId="164" xfId="0" applyAlignment="1" applyFont="1" applyNumberFormat="1">
      <alignment horizontal="center" readingOrder="0" shrinkToFit="0" vertical="center" wrapText="1"/>
    </xf>
    <xf borderId="0" fillId="0" fontId="2" numFmtId="164" xfId="0" applyAlignment="1" applyFont="1" applyNumberFormat="1">
      <alignment horizontal="center" readingOrder="0" shrinkToFit="0" vertical="center" wrapText="1"/>
    </xf>
    <xf borderId="5" fillId="0" fontId="4" numFmtId="0" xfId="0" applyAlignment="1" applyBorder="1" applyFont="1">
      <alignment readingOrder="0" shrinkToFit="0" vertical="center" wrapText="0"/>
    </xf>
    <xf borderId="5" fillId="0" fontId="1" numFmtId="0" xfId="0" applyAlignment="1" applyBorder="1" applyFont="1">
      <alignment readingOrder="0" shrinkToFit="0" vertical="center" wrapText="0"/>
    </xf>
    <xf borderId="5" fillId="0" fontId="4" numFmtId="0" xfId="0" applyAlignment="1" applyBorder="1" applyFont="1">
      <alignment readingOrder="0" shrinkToFit="0" vertical="center" wrapText="1"/>
    </xf>
    <xf borderId="5" fillId="0" fontId="1" numFmtId="0" xfId="0" applyAlignment="1" applyBorder="1" applyFont="1">
      <alignment readingOrder="0" shrinkToFit="0" vertical="center" wrapText="1"/>
    </xf>
    <xf borderId="5" fillId="0" fontId="73" numFmtId="0" xfId="0" applyAlignment="1" applyBorder="1" applyFont="1">
      <alignment horizontal="left" readingOrder="0" shrinkToFit="0" vertical="center" wrapText="1"/>
    </xf>
    <xf borderId="5" fillId="0" fontId="73" numFmtId="0" xfId="0" applyAlignment="1" applyBorder="1" applyFont="1">
      <alignment horizontal="center" readingOrder="0" shrinkToFit="0" vertical="center" wrapText="1"/>
    </xf>
    <xf borderId="5" fillId="0" fontId="1" numFmtId="164" xfId="0" applyAlignment="1" applyBorder="1" applyFont="1" applyNumberFormat="1">
      <alignment horizontal="center" readingOrder="0" shrinkToFit="0" vertical="center" wrapText="1"/>
    </xf>
    <xf borderId="5" fillId="0" fontId="2" numFmtId="164" xfId="0" applyAlignment="1" applyBorder="1" applyFont="1" applyNumberFormat="1">
      <alignment horizontal="center" readingOrder="0" shrinkToFit="0" vertical="center" wrapText="1"/>
    </xf>
    <xf borderId="8" fillId="0" fontId="2" numFmtId="164" xfId="0" applyAlignment="1" applyBorder="1" applyFont="1" applyNumberFormat="1">
      <alignment horizontal="center" readingOrder="0" shrinkToFit="0" vertical="center" wrapText="1"/>
    </xf>
    <xf borderId="2" fillId="10" fontId="138" numFmtId="49" xfId="0" applyAlignment="1" applyBorder="1" applyFont="1" applyNumberFormat="1">
      <alignment horizontal="left" readingOrder="0" shrinkToFit="0" vertical="center" wrapText="1"/>
    </xf>
    <xf borderId="2" fillId="10" fontId="1" numFmtId="0" xfId="0" applyAlignment="1" applyBorder="1" applyFont="1">
      <alignment readingOrder="0" shrinkToFit="0" vertical="center" wrapText="1"/>
    </xf>
    <xf borderId="2" fillId="10" fontId="1" numFmtId="0" xfId="0" applyAlignment="1" applyBorder="1" applyFont="1">
      <alignment readingOrder="0" shrinkToFit="0" vertical="center" wrapText="0"/>
    </xf>
    <xf borderId="2" fillId="10" fontId="1" numFmtId="0" xfId="0" applyAlignment="1" applyBorder="1" applyFont="1">
      <alignment readingOrder="0" shrinkToFit="0" vertical="center" wrapText="0"/>
    </xf>
    <xf borderId="2" fillId="10" fontId="139" numFmtId="0" xfId="0" applyAlignment="1" applyBorder="1" applyFont="1">
      <alignment readingOrder="0" shrinkToFit="0" vertical="center" wrapText="1"/>
    </xf>
    <xf borderId="2" fillId="10" fontId="1" numFmtId="0" xfId="0" applyAlignment="1" applyBorder="1" applyFont="1">
      <alignment horizontal="left" readingOrder="0" shrinkToFit="0" vertical="center" wrapText="1"/>
    </xf>
    <xf borderId="2" fillId="10" fontId="1" numFmtId="164" xfId="0" applyAlignment="1" applyBorder="1" applyFont="1" applyNumberFormat="1">
      <alignment horizontal="center" readingOrder="0" shrinkToFit="0" vertical="center" wrapText="1"/>
    </xf>
    <xf borderId="2" fillId="10" fontId="1" numFmtId="0" xfId="0" applyAlignment="1" applyBorder="1" applyFont="1">
      <alignment horizontal="center" readingOrder="0" shrinkToFit="0" vertical="center" wrapText="1"/>
    </xf>
    <xf borderId="2" fillId="10" fontId="1" numFmtId="164" xfId="0" applyAlignment="1" applyBorder="1" applyFont="1" applyNumberFormat="1">
      <alignment horizontal="center" readingOrder="0" shrinkToFit="0" vertical="center" wrapText="1"/>
    </xf>
    <xf borderId="5" fillId="10" fontId="140" numFmtId="49" xfId="0" applyAlignment="1" applyBorder="1" applyFont="1" applyNumberFormat="1">
      <alignment horizontal="left" readingOrder="0" shrinkToFit="0" vertical="center" wrapText="1"/>
    </xf>
    <xf borderId="5" fillId="10" fontId="1" numFmtId="0" xfId="0" applyAlignment="1" applyBorder="1" applyFont="1">
      <alignment readingOrder="0" shrinkToFit="0" vertical="center" wrapText="1"/>
    </xf>
    <xf borderId="5" fillId="10" fontId="1" numFmtId="0" xfId="0" applyAlignment="1" applyBorder="1" applyFont="1">
      <alignment readingOrder="0" shrinkToFit="0" vertical="center" wrapText="0"/>
    </xf>
    <xf borderId="5" fillId="10" fontId="1" numFmtId="0" xfId="0" applyAlignment="1" applyBorder="1" applyFont="1">
      <alignment horizontal="left" readingOrder="0" shrinkToFit="0" vertical="center" wrapText="1"/>
    </xf>
    <xf borderId="5" fillId="10" fontId="1" numFmtId="0" xfId="0" applyAlignment="1" applyBorder="1" applyFont="1">
      <alignment horizontal="center" readingOrder="0" shrinkToFit="0" vertical="center" wrapText="1"/>
    </xf>
    <xf borderId="5" fillId="10" fontId="1" numFmtId="164" xfId="0" applyAlignment="1" applyBorder="1" applyFont="1" applyNumberFormat="1">
      <alignment horizontal="center" readingOrder="0" shrinkToFit="0" vertical="center" wrapText="1"/>
    </xf>
    <xf borderId="2" fillId="4" fontId="4" numFmtId="165" xfId="0" applyAlignment="1" applyBorder="1" applyFont="1" applyNumberFormat="1">
      <alignment horizontal="center" readingOrder="0" shrinkToFit="0" vertical="center" wrapText="1"/>
    </xf>
    <xf borderId="2" fillId="7" fontId="141" numFmtId="49" xfId="0" applyAlignment="1" applyBorder="1" applyFont="1" applyNumberFormat="1">
      <alignment horizontal="left" readingOrder="0" shrinkToFit="0" vertical="center" wrapText="1"/>
    </xf>
    <xf borderId="2" fillId="7" fontId="4" numFmtId="0" xfId="0" applyAlignment="1" applyBorder="1" applyFont="1">
      <alignment readingOrder="0" shrinkToFit="0" vertical="center" wrapText="1"/>
    </xf>
    <xf borderId="2" fillId="7" fontId="6" numFmtId="0" xfId="0" applyAlignment="1" applyBorder="1" applyFont="1">
      <alignment readingOrder="0" shrinkToFit="0" vertical="center" wrapText="0"/>
    </xf>
    <xf borderId="2" fillId="7" fontId="4" numFmtId="0" xfId="0" applyAlignment="1" applyBorder="1" applyFont="1">
      <alignment readingOrder="0" shrinkToFit="0" vertical="center" wrapText="0"/>
    </xf>
    <xf borderId="2" fillId="7" fontId="142" numFmtId="0" xfId="0" applyAlignment="1" applyBorder="1" applyFont="1">
      <alignment readingOrder="0" shrinkToFit="0" vertical="center" wrapText="1"/>
    </xf>
    <xf borderId="2" fillId="7" fontId="6" numFmtId="0" xfId="0" applyAlignment="1" applyBorder="1" applyFont="1">
      <alignment horizontal="left" readingOrder="0" shrinkToFit="0" vertical="center" wrapText="1"/>
    </xf>
    <xf borderId="2" fillId="7" fontId="4" numFmtId="164" xfId="0" applyAlignment="1" applyBorder="1" applyFont="1" applyNumberFormat="1">
      <alignment horizontal="center" readingOrder="0" shrinkToFit="0" vertical="center" wrapText="1"/>
    </xf>
    <xf borderId="2" fillId="7" fontId="4" numFmtId="0" xfId="0" applyAlignment="1" applyBorder="1" applyFont="1">
      <alignment horizontal="center" readingOrder="0" shrinkToFit="0" vertical="center" wrapText="1"/>
    </xf>
    <xf borderId="0" fillId="7" fontId="143" numFmtId="49" xfId="0" applyAlignment="1" applyFont="1" applyNumberFormat="1">
      <alignment horizontal="left" readingOrder="0" shrinkToFit="0" vertical="center" wrapText="1"/>
    </xf>
    <xf borderId="0" fillId="7" fontId="4" numFmtId="0" xfId="0" applyAlignment="1" applyFont="1">
      <alignment readingOrder="0" shrinkToFit="0" vertical="center" wrapText="1"/>
    </xf>
    <xf borderId="0" fillId="7" fontId="12" numFmtId="0" xfId="0" applyAlignment="1" applyFont="1">
      <alignment readingOrder="0" shrinkToFit="0" vertical="center" wrapText="0"/>
    </xf>
    <xf borderId="0" fillId="7" fontId="4" numFmtId="0" xfId="0" applyAlignment="1" applyFont="1">
      <alignment readingOrder="0" shrinkToFit="0" vertical="center" wrapText="0"/>
    </xf>
    <xf borderId="0" fillId="7" fontId="6" numFmtId="0" xfId="0" applyAlignment="1" applyFont="1">
      <alignment horizontal="left" readingOrder="0" shrinkToFit="0" vertical="center" wrapText="1"/>
    </xf>
    <xf borderId="0" fillId="7" fontId="4" numFmtId="0" xfId="0" applyAlignment="1" applyFont="1">
      <alignment horizontal="center" readingOrder="0" shrinkToFit="0" vertical="center" wrapText="1"/>
    </xf>
    <xf borderId="0" fillId="7" fontId="144" numFmtId="0" xfId="0" applyAlignment="1" applyFont="1">
      <alignment readingOrder="0" shrinkToFit="0" vertical="center" wrapText="0"/>
    </xf>
    <xf borderId="0" fillId="7" fontId="15" numFmtId="0" xfId="0" applyAlignment="1" applyFont="1">
      <alignment readingOrder="0" shrinkToFit="0" vertical="center" wrapText="0"/>
    </xf>
    <xf borderId="5" fillId="7" fontId="145" numFmtId="49" xfId="0" applyAlignment="1" applyBorder="1" applyFont="1" applyNumberFormat="1">
      <alignment horizontal="left" readingOrder="0" shrinkToFit="0" vertical="center" wrapText="1"/>
    </xf>
    <xf borderId="5" fillId="7" fontId="4" numFmtId="0" xfId="0" applyAlignment="1" applyBorder="1" applyFont="1">
      <alignment readingOrder="0" shrinkToFit="0" vertical="center" wrapText="1"/>
    </xf>
    <xf borderId="5" fillId="7" fontId="15" numFmtId="0" xfId="0" applyAlignment="1" applyBorder="1" applyFont="1">
      <alignment readingOrder="0" shrinkToFit="0" vertical="center" wrapText="0"/>
    </xf>
    <xf borderId="5" fillId="7" fontId="4" numFmtId="0" xfId="0" applyAlignment="1" applyBorder="1" applyFont="1">
      <alignment readingOrder="0" shrinkToFit="0" vertical="center" wrapText="0"/>
    </xf>
    <xf borderId="5" fillId="7" fontId="6" numFmtId="0" xfId="0" applyAlignment="1" applyBorder="1" applyFont="1">
      <alignment horizontal="left" readingOrder="0" shrinkToFit="0" vertical="center" wrapText="1"/>
    </xf>
    <xf borderId="5" fillId="7" fontId="4" numFmtId="0" xfId="0" applyAlignment="1" applyBorder="1" applyFont="1">
      <alignment horizontal="center" readingOrder="0" shrinkToFit="0" vertical="center" wrapText="1"/>
    </xf>
    <xf borderId="0" fillId="4" fontId="146" numFmtId="49" xfId="0" applyAlignment="1" applyFont="1" applyNumberFormat="1">
      <alignment readingOrder="0"/>
    </xf>
    <xf borderId="0" fillId="4" fontId="4" numFmtId="165" xfId="0" applyAlignment="1" applyFont="1" applyNumberFormat="1">
      <alignment horizontal="center" readingOrder="0" shrinkToFit="0" vertical="center" wrapText="1"/>
    </xf>
    <xf borderId="5" fillId="4" fontId="147" numFmtId="49" xfId="0" applyAlignment="1" applyBorder="1" applyFont="1" applyNumberFormat="1">
      <alignment readingOrder="0"/>
    </xf>
    <xf borderId="5" fillId="4" fontId="4" numFmtId="0" xfId="0" applyAlignment="1" applyBorder="1" applyFont="1">
      <alignment readingOrder="0"/>
    </xf>
    <xf borderId="2" fillId="12" fontId="1" numFmtId="0" xfId="0" applyAlignment="1" applyBorder="1" applyFont="1">
      <alignment readingOrder="0" shrinkToFit="0" vertical="center" wrapText="0"/>
    </xf>
    <xf borderId="0" fillId="12" fontId="148" numFmtId="49" xfId="0" applyAlignment="1" applyFont="1" applyNumberFormat="1">
      <alignment horizontal="left" readingOrder="0" shrinkToFit="0" vertical="center" wrapText="1"/>
    </xf>
    <xf borderId="0" fillId="12" fontId="1" numFmtId="0" xfId="0" applyAlignment="1" applyFont="1">
      <alignment readingOrder="0" shrinkToFit="0" vertical="center" wrapText="1"/>
    </xf>
    <xf borderId="0" fillId="12" fontId="1" numFmtId="0" xfId="0" applyAlignment="1" applyFont="1">
      <alignment readingOrder="0" shrinkToFit="0" vertical="center" wrapText="0"/>
    </xf>
    <xf borderId="0" fillId="12" fontId="149" numFmtId="0" xfId="0" applyAlignment="1" applyFont="1">
      <alignment readingOrder="0" shrinkToFit="0" vertical="center" wrapText="0"/>
    </xf>
    <xf borderId="0" fillId="12" fontId="1" numFmtId="0" xfId="0" applyAlignment="1" applyFont="1">
      <alignment horizontal="left" readingOrder="0" shrinkToFit="0" vertical="center" wrapText="1"/>
    </xf>
    <xf borderId="0" fillId="12" fontId="1" numFmtId="0" xfId="0" applyAlignment="1" applyFont="1">
      <alignment horizontal="center" readingOrder="0" shrinkToFit="0" vertical="center" wrapText="1"/>
    </xf>
    <xf borderId="0" fillId="12" fontId="1" numFmtId="164" xfId="0" applyAlignment="1" applyFont="1" applyNumberFormat="1">
      <alignment horizontal="center" readingOrder="0" shrinkToFit="0" vertical="center" wrapText="1"/>
    </xf>
    <xf borderId="3" fillId="12" fontId="1" numFmtId="164" xfId="0" applyAlignment="1" applyBorder="1" applyFont="1" applyNumberFormat="1">
      <alignment horizontal="center" readingOrder="0" shrinkToFit="0" vertical="center" wrapText="1"/>
    </xf>
    <xf borderId="0" fillId="12" fontId="150" numFmtId="0" xfId="0" applyAlignment="1" applyFont="1">
      <alignment readingOrder="0" shrinkToFit="0" vertical="center" wrapText="0"/>
    </xf>
    <xf borderId="5" fillId="0" fontId="151" numFmtId="49" xfId="0" applyAlignment="1" applyBorder="1" applyFont="1" applyNumberFormat="1">
      <alignment readingOrder="0" vertical="center"/>
    </xf>
    <xf borderId="0" fillId="4" fontId="152" numFmtId="0" xfId="0" applyAlignment="1" applyFont="1">
      <alignment horizontal="left" readingOrder="0" shrinkToFit="0" vertical="center" wrapText="1"/>
    </xf>
    <xf borderId="7" fillId="7" fontId="153" numFmtId="0" xfId="0" applyAlignment="1" applyBorder="1" applyFont="1">
      <alignment readingOrder="0" shrinkToFit="0" vertical="center" wrapText="1"/>
    </xf>
    <xf borderId="0" fillId="7" fontId="154" numFmtId="0" xfId="0" applyAlignment="1" applyFont="1">
      <alignment horizontal="left" readingOrder="0" shrinkToFit="0" vertical="center" wrapText="1"/>
    </xf>
    <xf borderId="0" fillId="7" fontId="4" numFmtId="164" xfId="0" applyAlignment="1" applyFont="1" applyNumberFormat="1">
      <alignment horizontal="center" readingOrder="0" shrinkToFit="0" vertical="center" wrapText="1"/>
    </xf>
    <xf borderId="5" fillId="7" fontId="155" numFmtId="0" xfId="0" applyAlignment="1" applyBorder="1" applyFont="1">
      <alignment readingOrder="0" shrinkToFit="0" vertical="center" wrapText="0"/>
    </xf>
    <xf borderId="5" fillId="7" fontId="156" numFmtId="0" xfId="0" applyAlignment="1" applyBorder="1" applyFont="1">
      <alignment readingOrder="0" shrinkToFit="0" vertical="center" wrapText="0"/>
    </xf>
    <xf borderId="5" fillId="4" fontId="157" numFmtId="0" xfId="0" applyAlignment="1" applyBorder="1" applyFont="1">
      <alignment readingOrder="0" shrinkToFit="0" vertical="center" wrapText="0"/>
    </xf>
    <xf borderId="5" fillId="4" fontId="158" numFmtId="0" xfId="0" applyAlignment="1" applyBorder="1" applyFont="1">
      <alignment readingOrder="0"/>
    </xf>
    <xf borderId="1" fillId="0" fontId="159" numFmtId="0" xfId="0" applyAlignment="1" applyBorder="1" applyFont="1">
      <alignment readingOrder="0" vertical="center"/>
    </xf>
    <xf borderId="2" fillId="0" fontId="4" numFmtId="164" xfId="0" applyAlignment="1" applyBorder="1" applyFont="1" applyNumberFormat="1">
      <alignment horizontal="center" shrinkToFit="0" vertical="center" wrapText="1"/>
    </xf>
    <xf borderId="2" fillId="11" fontId="66" numFmtId="0" xfId="0" applyAlignment="1" applyBorder="1" applyFont="1">
      <alignment readingOrder="0" shrinkToFit="0" vertical="center" wrapText="0"/>
    </xf>
    <xf borderId="0" fillId="11" fontId="160" numFmtId="0" xfId="0" applyAlignment="1" applyFont="1">
      <alignment readingOrder="0" shrinkToFit="0" vertical="center" wrapText="0"/>
    </xf>
    <xf borderId="5" fillId="11" fontId="161" numFmtId="0" xfId="0" applyAlignment="1" applyBorder="1" applyFont="1">
      <alignment readingOrder="0" shrinkToFit="0" vertical="center" wrapText="0"/>
    </xf>
    <xf borderId="5" fillId="0" fontId="162" numFmtId="49" xfId="0" applyAlignment="1" applyBorder="1" applyFont="1" applyNumberFormat="1">
      <alignment readingOrder="0"/>
    </xf>
    <xf borderId="2" fillId="9" fontId="4" numFmtId="0" xfId="0" applyAlignment="1" applyBorder="1" applyFont="1">
      <alignment readingOrder="0" shrinkToFit="0" vertical="center" wrapText="0"/>
    </xf>
    <xf borderId="2" fillId="9" fontId="163" numFmtId="0" xfId="0" applyAlignment="1" applyBorder="1" applyFont="1">
      <alignment readingOrder="0" shrinkToFit="0" vertical="center" wrapText="0"/>
    </xf>
    <xf borderId="2" fillId="9" fontId="4" numFmtId="165" xfId="0" applyAlignment="1" applyBorder="1" applyFont="1" applyNumberFormat="1">
      <alignment horizontal="center" readingOrder="0" shrinkToFit="0" vertical="center" wrapText="1"/>
    </xf>
    <xf borderId="0" fillId="9" fontId="164" numFmtId="0" xfId="0" applyAlignment="1" applyFont="1">
      <alignment readingOrder="0" shrinkToFit="0" vertical="center" wrapText="0"/>
    </xf>
    <xf borderId="0" fillId="9" fontId="12" numFmtId="0" xfId="0" applyAlignment="1" applyFont="1">
      <alignment readingOrder="0" shrinkToFit="0" vertical="center" wrapText="0"/>
    </xf>
    <xf borderId="0" fillId="9" fontId="4" numFmtId="165" xfId="0" applyAlignment="1" applyFont="1" applyNumberFormat="1">
      <alignment horizontal="center" readingOrder="0" shrinkToFit="0" vertical="center" wrapText="1"/>
    </xf>
    <xf borderId="5" fillId="9" fontId="165" numFmtId="49" xfId="0" applyAlignment="1" applyBorder="1" applyFont="1" applyNumberFormat="1">
      <alignment horizontal="left" readingOrder="0" shrinkToFit="0" vertical="center" wrapText="1"/>
    </xf>
    <xf borderId="5" fillId="9" fontId="4" numFmtId="0" xfId="0" applyAlignment="1" applyBorder="1" applyFont="1">
      <alignment readingOrder="0" shrinkToFit="0" vertical="center" wrapText="1"/>
    </xf>
    <xf borderId="5" fillId="9" fontId="4" numFmtId="0" xfId="0" applyAlignment="1" applyBorder="1" applyFont="1">
      <alignment readingOrder="0" shrinkToFit="0" vertical="center" wrapText="0"/>
    </xf>
    <xf borderId="5" fillId="9" fontId="166" numFmtId="0" xfId="0" applyAlignment="1" applyBorder="1" applyFont="1">
      <alignment readingOrder="0" shrinkToFit="0" vertical="center" wrapText="0"/>
    </xf>
    <xf borderId="5" fillId="9" fontId="6" numFmtId="0" xfId="0" applyAlignment="1" applyBorder="1" applyFont="1">
      <alignment horizontal="left" readingOrder="0" shrinkToFit="0" vertical="center" wrapText="1"/>
    </xf>
    <xf borderId="5" fillId="9" fontId="4" numFmtId="0" xfId="0" applyAlignment="1" applyBorder="1" applyFont="1">
      <alignment horizontal="center" readingOrder="0" shrinkToFit="0" vertical="center" wrapText="1"/>
    </xf>
    <xf borderId="5" fillId="9" fontId="4" numFmtId="164" xfId="0" applyAlignment="1" applyBorder="1" applyFont="1" applyNumberFormat="1">
      <alignment horizontal="center" readingOrder="0" shrinkToFit="0" vertical="center" wrapText="1"/>
    </xf>
    <xf borderId="8" fillId="9" fontId="4" numFmtId="164" xfId="0" applyAlignment="1" applyBorder="1" applyFont="1" applyNumberFormat="1">
      <alignment horizontal="center" readingOrder="0" shrinkToFit="0" vertical="center" wrapText="1"/>
    </xf>
    <xf borderId="5" fillId="0" fontId="167" numFmtId="0" xfId="0" applyAlignment="1" applyBorder="1" applyFont="1">
      <alignment readingOrder="0" shrinkToFit="0" vertical="center" wrapText="0"/>
    </xf>
    <xf borderId="2" fillId="6" fontId="51" numFmtId="0" xfId="0" applyAlignment="1" applyBorder="1" applyFont="1">
      <alignment readingOrder="0" shrinkToFit="0" vertical="center" wrapText="0"/>
    </xf>
    <xf borderId="2" fillId="6" fontId="2" numFmtId="164" xfId="0" applyAlignment="1" applyBorder="1" applyFont="1" applyNumberFormat="1">
      <alignment horizontal="center" readingOrder="0" shrinkToFit="0" vertical="center" wrapText="1"/>
    </xf>
    <xf borderId="6" fillId="6" fontId="2" numFmtId="164" xfId="0" applyAlignment="1" applyBorder="1" applyFont="1" applyNumberFormat="1">
      <alignment horizontal="center" readingOrder="0" shrinkToFit="0" vertical="center" wrapText="1"/>
    </xf>
    <xf borderId="5" fillId="6" fontId="168" numFmtId="0" xfId="0" applyAlignment="1" applyBorder="1" applyFont="1">
      <alignment readingOrder="0" shrinkToFit="0" vertical="center" wrapText="0"/>
    </xf>
    <xf borderId="5" fillId="6" fontId="2" numFmtId="164" xfId="0" applyAlignment="1" applyBorder="1" applyFont="1" applyNumberFormat="1">
      <alignment horizontal="center" readingOrder="0" shrinkToFit="0" vertical="center" wrapText="1"/>
    </xf>
    <xf borderId="8" fillId="6" fontId="2" numFmtId="164" xfId="0" applyAlignment="1" applyBorder="1" applyFont="1" applyNumberFormat="1">
      <alignment horizontal="center" readingOrder="0" shrinkToFit="0" vertical="center" wrapText="1"/>
    </xf>
    <xf borderId="2" fillId="12" fontId="169" numFmtId="0" xfId="0" applyAlignment="1" applyBorder="1" applyFont="1">
      <alignment readingOrder="0" shrinkToFit="0" vertical="center" wrapText="0"/>
    </xf>
    <xf borderId="2" fillId="12" fontId="4" numFmtId="164" xfId="0" applyAlignment="1" applyBorder="1" applyFont="1" applyNumberFormat="1">
      <alignment horizontal="center" readingOrder="0" shrinkToFit="0" vertical="center" wrapText="1"/>
    </xf>
    <xf borderId="6" fillId="12" fontId="4" numFmtId="164" xfId="0" applyAlignment="1" applyBorder="1" applyFont="1" applyNumberFormat="1">
      <alignment horizontal="center" readingOrder="0" shrinkToFit="0" vertical="center" wrapText="1"/>
    </xf>
    <xf borderId="0" fillId="12" fontId="4" numFmtId="164" xfId="0" applyAlignment="1" applyFont="1" applyNumberFormat="1">
      <alignment horizontal="center" readingOrder="0" shrinkToFit="0" vertical="center" wrapText="1"/>
    </xf>
    <xf borderId="3" fillId="12" fontId="4" numFmtId="164" xfId="0" applyAlignment="1" applyBorder="1" applyFont="1" applyNumberFormat="1">
      <alignment horizontal="center" readingOrder="0" shrinkToFit="0" vertical="center" wrapText="1"/>
    </xf>
    <xf borderId="5" fillId="12" fontId="170" numFmtId="0" xfId="0" applyAlignment="1" applyBorder="1" applyFont="1">
      <alignment readingOrder="0" shrinkToFit="0" vertical="center" wrapText="0"/>
    </xf>
    <xf borderId="5" fillId="12" fontId="171" numFmtId="0" xfId="0" applyAlignment="1" applyBorder="1" applyFont="1">
      <alignment readingOrder="0" shrinkToFit="0" vertical="center" wrapText="1"/>
    </xf>
    <xf borderId="5" fillId="8" fontId="172" numFmtId="49" xfId="0" applyAlignment="1" applyBorder="1" applyFont="1" applyNumberFormat="1">
      <alignment horizontal="left" readingOrder="0" shrinkToFit="0" vertical="center" wrapText="1"/>
    </xf>
    <xf borderId="5" fillId="8" fontId="4" numFmtId="0" xfId="0" applyAlignment="1" applyBorder="1" applyFont="1">
      <alignment readingOrder="0" shrinkToFit="0" vertical="center" wrapText="1"/>
    </xf>
    <xf borderId="5" fillId="8" fontId="4" numFmtId="0" xfId="0" applyAlignment="1" applyBorder="1" applyFont="1">
      <alignment readingOrder="0" shrinkToFit="0" vertical="center" wrapText="0"/>
    </xf>
    <xf borderId="5" fillId="8" fontId="4" numFmtId="0" xfId="0" applyAlignment="1" applyBorder="1" applyFont="1">
      <alignment readingOrder="0" shrinkToFit="0" vertical="center" wrapText="0"/>
    </xf>
    <xf borderId="5" fillId="8" fontId="6" numFmtId="0" xfId="0" applyAlignment="1" applyBorder="1" applyFont="1">
      <alignment horizontal="left" readingOrder="0" shrinkToFit="0" vertical="center" wrapText="1"/>
    </xf>
    <xf borderId="5" fillId="8" fontId="4" numFmtId="0" xfId="0" applyAlignment="1" applyBorder="1" applyFont="1">
      <alignment horizontal="center" readingOrder="0" shrinkToFit="0" vertical="center" wrapText="1"/>
    </xf>
    <xf borderId="5" fillId="8" fontId="4" numFmtId="164" xfId="0" applyAlignment="1" applyBorder="1" applyFont="1" applyNumberFormat="1">
      <alignment horizontal="center" readingOrder="0" shrinkToFit="0" vertical="center" wrapText="1"/>
    </xf>
    <xf borderId="8" fillId="8" fontId="4" numFmtId="164" xfId="0" applyAlignment="1" applyBorder="1" applyFont="1" applyNumberFormat="1">
      <alignment horizontal="center" readingOrder="0" shrinkToFit="0" vertical="center" wrapText="1"/>
    </xf>
    <xf borderId="2" fillId="0" fontId="173" numFmtId="0" xfId="0" applyAlignment="1" applyBorder="1" applyFont="1">
      <alignment readingOrder="0"/>
    </xf>
    <xf borderId="2" fillId="10" fontId="174" numFmtId="0" xfId="0" applyAlignment="1" applyBorder="1" applyFont="1">
      <alignment readingOrder="0" shrinkToFit="0" vertical="center" wrapText="0"/>
    </xf>
    <xf borderId="2" fillId="10" fontId="175" numFmtId="0" xfId="0" applyAlignment="1" applyBorder="1" applyFont="1">
      <alignment readingOrder="0" shrinkToFit="0" vertical="center" wrapText="0"/>
    </xf>
    <xf borderId="0" fillId="10" fontId="176" numFmtId="0" xfId="0" applyAlignment="1" applyFont="1">
      <alignment readingOrder="0" shrinkToFit="0" vertical="center" wrapText="0"/>
    </xf>
    <xf borderId="0" fillId="4" fontId="177" numFmtId="0" xfId="0" applyAlignment="1" applyFont="1">
      <alignment readingOrder="0" shrinkToFit="0" vertical="center" wrapText="0"/>
    </xf>
    <xf borderId="2" fillId="12" fontId="178" numFmtId="0" xfId="0" applyAlignment="1" applyBorder="1" applyFont="1">
      <alignment readingOrder="0" shrinkToFit="0" vertical="center" wrapText="1"/>
    </xf>
    <xf borderId="0" fillId="12" fontId="179" numFmtId="0" xfId="0" applyAlignment="1" applyFont="1">
      <alignment readingOrder="0" shrinkToFit="0" vertical="center" wrapText="0"/>
    </xf>
    <xf borderId="0" fillId="12" fontId="180" numFmtId="0" xfId="0" applyAlignment="1" applyFont="1">
      <alignment readingOrder="0" shrinkToFit="0" vertical="center" wrapText="1"/>
    </xf>
    <xf borderId="5" fillId="12" fontId="1" numFmtId="0" xfId="0" applyAlignment="1" applyBorder="1" applyFont="1">
      <alignment readingOrder="0" shrinkToFit="0" vertical="center" wrapText="0"/>
    </xf>
    <xf borderId="0" fillId="0" fontId="181" numFmtId="0" xfId="0" applyAlignment="1" applyFont="1">
      <alignment readingOrder="0"/>
    </xf>
    <xf borderId="2" fillId="0" fontId="182" numFmtId="0" xfId="0" applyAlignment="1" applyBorder="1" applyFont="1">
      <alignment readingOrder="0" shrinkToFit="0" vertical="center" wrapText="0"/>
    </xf>
    <xf borderId="5" fillId="4" fontId="4" numFmtId="165" xfId="0" applyAlignment="1" applyBorder="1" applyFont="1" applyNumberFormat="1">
      <alignment horizontal="center" readingOrder="0" shrinkToFit="0" vertical="center" wrapText="1"/>
    </xf>
    <xf borderId="2" fillId="4" fontId="6" numFmtId="0" xfId="0" applyAlignment="1" applyBorder="1" applyFont="1">
      <alignment readingOrder="0" shrinkToFit="0" vertical="center" wrapText="0"/>
    </xf>
    <xf borderId="0" fillId="6" fontId="52" numFmtId="0" xfId="0" applyAlignment="1" applyFont="1">
      <alignment readingOrder="0" shrinkToFit="0" vertical="center" wrapText="0"/>
    </xf>
    <xf borderId="0" fillId="6" fontId="52" numFmtId="0" xfId="0" applyAlignment="1" applyFont="1">
      <alignment readingOrder="0" shrinkToFit="0" vertical="center" wrapText="0"/>
    </xf>
    <xf borderId="2" fillId="11" fontId="183" numFmtId="0" xfId="0" applyAlignment="1" applyBorder="1" applyFont="1">
      <alignment readingOrder="0"/>
    </xf>
    <xf borderId="2" fillId="11" fontId="66" numFmtId="0" xfId="0" applyAlignment="1" applyBorder="1" applyFont="1">
      <alignment readingOrder="0" shrinkToFit="0" vertical="center" wrapText="0"/>
    </xf>
    <xf borderId="5" fillId="11" fontId="184" numFmtId="0" xfId="0" applyAlignment="1" applyBorder="1" applyFont="1">
      <alignment readingOrder="0"/>
    </xf>
    <xf borderId="5" fillId="11" fontId="2" numFmtId="0" xfId="0" applyAlignment="1" applyBorder="1" applyFont="1">
      <alignment readingOrder="0"/>
    </xf>
    <xf borderId="2" fillId="10" fontId="185" numFmtId="0" xfId="0" applyAlignment="1" applyBorder="1" applyFont="1">
      <alignment readingOrder="0" shrinkToFit="0" vertical="center" wrapText="0"/>
    </xf>
    <xf borderId="0" fillId="10" fontId="186" numFmtId="49" xfId="0" applyAlignment="1" applyFont="1" applyNumberFormat="1">
      <alignment horizontal="left" readingOrder="0" shrinkToFit="0" vertical="center" wrapText="1"/>
    </xf>
    <xf borderId="0" fillId="10" fontId="4" numFmtId="0" xfId="0" applyAlignment="1" applyFont="1">
      <alignment readingOrder="0" shrinkToFit="0" vertical="center" wrapText="0"/>
    </xf>
    <xf borderId="0" fillId="10" fontId="6" numFmtId="0" xfId="0" applyAlignment="1" applyFont="1">
      <alignment horizontal="left" readingOrder="0" shrinkToFit="0" vertical="center" wrapText="1"/>
    </xf>
    <xf borderId="0" fillId="10" fontId="4" numFmtId="0" xfId="0" applyAlignment="1" applyFont="1">
      <alignment horizontal="center" readingOrder="0" shrinkToFit="0" vertical="center" wrapText="1"/>
    </xf>
    <xf borderId="5" fillId="10" fontId="4" numFmtId="0" xfId="0" applyAlignment="1" applyBorder="1" applyFont="1">
      <alignment horizontal="center" readingOrder="0" shrinkToFit="0" vertical="center" wrapText="1"/>
    </xf>
    <xf borderId="0" fillId="4" fontId="6" numFmtId="0" xfId="0" applyAlignment="1" applyFont="1">
      <alignment horizontal="left" readingOrder="0"/>
    </xf>
    <xf borderId="0" fillId="12" fontId="179" numFmtId="0" xfId="0" applyAlignment="1" applyFont="1">
      <alignment readingOrder="0" shrinkToFit="0" vertical="center" wrapText="0"/>
    </xf>
    <xf borderId="0" fillId="12" fontId="1" numFmtId="165" xfId="0" applyAlignment="1" applyFont="1" applyNumberFormat="1">
      <alignment horizontal="center" readingOrder="0" shrinkToFit="0" vertical="center" wrapText="1"/>
    </xf>
    <xf borderId="0" fillId="4" fontId="187" numFmtId="0" xfId="0" applyAlignment="1" applyFont="1">
      <alignment readingOrder="0" shrinkToFit="0" vertical="center" wrapText="0"/>
    </xf>
    <xf borderId="5" fillId="10" fontId="66" numFmtId="0" xfId="0" applyAlignment="1" applyBorder="1" applyFont="1">
      <alignment readingOrder="0" shrinkToFit="0" vertical="center" wrapText="0"/>
    </xf>
    <xf borderId="2" fillId="4" fontId="4" numFmtId="0" xfId="0" applyAlignment="1" applyBorder="1" applyFont="1">
      <alignment readingOrder="0" shrinkToFit="0" vertical="center" wrapText="0"/>
    </xf>
    <xf borderId="5" fillId="11" fontId="188" numFmtId="0" xfId="0" applyAlignment="1" applyBorder="1" applyFont="1">
      <alignment readingOrder="0" shrinkToFit="0" vertical="center" wrapText="1"/>
    </xf>
    <xf borderId="0" fillId="0" fontId="187" numFmtId="0" xfId="0" applyAlignment="1" applyFont="1">
      <alignment readingOrder="0" shrinkToFit="0" vertical="center" wrapText="0"/>
    </xf>
    <xf borderId="2" fillId="10" fontId="66" numFmtId="0" xfId="0" applyAlignment="1" applyBorder="1" applyFont="1">
      <alignment readingOrder="0" shrinkToFit="0" vertical="center" wrapText="0"/>
    </xf>
    <xf borderId="10" fillId="4" fontId="189" numFmtId="0" xfId="0" applyAlignment="1" applyBorder="1" applyFont="1">
      <alignment readingOrder="0" shrinkToFit="0" vertical="center" wrapText="0"/>
    </xf>
    <xf borderId="2" fillId="9" fontId="4" numFmtId="0" xfId="0" applyAlignment="1" applyBorder="1" applyFont="1">
      <alignment horizontal="center" readingOrder="0" shrinkToFit="0" vertical="center" wrapText="1"/>
    </xf>
    <xf borderId="0" fillId="9" fontId="187" numFmtId="0" xfId="0" applyAlignment="1" applyFont="1">
      <alignment readingOrder="0" shrinkToFit="0" vertical="center" wrapText="0"/>
    </xf>
    <xf borderId="0" fillId="9" fontId="15" numFmtId="0" xfId="0" applyAlignment="1" applyFont="1">
      <alignment readingOrder="0" shrinkToFit="0" vertical="center" wrapText="0"/>
    </xf>
    <xf borderId="2" fillId="8" fontId="4" numFmtId="0" xfId="0" applyAlignment="1" applyBorder="1" applyFont="1">
      <alignment readingOrder="0" vertical="center"/>
    </xf>
    <xf borderId="2" fillId="8" fontId="15" numFmtId="0" xfId="0" applyAlignment="1" applyBorder="1" applyFont="1">
      <alignment readingOrder="0" shrinkToFit="0" vertical="center" wrapText="1"/>
    </xf>
    <xf borderId="2" fillId="8" fontId="190" numFmtId="0" xfId="0" applyAlignment="1" applyBorder="1" applyFont="1">
      <alignment readingOrder="0" shrinkToFit="0" vertical="center" wrapText="1"/>
    </xf>
    <xf borderId="0" fillId="8" fontId="15" numFmtId="0" xfId="0" applyAlignment="1" applyFont="1">
      <alignment readingOrder="0" shrinkToFit="0" vertical="center" wrapText="1"/>
    </xf>
    <xf borderId="0" fillId="8" fontId="15" numFmtId="0" xfId="0" applyAlignment="1" applyFont="1">
      <alignment readingOrder="0" shrinkToFit="0" vertical="center" wrapText="0"/>
    </xf>
    <xf borderId="0" fillId="8" fontId="191" numFmtId="0" xfId="0" applyAlignment="1" applyFont="1">
      <alignment readingOrder="0" shrinkToFit="0" vertical="center" wrapText="0"/>
    </xf>
    <xf borderId="0" fillId="8" fontId="4" numFmtId="165" xfId="0" applyAlignment="1" applyFont="1" applyNumberFormat="1">
      <alignment horizontal="center" readingOrder="0" shrinkToFit="0" vertical="center" wrapText="1"/>
    </xf>
    <xf borderId="5" fillId="8" fontId="192" numFmtId="0" xfId="0" applyAlignment="1" applyBorder="1" applyFont="1">
      <alignment readingOrder="0" shrinkToFit="0" vertical="center" wrapText="1"/>
    </xf>
    <xf borderId="0" fillId="10" fontId="66" numFmtId="0" xfId="0" applyAlignment="1" applyFont="1">
      <alignment readingOrder="0" shrinkToFit="0" vertical="center" wrapText="0"/>
    </xf>
    <xf borderId="0" fillId="10" fontId="66" numFmtId="0" xfId="0" applyAlignment="1" applyFont="1">
      <alignment horizontal="left" readingOrder="0" shrinkToFit="0" vertical="center" wrapText="1"/>
    </xf>
    <xf borderId="5" fillId="9" fontId="15" numFmtId="0" xfId="0" applyAlignment="1" applyBorder="1" applyFont="1">
      <alignment readingOrder="0" shrinkToFit="0" vertical="center" wrapText="0"/>
    </xf>
    <xf borderId="7" fillId="12" fontId="193" numFmtId="0" xfId="0" applyAlignment="1" applyBorder="1" applyFont="1">
      <alignment readingOrder="0" shrinkToFit="0" vertical="center" wrapText="1"/>
    </xf>
    <xf borderId="0" fillId="12" fontId="194" numFmtId="49" xfId="0" applyAlignment="1" applyFont="1" applyNumberFormat="1">
      <alignment horizontal="left" readingOrder="0" shrinkToFit="0" vertical="center" wrapText="1"/>
    </xf>
    <xf borderId="0" fillId="12" fontId="1" numFmtId="164" xfId="0" applyAlignment="1" applyFont="1" applyNumberFormat="1">
      <alignment horizontal="center" readingOrder="0" shrinkToFit="0" vertical="center" wrapText="1"/>
    </xf>
    <xf borderId="0" fillId="4" fontId="195" numFmtId="0" xfId="0" applyAlignment="1" applyFont="1">
      <alignment readingOrder="0" shrinkToFit="0" vertical="center" wrapText="0"/>
    </xf>
    <xf borderId="0" fillId="4" fontId="196" numFmtId="49" xfId="0" applyAlignment="1" applyFont="1" applyNumberFormat="1">
      <alignment readingOrder="0" shrinkToFit="0" vertical="center" wrapText="1"/>
    </xf>
    <xf borderId="0" fillId="4" fontId="4" numFmtId="0" xfId="0" applyAlignment="1" applyFont="1">
      <alignment shrinkToFit="0" vertical="center" wrapText="1"/>
    </xf>
    <xf borderId="0" fillId="4" fontId="137" numFmtId="0" xfId="0" applyFont="1"/>
    <xf borderId="1" fillId="12" fontId="197" numFmtId="0" xfId="0" applyAlignment="1" applyBorder="1" applyFont="1">
      <alignment readingOrder="0" shrinkToFit="0" vertical="center" wrapText="1"/>
    </xf>
    <xf borderId="0" fillId="12" fontId="198" numFmtId="0" xfId="0" applyAlignment="1" applyFont="1">
      <alignment readingOrder="0"/>
    </xf>
    <xf borderId="0" fillId="12" fontId="1" numFmtId="0" xfId="0" applyAlignment="1" applyFont="1">
      <alignment readingOrder="0"/>
    </xf>
    <xf borderId="0" fillId="12" fontId="199" numFmtId="0" xfId="0" applyAlignment="1" applyFont="1">
      <alignment readingOrder="0" shrinkToFit="0" vertical="center" wrapText="0"/>
    </xf>
    <xf borderId="2" fillId="6" fontId="6" numFmtId="164" xfId="0" applyAlignment="1" applyBorder="1" applyFont="1" applyNumberFormat="1">
      <alignment horizontal="center" readingOrder="0" shrinkToFit="0" vertical="center" wrapText="1"/>
    </xf>
    <xf borderId="0" fillId="6" fontId="200" numFmtId="0" xfId="0" applyAlignment="1" applyFont="1">
      <alignment readingOrder="0" shrinkToFit="0" vertical="center" wrapText="0"/>
    </xf>
    <xf borderId="0" fillId="6" fontId="6" numFmtId="0" xfId="0" applyAlignment="1" applyFont="1">
      <alignment horizontal="center" readingOrder="0" shrinkToFit="0" vertical="center" wrapText="1"/>
    </xf>
    <xf borderId="5" fillId="6" fontId="6" numFmtId="0" xfId="0" applyAlignment="1" applyBorder="1" applyFont="1">
      <alignment horizontal="center" readingOrder="0" shrinkToFit="0" vertical="center" wrapText="1"/>
    </xf>
    <xf borderId="2" fillId="9" fontId="15" numFmtId="0" xfId="0" applyAlignment="1" applyBorder="1" applyFont="1">
      <alignment readingOrder="0" shrinkToFit="0" vertical="center" wrapText="0"/>
    </xf>
    <xf borderId="0" fillId="9" fontId="201" numFmtId="49" xfId="0" applyAlignment="1" applyFont="1" applyNumberFormat="1">
      <alignment horizontal="left" readingOrder="0" shrinkToFit="0" vertical="center" wrapText="1"/>
    </xf>
    <xf borderId="0" fillId="9" fontId="202" numFmtId="0" xfId="0" applyAlignment="1" applyFont="1">
      <alignment readingOrder="0" shrinkToFit="0" vertical="center" wrapText="1"/>
    </xf>
    <xf borderId="0" fillId="9" fontId="203" numFmtId="0" xfId="0" applyAlignment="1" applyFont="1">
      <alignment readingOrder="0" shrinkToFit="0" vertical="center" wrapText="1"/>
    </xf>
    <xf borderId="0" fillId="4" fontId="202" numFmtId="0" xfId="0" applyAlignment="1" applyFont="1">
      <alignment readingOrder="0" vertical="center"/>
    </xf>
    <xf borderId="0" fillId="4" fontId="202" numFmtId="0" xfId="0" applyAlignment="1" applyFont="1">
      <alignment readingOrder="0" shrinkToFit="0" vertical="center" wrapText="1"/>
    </xf>
    <xf borderId="0" fillId="4" fontId="202" numFmtId="0" xfId="0" applyAlignment="1" applyFont="1">
      <alignment readingOrder="0"/>
    </xf>
    <xf borderId="0" fillId="4" fontId="4" numFmtId="0" xfId="0" applyAlignment="1" applyFont="1">
      <alignment readingOrder="0" shrinkToFit="0" vertical="center" wrapText="0"/>
    </xf>
    <xf borderId="0" fillId="8" fontId="204" numFmtId="0" xfId="0" applyAlignment="1" applyFont="1">
      <alignment readingOrder="0" shrinkToFit="0" vertical="center" wrapText="0"/>
    </xf>
    <xf borderId="0" fillId="8" fontId="205" numFmtId="0" xfId="0" applyAlignment="1" applyFont="1">
      <alignment readingOrder="0" shrinkToFit="0" vertical="center" wrapText="1"/>
    </xf>
    <xf borderId="2" fillId="12" fontId="179" numFmtId="0" xfId="0" applyAlignment="1" applyBorder="1" applyFont="1">
      <alignment readingOrder="0" shrinkToFit="0" vertical="center" wrapText="0"/>
    </xf>
    <xf borderId="0" fillId="9" fontId="206" numFmtId="0" xfId="0" applyAlignment="1" applyFont="1">
      <alignment horizontal="left" readingOrder="0" shrinkToFit="0" vertical="center" wrapText="1"/>
    </xf>
    <xf borderId="2" fillId="6" fontId="207" numFmtId="0" xfId="0" applyAlignment="1" applyBorder="1" applyFont="1">
      <alignment readingOrder="0" shrinkToFit="0" vertical="center" wrapText="0"/>
    </xf>
    <xf borderId="2" fillId="12" fontId="208" numFmtId="0" xfId="0" applyAlignment="1" applyBorder="1" applyFont="1">
      <alignment readingOrder="0" shrinkToFit="0" vertical="center" wrapText="0"/>
    </xf>
    <xf borderId="2" fillId="8" fontId="15" numFmtId="0" xfId="0" applyAlignment="1" applyBorder="1" applyFont="1">
      <alignment readingOrder="0" shrinkToFit="0" vertical="center" wrapText="0"/>
    </xf>
    <xf borderId="1" fillId="3" fontId="209" numFmtId="0" xfId="0" applyAlignment="1" applyBorder="1" applyFont="1">
      <alignment readingOrder="0" shrinkToFit="0" vertical="center" wrapText="1"/>
    </xf>
    <xf borderId="2" fillId="3" fontId="15" numFmtId="0" xfId="0" applyAlignment="1" applyBorder="1" applyFont="1">
      <alignment readingOrder="0" shrinkToFit="0" vertical="center" wrapText="0"/>
    </xf>
    <xf borderId="2" fillId="3" fontId="4" numFmtId="0" xfId="0" applyAlignment="1" applyBorder="1" applyFont="1">
      <alignment readingOrder="0" shrinkToFit="0" vertical="center" wrapText="0"/>
    </xf>
    <xf borderId="2" fillId="3" fontId="4" numFmtId="164" xfId="0" applyAlignment="1" applyBorder="1" applyFont="1" applyNumberFormat="1">
      <alignment horizontal="center" readingOrder="0" shrinkToFit="0" vertical="center" wrapText="1"/>
    </xf>
    <xf borderId="2" fillId="3" fontId="4" numFmtId="0" xfId="0" applyAlignment="1" applyBorder="1" applyFont="1">
      <alignment horizontal="center" readingOrder="0" shrinkToFit="0" vertical="center" wrapText="1"/>
    </xf>
    <xf borderId="2" fillId="3" fontId="4" numFmtId="164" xfId="0" applyAlignment="1" applyBorder="1" applyFont="1" applyNumberFormat="1">
      <alignment horizontal="center" readingOrder="0" shrinkToFit="0" vertical="center" wrapText="1"/>
    </xf>
    <xf borderId="6" fillId="3" fontId="4" numFmtId="164" xfId="0" applyAlignment="1" applyBorder="1" applyFont="1" applyNumberFormat="1">
      <alignment horizontal="center" readingOrder="0" shrinkToFit="0" vertical="center" wrapText="1"/>
    </xf>
    <xf borderId="0" fillId="3" fontId="210" numFmtId="49" xfId="0" applyAlignment="1" applyFont="1" applyNumberFormat="1">
      <alignment horizontal="left" readingOrder="0" shrinkToFit="0" vertical="center" wrapText="1"/>
    </xf>
    <xf borderId="0" fillId="3" fontId="4" numFmtId="0" xfId="0" applyAlignment="1" applyFont="1">
      <alignment horizontal="center" readingOrder="0" shrinkToFit="0" vertical="center" wrapText="1"/>
    </xf>
    <xf borderId="0" fillId="3" fontId="4" numFmtId="164" xfId="0" applyAlignment="1" applyFont="1" applyNumberFormat="1">
      <alignment horizontal="center" readingOrder="0" shrinkToFit="0" vertical="center" wrapText="1"/>
    </xf>
    <xf borderId="3" fillId="3" fontId="4" numFmtId="164" xfId="0" applyAlignment="1" applyBorder="1" applyFont="1" applyNumberFormat="1">
      <alignment horizontal="center" readingOrder="0" shrinkToFit="0" vertical="center" wrapText="1"/>
    </xf>
    <xf borderId="0" fillId="3" fontId="15" numFmtId="0" xfId="0" applyAlignment="1" applyFont="1">
      <alignment readingOrder="0" shrinkToFit="0" vertical="center" wrapText="0"/>
    </xf>
    <xf borderId="5" fillId="3" fontId="211" numFmtId="49" xfId="0" applyAlignment="1" applyBorder="1" applyFont="1" applyNumberFormat="1">
      <alignment horizontal="left" readingOrder="0" shrinkToFit="0" vertical="center" wrapText="1"/>
    </xf>
    <xf borderId="5" fillId="3" fontId="4" numFmtId="0" xfId="0" applyAlignment="1" applyBorder="1" applyFont="1">
      <alignment readingOrder="0" shrinkToFit="0" vertical="center" wrapText="0"/>
    </xf>
    <xf borderId="0" fillId="4" fontId="15" numFmtId="0" xfId="0" applyAlignment="1" applyFont="1">
      <alignment readingOrder="0" shrinkToFit="0" vertical="center" wrapText="0"/>
    </xf>
    <xf borderId="0" fillId="4" fontId="4" numFmtId="0" xfId="0" applyAlignment="1" applyFont="1">
      <alignment readingOrder="0" shrinkToFit="0" vertical="center" wrapText="1"/>
    </xf>
    <xf borderId="5" fillId="0" fontId="212" numFmtId="0" xfId="0" applyAlignment="1" applyBorder="1" applyFont="1">
      <alignment readingOrder="0"/>
    </xf>
    <xf borderId="5" fillId="0" fontId="4" numFmtId="0" xfId="0" applyAlignment="1" applyBorder="1" applyFont="1">
      <alignment readingOrder="0"/>
    </xf>
    <xf borderId="0" fillId="9" fontId="213" numFmtId="49" xfId="0" applyAlignment="1" applyFont="1" applyNumberFormat="1">
      <alignment horizontal="left" readingOrder="0" shrinkToFit="0" vertical="center" wrapText="1"/>
    </xf>
    <xf borderId="0" fillId="9" fontId="214" numFmtId="0" xfId="0" applyAlignment="1" applyFont="1">
      <alignment readingOrder="0" shrinkToFit="0" vertical="center" wrapText="1"/>
    </xf>
    <xf borderId="0" fillId="9" fontId="215" numFmtId="0" xfId="0" applyAlignment="1" applyFont="1">
      <alignment readingOrder="0" shrinkToFit="0" vertical="center" wrapText="0"/>
    </xf>
    <xf borderId="0" fillId="9" fontId="216" numFmtId="0" xfId="0" applyAlignment="1" applyFont="1">
      <alignment readingOrder="0" shrinkToFit="0" vertical="center" wrapText="0"/>
    </xf>
    <xf borderId="0" fillId="9" fontId="217" numFmtId="0" xfId="0" applyAlignment="1" applyFont="1">
      <alignment readingOrder="0" shrinkToFit="0" vertical="center" wrapText="1"/>
    </xf>
    <xf borderId="0" fillId="0" fontId="4" numFmtId="0" xfId="0" applyAlignment="1" applyFont="1">
      <alignment readingOrder="0"/>
    </xf>
    <xf borderId="0" fillId="9" fontId="4" numFmtId="0" xfId="0" applyAlignment="1" applyFont="1">
      <alignment readingOrder="0" shrinkToFit="0" vertical="center" wrapText="0"/>
    </xf>
    <xf borderId="0" fillId="9" fontId="15" numFmtId="0" xfId="0" applyAlignment="1" applyFont="1">
      <alignment readingOrder="0" shrinkToFit="0" vertical="center" wrapText="0"/>
    </xf>
    <xf borderId="5" fillId="9" fontId="4" numFmtId="0" xfId="0" applyBorder="1" applyFont="1"/>
    <xf borderId="5" fillId="12" fontId="218" numFmtId="0" xfId="0" applyAlignment="1" applyBorder="1" applyFont="1">
      <alignment readingOrder="0" shrinkToFit="0" vertical="center" wrapText="0"/>
    </xf>
    <xf borderId="5" fillId="8" fontId="219" numFmtId="0" xfId="0" applyAlignment="1" applyBorder="1" applyFont="1">
      <alignment readingOrder="0" shrinkToFit="0" vertical="center" wrapText="0"/>
    </xf>
    <xf borderId="15" fillId="4" fontId="220" numFmtId="49" xfId="0" applyAlignment="1" applyBorder="1" applyFont="1" applyNumberFormat="1">
      <alignment horizontal="left" readingOrder="0" shrinkToFit="0" vertical="center" wrapText="1"/>
    </xf>
    <xf borderId="16" fillId="4" fontId="221" numFmtId="0" xfId="0" applyAlignment="1" applyBorder="1" applyFont="1">
      <alignment readingOrder="0" shrinkToFit="0" vertical="center" wrapText="1"/>
    </xf>
    <xf borderId="15" fillId="4" fontId="4" numFmtId="0" xfId="0" applyAlignment="1" applyBorder="1" applyFont="1">
      <alignment readingOrder="0" shrinkToFit="0" vertical="center" wrapText="1"/>
    </xf>
    <xf borderId="15" fillId="4" fontId="4" numFmtId="0" xfId="0" applyAlignment="1" applyBorder="1" applyFont="1">
      <alignment readingOrder="0" shrinkToFit="0" vertical="center" wrapText="0"/>
    </xf>
    <xf borderId="15" fillId="4" fontId="222" numFmtId="0" xfId="0" applyAlignment="1" applyBorder="1" applyFont="1">
      <alignment readingOrder="0" shrinkToFit="0" vertical="center" wrapText="0"/>
    </xf>
    <xf borderId="15" fillId="4" fontId="223" numFmtId="0" xfId="0" applyAlignment="1" applyBorder="1" applyFont="1">
      <alignment readingOrder="0" shrinkToFit="0" vertical="center" wrapText="1"/>
    </xf>
    <xf borderId="15" fillId="4" fontId="6" numFmtId="0" xfId="0" applyAlignment="1" applyBorder="1" applyFont="1">
      <alignment horizontal="left" readingOrder="0" shrinkToFit="0" vertical="center" wrapText="1"/>
    </xf>
    <xf borderId="15" fillId="4" fontId="4" numFmtId="164" xfId="0" applyAlignment="1" applyBorder="1" applyFont="1" applyNumberFormat="1">
      <alignment horizontal="center" readingOrder="0" shrinkToFit="0" vertical="center" wrapText="1"/>
    </xf>
    <xf borderId="15" fillId="4" fontId="4" numFmtId="165" xfId="0" applyAlignment="1" applyBorder="1" applyFont="1" applyNumberFormat="1">
      <alignment horizontal="center" readingOrder="0" shrinkToFit="0" vertical="center" wrapText="1"/>
    </xf>
    <xf borderId="15" fillId="4" fontId="4" numFmtId="164" xfId="0" applyAlignment="1" applyBorder="1" applyFont="1" applyNumberFormat="1">
      <alignment horizontal="center" readingOrder="0" shrinkToFit="0" vertical="center" wrapText="1"/>
    </xf>
    <xf borderId="17" fillId="4" fontId="4" numFmtId="164" xfId="0" applyAlignment="1" applyBorder="1" applyFont="1" applyNumberFormat="1">
      <alignment horizontal="center" readingOrder="0" shrinkToFit="0" vertical="center" wrapText="1"/>
    </xf>
    <xf borderId="0" fillId="4" fontId="224" numFmtId="0" xfId="0" applyAlignment="1" applyFont="1">
      <alignment readingOrder="0" vertical="center"/>
    </xf>
    <xf borderId="5" fillId="8" fontId="15" numFmtId="0" xfId="0" applyAlignment="1" applyBorder="1" applyFont="1">
      <alignment readingOrder="0" shrinkToFit="0" vertical="center" wrapText="0"/>
    </xf>
    <xf borderId="5" fillId="13" fontId="225" numFmtId="49" xfId="0" applyAlignment="1" applyBorder="1" applyFill="1" applyFont="1" applyNumberFormat="1">
      <alignment horizontal="left" readingOrder="0" shrinkToFit="0" vertical="center" wrapText="1"/>
    </xf>
    <xf borderId="0" fillId="12" fontId="226" numFmtId="49" xfId="0" applyAlignment="1" applyFont="1" applyNumberFormat="1">
      <alignment horizontal="left" readingOrder="0" shrinkToFit="0" vertical="center" wrapText="1"/>
    </xf>
    <xf borderId="0" fillId="12" fontId="2" numFmtId="0" xfId="0" applyAlignment="1" applyFont="1">
      <alignment readingOrder="0" shrinkToFit="0" vertical="center" wrapText="1"/>
    </xf>
    <xf borderId="0" fillId="12" fontId="66" numFmtId="0" xfId="0" applyAlignment="1" applyFont="1">
      <alignment readingOrder="0" shrinkToFit="0" vertical="center" wrapText="0"/>
    </xf>
    <xf borderId="0" fillId="12" fontId="227" numFmtId="0" xfId="0" applyAlignment="1" applyFont="1">
      <alignment readingOrder="0" shrinkToFit="0" vertical="center" wrapText="0"/>
    </xf>
    <xf borderId="0" fillId="12" fontId="228" numFmtId="0" xfId="0" applyAlignment="1" applyFont="1">
      <alignment readingOrder="0" shrinkToFit="0" vertical="center" wrapText="1"/>
    </xf>
    <xf borderId="0" fillId="12" fontId="2" numFmtId="0" xfId="0" applyAlignment="1" applyFont="1">
      <alignment horizontal="left" readingOrder="0" shrinkToFit="0" vertical="center" wrapText="1"/>
    </xf>
    <xf borderId="0" fillId="12" fontId="2" numFmtId="164" xfId="0" applyAlignment="1" applyFont="1" applyNumberFormat="1">
      <alignment horizontal="center" readingOrder="0" shrinkToFit="0" vertical="center" wrapText="1"/>
    </xf>
    <xf borderId="0" fillId="12" fontId="2" numFmtId="0" xfId="0" applyAlignment="1" applyFont="1">
      <alignment horizontal="center" readingOrder="0" shrinkToFit="0" vertical="center" wrapText="1"/>
    </xf>
    <xf borderId="0" fillId="12" fontId="2" numFmtId="164" xfId="0" applyAlignment="1" applyFont="1" applyNumberFormat="1">
      <alignment horizontal="center" readingOrder="0" shrinkToFit="0" vertical="center" wrapText="1"/>
    </xf>
    <xf borderId="3" fillId="12" fontId="2" numFmtId="164" xfId="0" applyAlignment="1" applyBorder="1" applyFont="1" applyNumberFormat="1">
      <alignment horizontal="center" readingOrder="0" shrinkToFit="0" vertical="center" wrapText="1"/>
    </xf>
    <xf borderId="5" fillId="8" fontId="229" numFmtId="0" xfId="0" applyAlignment="1" applyBorder="1" applyFont="1">
      <alignment readingOrder="0" shrinkToFit="0" vertical="center" wrapText="0"/>
    </xf>
    <xf borderId="5" fillId="4" fontId="230" numFmtId="49" xfId="0" applyAlignment="1" applyBorder="1" applyFont="1" applyNumberFormat="1">
      <alignment horizontal="left" readingOrder="0" shrinkToFit="0" vertical="center" wrapText="1"/>
    </xf>
    <xf borderId="5" fillId="4" fontId="231" numFmtId="0" xfId="0" applyAlignment="1" applyBorder="1" applyFont="1">
      <alignment readingOrder="0" shrinkToFit="0" vertical="center" wrapText="1"/>
    </xf>
    <xf borderId="5" fillId="4" fontId="232" numFmtId="0" xfId="0" applyAlignment="1" applyBorder="1" applyFont="1">
      <alignment readingOrder="0" shrinkToFit="0" vertical="center" wrapText="0"/>
    </xf>
    <xf borderId="1" fillId="4" fontId="4" numFmtId="0" xfId="0" applyAlignment="1" applyBorder="1" applyFont="1">
      <alignment readingOrder="0" shrinkToFit="0" vertical="center" wrapText="1"/>
    </xf>
    <xf borderId="5" fillId="9" fontId="233" numFmtId="0" xfId="0" applyAlignment="1" applyBorder="1" applyFont="1">
      <alignment readingOrder="0" shrinkToFit="0" vertical="center" wrapText="0"/>
    </xf>
    <xf borderId="1" fillId="0" fontId="234" numFmtId="49" xfId="0" applyAlignment="1" applyBorder="1" applyFont="1" applyNumberFormat="1">
      <alignment horizontal="left" readingOrder="0" shrinkToFit="0" vertical="center" wrapText="1"/>
    </xf>
    <xf borderId="10" fillId="0" fontId="235" numFmtId="0" xfId="0" applyAlignment="1" applyBorder="1" applyFont="1">
      <alignment readingOrder="0" shrinkToFit="0" vertical="center" wrapText="1"/>
    </xf>
    <xf borderId="0" fillId="8" fontId="236" numFmtId="0" xfId="0" applyAlignment="1" applyFont="1">
      <alignment readingOrder="0" vertical="center"/>
    </xf>
    <xf borderId="0" fillId="8" fontId="4" numFmtId="0" xfId="0" applyAlignment="1" applyFont="1">
      <alignment readingOrder="0" vertical="center"/>
    </xf>
    <xf borderId="5" fillId="4" fontId="4" numFmtId="0" xfId="0" applyAlignment="1" applyBorder="1" applyFont="1">
      <alignment readingOrder="0" shrinkToFit="0" vertical="center" wrapText="0"/>
    </xf>
    <xf borderId="5" fillId="9" fontId="237" numFmtId="0" xfId="0" applyAlignment="1" applyBorder="1" applyFont="1">
      <alignment readingOrder="0" shrinkToFit="0" vertical="center" wrapText="1"/>
    </xf>
    <xf borderId="2" fillId="8" fontId="4" numFmtId="0" xfId="0" applyAlignment="1" applyBorder="1" applyFont="1">
      <alignment readingOrder="0" shrinkToFit="0" vertical="center" wrapText="0"/>
    </xf>
    <xf borderId="0" fillId="12" fontId="1" numFmtId="0" xfId="0" applyFont="1"/>
    <xf borderId="5" fillId="12" fontId="179" numFmtId="0" xfId="0" applyAlignment="1" applyBorder="1" applyFont="1">
      <alignment readingOrder="0" shrinkToFit="0" vertical="center" wrapText="0"/>
    </xf>
    <xf borderId="12" fillId="0" fontId="238" numFmtId="49" xfId="0" applyAlignment="1" applyBorder="1" applyFont="1" applyNumberFormat="1">
      <alignment horizontal="left" readingOrder="0" shrinkToFit="0" vertical="center" wrapText="1"/>
    </xf>
    <xf borderId="12" fillId="0" fontId="4" numFmtId="0" xfId="0" applyAlignment="1" applyBorder="1" applyFont="1">
      <alignment readingOrder="0" shrinkToFit="0" vertical="center" wrapText="1"/>
    </xf>
    <xf borderId="12" fillId="0" fontId="4" numFmtId="0" xfId="0" applyAlignment="1" applyBorder="1" applyFont="1">
      <alignment readingOrder="0" shrinkToFit="0" vertical="center" wrapText="0"/>
    </xf>
    <xf borderId="12" fillId="3" fontId="6" numFmtId="0" xfId="0" applyAlignment="1" applyBorder="1" applyFont="1">
      <alignment horizontal="left" readingOrder="0" shrinkToFit="0" vertical="center" wrapText="1"/>
    </xf>
    <xf borderId="12" fillId="0" fontId="4" numFmtId="0" xfId="0" applyAlignment="1" applyBorder="1" applyFont="1">
      <alignment horizontal="center" readingOrder="0" shrinkToFit="0" vertical="center" wrapText="1"/>
    </xf>
    <xf borderId="12" fillId="0" fontId="4" numFmtId="164" xfId="0" applyAlignment="1" applyBorder="1" applyFont="1" applyNumberFormat="1">
      <alignment horizontal="center" readingOrder="0" shrinkToFit="0" vertical="center" wrapText="1"/>
    </xf>
    <xf borderId="14" fillId="0" fontId="4" numFmtId="164" xfId="0" applyAlignment="1" applyBorder="1" applyFont="1" applyNumberFormat="1">
      <alignment horizontal="center" readingOrder="0" shrinkToFit="0" vertical="center" wrapText="1"/>
    </xf>
    <xf borderId="0" fillId="10" fontId="66" numFmtId="0" xfId="0" applyAlignment="1" applyFont="1">
      <alignment readingOrder="0" shrinkToFit="0" vertical="center" wrapText="0"/>
    </xf>
    <xf borderId="0" fillId="4" fontId="239" numFmtId="0" xfId="0" applyFont="1"/>
    <xf borderId="2" fillId="2" fontId="1" numFmtId="0" xfId="0" applyAlignment="1" applyBorder="1" applyFont="1">
      <alignment horizontal="center" readingOrder="0" shrinkToFit="0" vertical="center" wrapText="1"/>
    </xf>
    <xf borderId="5" fillId="2" fontId="1" numFmtId="0" xfId="0" applyAlignment="1" applyBorder="1" applyFont="1">
      <alignment horizontal="center" readingOrder="0" shrinkToFit="0" vertical="center" wrapText="1"/>
    </xf>
    <xf borderId="0" fillId="0" fontId="15" numFmtId="0" xfId="0" applyAlignment="1" applyFont="1">
      <alignment readingOrder="0" shrinkToFit="0" wrapText="1"/>
    </xf>
    <xf borderId="0" fillId="4" fontId="15" numFmtId="0" xfId="0" applyAlignment="1" applyFont="1">
      <alignment readingOrder="0" shrinkToFit="0" wrapText="1"/>
    </xf>
    <xf borderId="0" fillId="4" fontId="240" numFmtId="0" xfId="0" applyAlignment="1" applyFont="1">
      <alignment readingOrder="0" shrinkToFit="0" wrapText="1"/>
    </xf>
    <xf borderId="0" fillId="3" fontId="4" numFmtId="0" xfId="0" applyAlignment="1" applyFont="1">
      <alignment readingOrder="0"/>
    </xf>
    <xf borderId="0" fillId="4" fontId="241" numFmtId="0" xfId="0" applyAlignment="1" applyFont="1">
      <alignment horizontal="left" readingOrder="0" shrinkToFit="0" vertical="center" wrapText="1"/>
    </xf>
    <xf borderId="0" fillId="0" fontId="4" numFmtId="0" xfId="0" applyAlignment="1" applyFont="1">
      <alignment horizontal="left" readingOrder="0" shrinkToFit="0" vertical="center" wrapText="1"/>
    </xf>
    <xf borderId="0" fillId="0" fontId="242" numFmtId="0" xfId="0" applyAlignment="1" applyFont="1">
      <alignment horizontal="left" readingOrder="0" shrinkToFit="0" vertical="center" wrapText="1"/>
    </xf>
    <xf borderId="0" fillId="0" fontId="4" numFmtId="0" xfId="0" applyAlignment="1" applyFont="1">
      <alignment readingOrder="0" shrinkToFit="0" wrapText="1"/>
    </xf>
    <xf borderId="0" fillId="0" fontId="15" numFmtId="0" xfId="0" applyAlignment="1" applyFont="1">
      <alignment readingOrder="0" shrinkToFit="0" wrapText="1"/>
    </xf>
    <xf borderId="0" fillId="0" fontId="4" numFmtId="0" xfId="0" applyAlignment="1" applyFont="1">
      <alignment horizontal="center" readingOrder="0" shrinkToFit="0" wrapText="1"/>
    </xf>
    <xf borderId="0" fillId="0" fontId="187" numFmtId="0" xfId="0" applyAlignment="1" applyFont="1">
      <alignment readingOrder="0" shrinkToFit="0" wrapText="1"/>
    </xf>
    <xf borderId="0" fillId="0" fontId="4" numFmtId="0" xfId="0" applyAlignment="1" applyFont="1">
      <alignment shrinkToFit="0" wrapText="1"/>
    </xf>
    <xf borderId="0" fillId="0" fontId="4" numFmtId="164" xfId="0" applyAlignment="1" applyFont="1" applyNumberFormat="1">
      <alignment horizontal="center" readingOrder="0" shrinkToFit="0" wrapText="1"/>
    </xf>
    <xf borderId="0" fillId="0" fontId="243" numFmtId="0" xfId="0" applyAlignment="1" applyFont="1">
      <alignment readingOrder="0" shrinkToFit="0" wrapText="1"/>
    </xf>
    <xf borderId="0" fillId="4" fontId="4" numFmtId="0" xfId="0" applyAlignment="1" applyFont="1">
      <alignment horizontal="center" readingOrder="0" shrinkToFit="0" wrapText="1"/>
    </xf>
    <xf borderId="0" fillId="0" fontId="4" numFmtId="0" xfId="0" applyAlignment="1" applyFont="1">
      <alignment readingOrder="0" shrinkToFit="0" wrapText="1"/>
    </xf>
    <xf borderId="0" fillId="0" fontId="15" numFmtId="0" xfId="0" applyAlignment="1" applyFont="1">
      <alignment readingOrder="0" shrinkToFit="0" vertical="center" wrapText="1"/>
    </xf>
    <xf borderId="0" fillId="0" fontId="195" numFmtId="0" xfId="0" applyAlignment="1" applyFont="1">
      <alignment readingOrder="0" shrinkToFit="0" wrapText="1"/>
    </xf>
    <xf borderId="0" fillId="0" fontId="12" numFmtId="0" xfId="0" applyAlignment="1" applyFont="1">
      <alignment readingOrder="0" shrinkToFit="0" wrapText="1"/>
    </xf>
    <xf borderId="0" fillId="0" fontId="4" numFmtId="0" xfId="0" applyAlignment="1" applyFont="1">
      <alignment shrinkToFit="0" wrapText="1"/>
    </xf>
    <xf borderId="0" fillId="0" fontId="4" numFmtId="0" xfId="0" applyAlignment="1" applyFont="1">
      <alignment horizontal="left" readingOrder="0" shrinkToFit="0" vertical="center" wrapText="1"/>
    </xf>
    <xf borderId="0" fillId="0" fontId="6" numFmtId="0" xfId="0" applyAlignment="1" applyFont="1">
      <alignment readingOrder="0" shrinkToFit="0" wrapText="1"/>
    </xf>
    <xf borderId="0" fillId="0" fontId="4" numFmtId="0" xfId="0" applyAlignment="1" applyFont="1">
      <alignment shrinkToFit="0" wrapText="1"/>
    </xf>
    <xf borderId="0" fillId="3" fontId="4" numFmtId="0" xfId="0" applyFont="1"/>
    <xf borderId="0" fillId="0" fontId="4" numFmtId="0" xfId="0" applyAlignment="1" applyFont="1">
      <alignment horizontal="center" shrinkToFit="0" wrapText="1"/>
    </xf>
    <xf borderId="0" fillId="0" fontId="4" numFmtId="0" xfId="0" applyAlignment="1" applyFont="1">
      <alignment shrinkToFit="0" vertical="center" wrapText="1"/>
    </xf>
    <xf borderId="0" fillId="0" fontId="4" numFmtId="0" xfId="0" applyAlignment="1" applyFont="1">
      <alignment readingOrder="0" shrinkToFit="0" vertical="center" wrapText="1"/>
    </xf>
    <xf borderId="0" fillId="0" fontId="4" numFmtId="164" xfId="0" applyAlignment="1" applyFont="1" applyNumberFormat="1">
      <alignment horizontal="center" shrinkToFit="0" vertical="center" wrapText="1"/>
    </xf>
    <xf borderId="0" fillId="0" fontId="244" numFmtId="0" xfId="0" applyAlignment="1" applyFont="1">
      <alignment horizontal="left" readingOrder="0" shrinkToFit="0" vertical="center" wrapText="1"/>
    </xf>
    <xf borderId="0" fillId="3" fontId="6" numFmtId="0" xfId="0" applyAlignment="1" applyFont="1">
      <alignment horizontal="left" readingOrder="0"/>
    </xf>
    <xf borderId="0" fillId="0" fontId="12" numFmtId="0" xfId="0" applyAlignment="1" applyFont="1">
      <alignment horizontal="left" readingOrder="0" shrinkToFit="0" vertical="center" wrapText="1"/>
    </xf>
    <xf borderId="0" fillId="3" fontId="6" numFmtId="0" xfId="0" applyAlignment="1" applyFont="1">
      <alignment horizontal="left" readingOrder="0" shrinkToFit="0" vertical="center" wrapText="1"/>
    </xf>
    <xf borderId="0" fillId="0" fontId="4" numFmtId="0" xfId="0" applyAlignment="1" applyFont="1">
      <alignment horizontal="left" readingOrder="0" shrinkToFit="0" vertical="center" wrapText="1"/>
    </xf>
    <xf borderId="0" fillId="0" fontId="12" numFmtId="0" xfId="0" applyAlignment="1" applyFont="1">
      <alignment horizontal="left" readingOrder="0" shrinkToFit="0" vertical="center" wrapText="1"/>
    </xf>
    <xf borderId="0" fillId="0" fontId="245" numFmtId="0" xfId="0" applyAlignment="1" applyFont="1">
      <alignment horizontal="left" readingOrder="0" shrinkToFit="0" vertical="center" wrapText="1"/>
    </xf>
    <xf borderId="0" fillId="0" fontId="6" numFmtId="0" xfId="0" applyAlignment="1" applyFont="1">
      <alignment horizontal="left" readingOrder="0" shrinkToFit="0" vertical="center" wrapText="1"/>
    </xf>
    <xf borderId="0" fillId="0" fontId="246" numFmtId="0" xfId="0" applyAlignment="1" applyFont="1">
      <alignment horizontal="left" readingOrder="0" shrinkToFit="0" vertical="center" wrapText="1"/>
    </xf>
    <xf borderId="0" fillId="0" fontId="6" numFmtId="0" xfId="0" applyAlignment="1" applyFont="1">
      <alignment horizontal="left" readingOrder="0" shrinkToFit="0" vertical="center" wrapText="1"/>
    </xf>
    <xf borderId="0" fillId="8" fontId="4" numFmtId="0" xfId="0" applyAlignment="1" applyFont="1">
      <alignment readingOrder="0" shrinkToFit="0" vertical="center" wrapText="1"/>
    </xf>
    <xf borderId="0" fillId="8" fontId="4" numFmtId="0" xfId="0" applyAlignment="1" applyFont="1">
      <alignment shrinkToFit="0" vertical="center" wrapText="1"/>
    </xf>
    <xf borderId="0" fillId="8" fontId="247" numFmtId="0" xfId="0" applyAlignment="1" applyFont="1">
      <alignment shrinkToFit="0" vertical="center" wrapText="1"/>
    </xf>
    <xf borderId="0" fillId="8" fontId="4" numFmtId="164" xfId="0" applyAlignment="1" applyFont="1" applyNumberFormat="1">
      <alignment horizontal="center" shrinkToFit="0" vertical="center" wrapText="1"/>
    </xf>
    <xf borderId="0" fillId="8" fontId="4" numFmtId="164" xfId="0" applyAlignment="1" applyFont="1" applyNumberFormat="1">
      <alignment horizontal="center" shrinkToFit="0" vertical="center" wrapText="1"/>
    </xf>
    <xf borderId="0" fillId="8" fontId="248" numFmtId="0" xfId="0" applyAlignment="1" applyFont="1">
      <alignment horizontal="left" readingOrder="0" shrinkToFit="0" vertical="center" wrapText="1"/>
    </xf>
    <xf borderId="0" fillId="8" fontId="4" numFmtId="164" xfId="0" applyAlignment="1" applyFont="1" applyNumberFormat="1">
      <alignment horizontal="center" readingOrder="0" shrinkToFit="0" vertical="center" wrapText="1"/>
    </xf>
    <xf borderId="0" fillId="3" fontId="249" numFmtId="0" xfId="0" applyAlignment="1" applyFont="1">
      <alignment horizontal="left" readingOrder="0" shrinkToFit="0" vertical="center" wrapText="1"/>
    </xf>
    <xf borderId="0" fillId="0" fontId="4" numFmtId="164" xfId="0" applyAlignment="1" applyFont="1" applyNumberFormat="1">
      <alignment horizontal="center" shrinkToFit="0" vertical="center" wrapText="1"/>
    </xf>
    <xf borderId="0" fillId="0" fontId="4" numFmtId="0" xfId="0" applyAlignment="1" applyFont="1">
      <alignment readingOrder="0" shrinkToFit="0" vertical="center" wrapText="1"/>
    </xf>
    <xf borderId="0" fillId="0" fontId="250" numFmtId="0" xfId="0" applyAlignment="1" applyFont="1">
      <alignment shrinkToFit="0" vertical="center" wrapText="1"/>
    </xf>
    <xf borderId="0" fillId="0" fontId="4" numFmtId="0" xfId="0" applyAlignment="1" applyFont="1">
      <alignment shrinkToFit="0" vertical="center" wrapText="1"/>
    </xf>
    <xf borderId="0" fillId="0" fontId="6" numFmtId="0" xfId="0" applyAlignment="1" applyFont="1">
      <alignment horizontal="left" readingOrder="0" shrinkToFit="0" vertical="center" wrapText="1"/>
    </xf>
    <xf borderId="0" fillId="4" fontId="6" numFmtId="0" xfId="0" applyAlignment="1" applyFont="1">
      <alignment horizontal="left" readingOrder="0" shrinkToFit="0" vertical="center" wrapText="1"/>
    </xf>
    <xf borderId="0" fillId="0" fontId="6" numFmtId="0" xfId="0" applyAlignment="1" applyFont="1">
      <alignment horizontal="left" readingOrder="0" shrinkToFit="0" vertical="center" wrapText="1"/>
    </xf>
    <xf borderId="0" fillId="0" fontId="239" numFmtId="165" xfId="0" applyAlignment="1" applyFont="1" applyNumberFormat="1">
      <alignment horizontal="center" readingOrder="0"/>
    </xf>
    <xf borderId="0" fillId="0" fontId="239" numFmtId="0" xfId="0" applyAlignment="1" applyFont="1">
      <alignment horizontal="center" readingOrder="0"/>
    </xf>
    <xf borderId="0" fillId="0" fontId="239" numFmtId="0" xfId="0" applyAlignment="1" applyFont="1">
      <alignment horizontal="center"/>
    </xf>
    <xf borderId="18" fillId="2" fontId="1" numFmtId="0" xfId="0" applyAlignment="1" applyBorder="1" applyFont="1">
      <alignment horizontal="center" readingOrder="0" vertical="center"/>
    </xf>
    <xf borderId="19" fillId="2" fontId="1" numFmtId="0" xfId="0" applyAlignment="1" applyBorder="1" applyFont="1">
      <alignment horizontal="center" readingOrder="0"/>
    </xf>
    <xf borderId="20" fillId="0" fontId="7" numFmtId="0" xfId="0" applyBorder="1" applyFont="1"/>
    <xf borderId="19" fillId="2" fontId="1" numFmtId="0" xfId="0" applyAlignment="1" applyBorder="1" applyFont="1">
      <alignment horizontal="center" readingOrder="0" vertical="center"/>
    </xf>
    <xf borderId="18" fillId="2" fontId="1" numFmtId="0" xfId="0" applyAlignment="1" applyBorder="1" applyFont="1">
      <alignment horizontal="center" readingOrder="0" shrinkToFit="0" vertical="center" wrapText="1"/>
    </xf>
    <xf borderId="10" fillId="13" fontId="73" numFmtId="0" xfId="0" applyAlignment="1" applyBorder="1" applyFont="1">
      <alignment horizontal="center" readingOrder="0" vertical="center"/>
    </xf>
    <xf borderId="11" fillId="0" fontId="7" numFmtId="0" xfId="0" applyBorder="1" applyFont="1"/>
    <xf borderId="21" fillId="14" fontId="73" numFmtId="0" xfId="0" applyAlignment="1" applyBorder="1" applyFill="1" applyFont="1">
      <alignment horizontal="center" readingOrder="0" shrinkToFit="0" vertical="center" wrapText="1"/>
    </xf>
    <xf borderId="21" fillId="15" fontId="1" numFmtId="0" xfId="0" applyAlignment="1" applyBorder="1" applyFill="1" applyFont="1">
      <alignment horizontal="center" readingOrder="0" shrinkToFit="0" vertical="center" wrapText="1"/>
    </xf>
    <xf borderId="0" fillId="0" fontId="73" numFmtId="0" xfId="0" applyFont="1"/>
    <xf borderId="22" fillId="0" fontId="7" numFmtId="0" xfId="0" applyBorder="1" applyFont="1"/>
    <xf borderId="23" fillId="2" fontId="1" numFmtId="0" xfId="0" applyAlignment="1" applyBorder="1" applyFont="1">
      <alignment horizontal="center" readingOrder="0"/>
    </xf>
    <xf borderId="22" fillId="2" fontId="1" numFmtId="0" xfId="0" applyAlignment="1" applyBorder="1" applyFont="1">
      <alignment horizontal="center" readingOrder="0" vertical="center"/>
    </xf>
    <xf borderId="23" fillId="2" fontId="1" numFmtId="0" xfId="0" applyAlignment="1" applyBorder="1" applyFont="1">
      <alignment horizontal="center" readingOrder="0" vertical="center"/>
    </xf>
    <xf borderId="11" fillId="13" fontId="73" numFmtId="0" xfId="0" applyAlignment="1" applyBorder="1" applyFont="1">
      <alignment horizontal="center" readingOrder="0" vertical="center"/>
    </xf>
    <xf borderId="24" fillId="13" fontId="73" numFmtId="0" xfId="0" applyAlignment="1" applyBorder="1" applyFont="1">
      <alignment horizontal="center" readingOrder="0" vertical="center"/>
    </xf>
    <xf borderId="25" fillId="0" fontId="7" numFmtId="0" xfId="0" applyBorder="1" applyFont="1"/>
    <xf borderId="0" fillId="0" fontId="73" numFmtId="0" xfId="0" applyAlignment="1" applyFont="1">
      <alignment horizontal="center"/>
    </xf>
    <xf borderId="0" fillId="0" fontId="4" numFmtId="0" xfId="0" applyAlignment="1" applyFont="1">
      <alignment horizontal="center" readingOrder="0"/>
    </xf>
    <xf borderId="0" fillId="0" fontId="4" numFmtId="0" xfId="0" applyAlignment="1" applyFont="1">
      <alignment horizontal="center"/>
    </xf>
    <xf borderId="0" fillId="0" fontId="4" numFmtId="166" xfId="0" applyAlignment="1" applyFont="1" applyNumberFormat="1">
      <alignment horizontal="center"/>
    </xf>
    <xf borderId="0" fillId="0" fontId="4" numFmtId="10" xfId="0" applyAlignment="1" applyFont="1" applyNumberFormat="1">
      <alignment horizontal="center"/>
    </xf>
    <xf borderId="0" fillId="0" fontId="4" numFmtId="165" xfId="0" applyAlignment="1" applyFont="1" applyNumberFormat="1">
      <alignment horizontal="center" readingOrder="0"/>
    </xf>
    <xf borderId="0" fillId="0" fontId="4" numFmtId="165" xfId="0" applyAlignment="1" applyFont="1" applyNumberFormat="1">
      <alignment horizontal="center"/>
    </xf>
    <xf borderId="0" fillId="13" fontId="73" numFmtId="0" xfId="0" applyAlignment="1" applyFont="1">
      <alignment horizontal="center" readingOrder="0"/>
    </xf>
    <xf borderId="0" fillId="13" fontId="73" numFmtId="0" xfId="0" applyAlignment="1" applyFont="1">
      <alignment horizontal="center"/>
    </xf>
    <xf borderId="0" fillId="13" fontId="73" numFmtId="165" xfId="0" applyAlignment="1" applyFont="1" applyNumberFormat="1">
      <alignment horizontal="center"/>
    </xf>
    <xf borderId="0" fillId="13" fontId="73" numFmtId="166" xfId="0" applyAlignment="1" applyFont="1" applyNumberFormat="1">
      <alignment horizontal="center"/>
    </xf>
    <xf borderId="0" fillId="13" fontId="4" numFmtId="0" xfId="0" applyAlignment="1" applyFont="1">
      <alignment horizontal="center" readingOrder="0"/>
    </xf>
    <xf borderId="0" fillId="13" fontId="4" numFmtId="0" xfId="0" applyAlignment="1" applyFont="1">
      <alignment horizontal="center"/>
    </xf>
    <xf borderId="0" fillId="13" fontId="4" numFmtId="4" xfId="0" applyAlignment="1" applyFont="1" applyNumberFormat="1">
      <alignment horizontal="center"/>
    </xf>
    <xf borderId="0" fillId="13" fontId="4" numFmtId="165" xfId="0" applyAlignment="1" applyFont="1" applyNumberFormat="1">
      <alignment horizontal="center"/>
    </xf>
    <xf borderId="0" fillId="13" fontId="4" numFmtId="166" xfId="0" applyAlignment="1" applyFont="1" applyNumberFormat="1">
      <alignment horizontal="center"/>
    </xf>
    <xf borderId="0" fillId="0" fontId="73" numFmtId="0" xfId="0" applyAlignment="1" applyFont="1">
      <alignment horizontal="center" readingOrder="0"/>
    </xf>
    <xf borderId="24" fillId="0" fontId="73" numFmtId="0" xfId="0" applyAlignment="1" applyBorder="1" applyFont="1">
      <alignment horizontal="center" readingOrder="0"/>
    </xf>
    <xf borderId="10" fillId="0" fontId="73" numFmtId="0" xfId="0" applyAlignment="1" applyBorder="1" applyFont="1">
      <alignment horizontal="center"/>
    </xf>
    <xf borderId="24" fillId="0" fontId="73" numFmtId="166" xfId="0" applyAlignment="1" applyBorder="1" applyFont="1" applyNumberFormat="1">
      <alignment horizontal="center" readingOrder="0"/>
    </xf>
    <xf borderId="26" fillId="0" fontId="251" numFmtId="0" xfId="0" applyAlignment="1" applyBorder="1" applyFont="1">
      <alignment horizontal="center" readingOrder="0" textRotation="90" vertical="center"/>
    </xf>
    <xf borderId="6" fillId="0" fontId="4" numFmtId="0" xfId="0" applyAlignment="1" applyBorder="1" applyFont="1">
      <alignment readingOrder="0" vertical="center"/>
    </xf>
    <xf borderId="24" fillId="0" fontId="4" numFmtId="0" xfId="0" applyAlignment="1" applyBorder="1" applyFont="1">
      <alignment horizontal="center" readingOrder="0"/>
    </xf>
    <xf borderId="24" fillId="0" fontId="4" numFmtId="0" xfId="0" applyBorder="1" applyFont="1"/>
    <xf borderId="24" fillId="0" fontId="73" numFmtId="166" xfId="0" applyBorder="1" applyFont="1" applyNumberFormat="1"/>
    <xf borderId="24" fillId="13" fontId="73" numFmtId="0" xfId="0" applyBorder="1" applyFont="1"/>
    <xf borderId="26" fillId="0" fontId="7" numFmtId="0" xfId="0" applyBorder="1" applyFont="1"/>
    <xf borderId="8" fillId="0" fontId="7" numFmtId="0" xfId="0" applyBorder="1" applyFont="1"/>
    <xf borderId="24" fillId="0" fontId="4" numFmtId="0" xfId="0" applyAlignment="1" applyBorder="1" applyFont="1">
      <alignment horizontal="center" vertical="bottom"/>
    </xf>
    <xf borderId="24" fillId="0" fontId="4" numFmtId="166" xfId="0" applyBorder="1" applyFont="1" applyNumberFormat="1"/>
    <xf borderId="24" fillId="13" fontId="73" numFmtId="166" xfId="0" applyBorder="1" applyFont="1" applyNumberFormat="1"/>
    <xf borderId="11" fillId="0" fontId="4" numFmtId="0" xfId="0" applyAlignment="1" applyBorder="1" applyFont="1">
      <alignment readingOrder="0" vertical="center"/>
    </xf>
    <xf borderId="24" fillId="0" fontId="4" numFmtId="0" xfId="0" applyAlignment="1" applyBorder="1" applyFont="1">
      <alignment horizontal="center"/>
    </xf>
    <xf borderId="6" fillId="0" fontId="4" numFmtId="0" xfId="0" applyAlignment="1" applyBorder="1" applyFont="1">
      <alignment readingOrder="0" vertical="center"/>
    </xf>
    <xf borderId="24" fillId="13" fontId="73" numFmtId="3" xfId="0" applyBorder="1" applyFont="1" applyNumberFormat="1"/>
    <xf borderId="21" fillId="0" fontId="4" numFmtId="0" xfId="0" applyAlignment="1" applyBorder="1" applyFont="1">
      <alignment horizontal="center"/>
    </xf>
    <xf borderId="21" fillId="0" fontId="4" numFmtId="0" xfId="0" applyBorder="1" applyFont="1"/>
    <xf borderId="21" fillId="13" fontId="73" numFmtId="166" xfId="0" applyBorder="1" applyFont="1" applyNumberFormat="1"/>
    <xf borderId="21" fillId="13" fontId="73" numFmtId="0" xfId="0" applyBorder="1" applyFont="1"/>
    <xf borderId="21" fillId="0" fontId="4" numFmtId="166" xfId="0" applyBorder="1" applyFont="1" applyNumberFormat="1"/>
    <xf borderId="27" fillId="0" fontId="251" numFmtId="0" xfId="0" applyAlignment="1" applyBorder="1" applyFont="1">
      <alignment horizontal="center" readingOrder="0" textRotation="90" vertical="center"/>
    </xf>
    <xf borderId="28" fillId="0" fontId="4" numFmtId="0" xfId="0" applyAlignment="1" applyBorder="1" applyFont="1">
      <alignment readingOrder="0" vertical="center"/>
    </xf>
    <xf borderId="29" fillId="0" fontId="4" numFmtId="0" xfId="0" applyAlignment="1" applyBorder="1" applyFont="1">
      <alignment horizontal="center"/>
    </xf>
    <xf borderId="29" fillId="0" fontId="4" numFmtId="0" xfId="0" applyBorder="1" applyFont="1"/>
    <xf borderId="29" fillId="0" fontId="4" numFmtId="166" xfId="0" applyBorder="1" applyFont="1" applyNumberFormat="1"/>
    <xf borderId="29" fillId="13" fontId="73" numFmtId="0" xfId="0" applyBorder="1" applyFont="1"/>
    <xf borderId="29" fillId="13" fontId="73" numFmtId="166" xfId="0" applyBorder="1" applyFont="1" applyNumberFormat="1"/>
    <xf borderId="0" fillId="0" fontId="4" numFmtId="166" xfId="0" applyFont="1" applyNumberFormat="1"/>
    <xf borderId="9" fillId="0" fontId="73" numFmtId="0" xfId="0" applyAlignment="1" applyBorder="1" applyFont="1">
      <alignment horizontal="center" readingOrder="0"/>
    </xf>
    <xf borderId="10" fillId="0" fontId="73" numFmtId="0" xfId="0" applyAlignment="1" applyBorder="1" applyFont="1">
      <alignment horizontal="center" readingOrder="0"/>
    </xf>
    <xf borderId="10" fillId="0" fontId="7" numFmtId="0" xfId="0" applyBorder="1" applyFont="1"/>
    <xf borderId="10" fillId="0" fontId="4" numFmtId="0" xfId="0" applyAlignment="1" applyBorder="1" applyFont="1">
      <alignment horizontal="center"/>
    </xf>
    <xf borderId="11" fillId="0" fontId="4" numFmtId="0" xfId="0" applyBorder="1" applyFont="1"/>
    <xf borderId="9" fillId="0" fontId="4" numFmtId="0" xfId="0" applyAlignment="1" applyBorder="1" applyFont="1">
      <alignment horizontal="center"/>
    </xf>
    <xf borderId="24" fillId="0" fontId="73" numFmtId="167" xfId="0" applyAlignment="1" applyBorder="1" applyFont="1" applyNumberFormat="1">
      <alignment horizontal="center" readingOrder="0"/>
    </xf>
    <xf borderId="21" fillId="0" fontId="4" numFmtId="0" xfId="0" applyAlignment="1" applyBorder="1" applyFont="1">
      <alignment readingOrder="0" vertical="center"/>
    </xf>
    <xf borderId="24" fillId="0" fontId="4" numFmtId="0" xfId="0" applyAlignment="1" applyBorder="1" applyFont="1">
      <alignment readingOrder="0"/>
    </xf>
    <xf borderId="24" fillId="0" fontId="4" numFmtId="166" xfId="0" applyAlignment="1" applyBorder="1" applyFont="1" applyNumberFormat="1">
      <alignment readingOrder="0"/>
    </xf>
    <xf borderId="0" fillId="0" fontId="252" numFmtId="0" xfId="0" applyAlignment="1" applyFont="1">
      <alignment horizontal="center"/>
    </xf>
    <xf borderId="0" fillId="0" fontId="4" numFmtId="166" xfId="0" applyAlignment="1" applyFont="1" applyNumberFormat="1">
      <alignment readingOrder="0"/>
    </xf>
    <xf borderId="21" fillId="0" fontId="4" numFmtId="0" xfId="0" applyAlignment="1" applyBorder="1" applyFont="1">
      <alignment readingOrder="0" vertical="center"/>
    </xf>
    <xf borderId="21" fillId="0" fontId="4" numFmtId="0" xfId="0" applyAlignment="1" applyBorder="1" applyFont="1">
      <alignment readingOrder="0"/>
    </xf>
    <xf borderId="24" fillId="0" fontId="4" numFmtId="3" xfId="0" applyBorder="1" applyFont="1" applyNumberFormat="1"/>
    <xf borderId="24" fillId="0" fontId="4" numFmtId="0" xfId="0" applyAlignment="1" applyBorder="1" applyFont="1">
      <alignment readingOrder="0" vertical="center"/>
    </xf>
    <xf borderId="29" fillId="0" fontId="4" numFmtId="0" xfId="0" applyAlignment="1" applyBorder="1" applyFont="1">
      <alignment readingOrder="0" vertical="center"/>
    </xf>
    <xf borderId="29" fillId="0" fontId="4" numFmtId="0" xfId="0" applyAlignment="1" applyBorder="1" applyFont="1">
      <alignment readingOrder="0"/>
    </xf>
    <xf borderId="24" fillId="0" fontId="4" numFmtId="0" xfId="0" applyBorder="1" applyFont="1"/>
    <xf borderId="21" fillId="0" fontId="4" numFmtId="0" xfId="0" applyBorder="1" applyFont="1"/>
    <xf borderId="29" fillId="0" fontId="4" numFmtId="0" xfId="0" applyBorder="1" applyFont="1"/>
  </cellXfs>
  <cellStyles count="1">
    <cellStyle xfId="0" name="Normal" builtinId="0"/>
  </cellStyles>
  <dxfs count="14">
    <dxf>
      <font/>
      <fill>
        <patternFill patternType="solid">
          <fgColor rgb="FFFFE599"/>
          <bgColor rgb="FFFFE599"/>
        </patternFill>
      </fill>
      <border/>
    </dxf>
    <dxf>
      <font/>
      <fill>
        <patternFill patternType="solid">
          <fgColor rgb="FFB7E1CD"/>
          <bgColor rgb="FFB7E1CD"/>
        </patternFill>
      </fill>
      <border/>
    </dxf>
    <dxf>
      <font/>
      <fill>
        <patternFill patternType="solid">
          <fgColor rgb="FFCCCCCC"/>
          <bgColor rgb="FFCCCCCC"/>
        </patternFill>
      </fill>
      <border/>
    </dxf>
    <dxf>
      <font>
        <color rgb="FFFFFFFF"/>
      </font>
      <fill>
        <patternFill patternType="solid">
          <fgColor rgb="FFE06666"/>
          <bgColor rgb="FFE06666"/>
        </patternFill>
      </fill>
      <border/>
    </dxf>
    <dxf>
      <font>
        <b/>
        <color rgb="FFFFFFFF"/>
      </font>
      <fill>
        <patternFill patternType="solid">
          <fgColor rgb="FF6D9EEB"/>
          <bgColor rgb="FF6D9EEB"/>
        </patternFill>
      </fill>
      <border/>
    </dxf>
    <dxf>
      <font>
        <color rgb="FFFFFFFF"/>
      </font>
      <fill>
        <patternFill patternType="solid">
          <fgColor rgb="FF666666"/>
          <bgColor rgb="FF666666"/>
        </patternFill>
      </fill>
      <border/>
    </dxf>
    <dxf>
      <font>
        <b/>
      </font>
      <fill>
        <patternFill patternType="solid">
          <fgColor rgb="FFF4C7C3"/>
          <bgColor rgb="FFF4C7C3"/>
        </patternFill>
      </fill>
      <border/>
    </dxf>
    <dxf>
      <font>
        <color rgb="FFFFFFFF"/>
      </font>
      <fill>
        <patternFill patternType="solid">
          <fgColor rgb="FFFF0000"/>
          <bgColor rgb="FFFF0000"/>
        </patternFill>
      </fill>
      <border/>
    </dxf>
    <dxf>
      <font>
        <b/>
        <color rgb="FF000000"/>
      </font>
      <fill>
        <patternFill patternType="solid">
          <fgColor rgb="FFF4C7C3"/>
          <bgColor rgb="FFF4C7C3"/>
        </patternFill>
      </fill>
      <border/>
    </dxf>
    <dxf>
      <font/>
      <fill>
        <patternFill patternType="solid">
          <fgColor rgb="FFD9D2E9"/>
          <bgColor rgb="FFD9D2E9"/>
        </patternFill>
      </fill>
      <border/>
    </dxf>
    <dxf>
      <font>
        <color rgb="FFFFFFFF"/>
      </font>
      <fill>
        <patternFill patternType="solid">
          <fgColor rgb="FF999999"/>
          <bgColor rgb="FF999999"/>
        </patternFill>
      </fill>
      <border/>
    </dxf>
    <dxf>
      <font>
        <color rgb="FFFFFFFF"/>
      </font>
      <fill>
        <patternFill patternType="solid">
          <fgColor rgb="FF6AA84F"/>
          <bgColor rgb="FF6AA84F"/>
        </patternFill>
      </fill>
      <border/>
    </dxf>
    <dxf>
      <font>
        <color rgb="FF38761D"/>
      </font>
      <fill>
        <patternFill patternType="none"/>
      </fill>
      <border/>
    </dxf>
    <dxf>
      <font>
        <color rgb="FFFF0000"/>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392" Type="http://schemas.openxmlformats.org/officeDocument/2006/relationships/hyperlink" Target="https://www.linkedin.com/in/thomas-cutler-90733b26/?originalSubdomain=uk" TargetMode="External"/><Relationship Id="rId391" Type="http://schemas.openxmlformats.org/officeDocument/2006/relationships/hyperlink" Target="https://www.linkedin.com/in/sara-kim-a8270119/" TargetMode="External"/><Relationship Id="rId390" Type="http://schemas.openxmlformats.org/officeDocument/2006/relationships/hyperlink" Target="https://www.linkedin.com/in/sara-kim-a8270119/" TargetMode="External"/><Relationship Id="rId2180" Type="http://schemas.openxmlformats.org/officeDocument/2006/relationships/hyperlink" Target="https://www.linkedin.com/in/holly-grant-46345694/" TargetMode="External"/><Relationship Id="rId2181" Type="http://schemas.openxmlformats.org/officeDocument/2006/relationships/hyperlink" Target="https://www.linkedin.com/in/holly-grant-46345694/" TargetMode="External"/><Relationship Id="rId2182" Type="http://schemas.openxmlformats.org/officeDocument/2006/relationships/hyperlink" Target="https://www.linkedin.com/in/dean-jackson-03460a4/" TargetMode="External"/><Relationship Id="rId2183" Type="http://schemas.openxmlformats.org/officeDocument/2006/relationships/hyperlink" Target="https://app.hubspot.com/contacts/22670085/company/10336864620" TargetMode="External"/><Relationship Id="rId385" Type="http://schemas.openxmlformats.org/officeDocument/2006/relationships/hyperlink" Target="https://www.linkedin.com/in/sarah-hughes-b155072a/" TargetMode="External"/><Relationship Id="rId2184" Type="http://schemas.openxmlformats.org/officeDocument/2006/relationships/hyperlink" Target="https://www.linkedin.com/in/dean-jackson-03460a4/" TargetMode="External"/><Relationship Id="rId384" Type="http://schemas.openxmlformats.org/officeDocument/2006/relationships/hyperlink" Target="https://www.linkedin.com/in/tamarabrinkdougherty/" TargetMode="External"/><Relationship Id="rId2185" Type="http://schemas.openxmlformats.org/officeDocument/2006/relationships/hyperlink" Target="https://www.linkedin.com/messaging/thread/2-NjVjMmRlMzQtNTRhMS00ZDRjLWFjMzgtNzA2OTg3NGI4NzdmXzAxMg==" TargetMode="External"/><Relationship Id="rId383" Type="http://schemas.openxmlformats.org/officeDocument/2006/relationships/hyperlink" Target="https://www.linkedin.com/in/tamarabrinkdougherty/" TargetMode="External"/><Relationship Id="rId2186" Type="http://schemas.openxmlformats.org/officeDocument/2006/relationships/hyperlink" Target="https://www.linkedin.com/in/laurenvanderplank/" TargetMode="External"/><Relationship Id="rId382" Type="http://schemas.openxmlformats.org/officeDocument/2006/relationships/hyperlink" Target="https://www.linkedin.com/in/adrian-x-miramontes/" TargetMode="External"/><Relationship Id="rId2187" Type="http://schemas.openxmlformats.org/officeDocument/2006/relationships/hyperlink" Target="https://www.linkedin.com/in/laurenvanderplank/" TargetMode="External"/><Relationship Id="rId389" Type="http://schemas.openxmlformats.org/officeDocument/2006/relationships/hyperlink" Target="https://twitter.com/erikkawang" TargetMode="External"/><Relationship Id="rId2188" Type="http://schemas.openxmlformats.org/officeDocument/2006/relationships/hyperlink" Target="https://www.linkedin.com/messaging/thread/2-NzdjZmRkMDUtNmQ4Ny00NjI1LWFmYmUtZTVlNzg0Y2M3MGQxXzAxMg==/" TargetMode="External"/><Relationship Id="rId388" Type="http://schemas.openxmlformats.org/officeDocument/2006/relationships/hyperlink" Target="https://www.linkedin.com/in/erikka-wang-452959/" TargetMode="External"/><Relationship Id="rId2189" Type="http://schemas.openxmlformats.org/officeDocument/2006/relationships/hyperlink" Target="https://twitter.com/laurenvdp" TargetMode="External"/><Relationship Id="rId387" Type="http://schemas.openxmlformats.org/officeDocument/2006/relationships/hyperlink" Target="https://www.linkedin.com/in/erikka-wang-452959/" TargetMode="External"/><Relationship Id="rId386" Type="http://schemas.openxmlformats.org/officeDocument/2006/relationships/hyperlink" Target="https://www.linkedin.com/in/sarah-hughes-b155072a/" TargetMode="External"/><Relationship Id="rId381" Type="http://schemas.openxmlformats.org/officeDocument/2006/relationships/hyperlink" Target="https://www.linkedin.com/in/adrian-x-miramontes/" TargetMode="External"/><Relationship Id="rId380" Type="http://schemas.openxmlformats.org/officeDocument/2006/relationships/hyperlink" Target="https://twitter.com/sherylclark" TargetMode="External"/><Relationship Id="rId379" Type="http://schemas.openxmlformats.org/officeDocument/2006/relationships/hyperlink" Target="https://www.linkedin.com/messaging/thread/2-M2FjYzFjZTktMDNhNC00ZDJhLWI3M2QtNDNiY2U2MTY4YjY1XzAxMg==" TargetMode="External"/><Relationship Id="rId2170" Type="http://schemas.openxmlformats.org/officeDocument/2006/relationships/hyperlink" Target="https://www.linkedin.com/in/kevin-schlenker-7313b147/" TargetMode="External"/><Relationship Id="rId2171" Type="http://schemas.openxmlformats.org/officeDocument/2006/relationships/hyperlink" Target="https://app.hubspot.com/contacts/22670085/company/10336630874" TargetMode="External"/><Relationship Id="rId2172" Type="http://schemas.openxmlformats.org/officeDocument/2006/relationships/hyperlink" Target="https://www.linkedin.com/in/kevin-schlenker-7313b147/" TargetMode="External"/><Relationship Id="rId374" Type="http://schemas.openxmlformats.org/officeDocument/2006/relationships/hyperlink" Target="https://www.linkedin.com/in/dposokhov/" TargetMode="External"/><Relationship Id="rId2173" Type="http://schemas.openxmlformats.org/officeDocument/2006/relationships/hyperlink" Target="https://www.linkedin.com/messaging/thread/2-MzVhNTI5NTEtZGE5Ny00NDhhLTg4NWYtMDU0ZTRkNDBjNDI5XzAxMA==/" TargetMode="External"/><Relationship Id="rId373" Type="http://schemas.openxmlformats.org/officeDocument/2006/relationships/hyperlink" Target="https://www.linkedin.com/in/dposokhov/" TargetMode="External"/><Relationship Id="rId2174" Type="http://schemas.openxmlformats.org/officeDocument/2006/relationships/hyperlink" Target="https://twitter.com/kwschlenker?lang=en" TargetMode="External"/><Relationship Id="rId372" Type="http://schemas.openxmlformats.org/officeDocument/2006/relationships/hyperlink" Target="https://www.linkedin.com/messaging/thread/2-ZDg1Y2E1ODItMGZhZS00MzI5LTlmMDUtNTU5MjRkN2Y1NDgyXzAxMA==/" TargetMode="External"/><Relationship Id="rId2175" Type="http://schemas.openxmlformats.org/officeDocument/2006/relationships/hyperlink" Target="https://www.linkedin.com/in/andrew-foran-32299a65/" TargetMode="External"/><Relationship Id="rId371" Type="http://schemas.openxmlformats.org/officeDocument/2006/relationships/hyperlink" Target="https://www.linkedin.com/in/steve-sm-hong/" TargetMode="External"/><Relationship Id="rId2176" Type="http://schemas.openxmlformats.org/officeDocument/2006/relationships/hyperlink" Target="https://www.linkedin.com/in/andrew-foran-32299a65/" TargetMode="External"/><Relationship Id="rId378" Type="http://schemas.openxmlformats.org/officeDocument/2006/relationships/hyperlink" Target="https://www.linkedin.com/messaging/thread/2-M2M0ZDRjMTUtMTBmZi00MWVhLTk1ZGQtZDdkYzMyNWVmNTM1XzAxMA==/" TargetMode="External"/><Relationship Id="rId2177" Type="http://schemas.openxmlformats.org/officeDocument/2006/relationships/hyperlink" Target="https://www.linkedin.com/in/thegregparry/" TargetMode="External"/><Relationship Id="rId377" Type="http://schemas.openxmlformats.org/officeDocument/2006/relationships/hyperlink" Target="https://www.linkedin.com/in/sheryl-clark-b770b9a/" TargetMode="External"/><Relationship Id="rId2178" Type="http://schemas.openxmlformats.org/officeDocument/2006/relationships/hyperlink" Target="https://app.hubspot.com/contacts/22670085/company/10336801307" TargetMode="External"/><Relationship Id="rId376" Type="http://schemas.openxmlformats.org/officeDocument/2006/relationships/hyperlink" Target="https://app.hubspot.com/contacts/22670085/company/10113408438" TargetMode="External"/><Relationship Id="rId2179" Type="http://schemas.openxmlformats.org/officeDocument/2006/relationships/hyperlink" Target="https://www.linkedin.com/in/thegregparry/" TargetMode="External"/><Relationship Id="rId375" Type="http://schemas.openxmlformats.org/officeDocument/2006/relationships/hyperlink" Target="https://www.linkedin.com/in/sheryl-clark-b770b9a/" TargetMode="External"/><Relationship Id="rId2190" Type="http://schemas.openxmlformats.org/officeDocument/2006/relationships/hyperlink" Target="https://www.linkedin.com/in/beneltz/" TargetMode="External"/><Relationship Id="rId2191" Type="http://schemas.openxmlformats.org/officeDocument/2006/relationships/hyperlink" Target="https://app.hubspot.com/contacts/22670085/company/10336577973" TargetMode="External"/><Relationship Id="rId2192" Type="http://schemas.openxmlformats.org/officeDocument/2006/relationships/hyperlink" Target="https://www.linkedin.com/in/beneltz/" TargetMode="External"/><Relationship Id="rId2193" Type="http://schemas.openxmlformats.org/officeDocument/2006/relationships/hyperlink" Target="https://twitter.com/beneltz?lang=en" TargetMode="External"/><Relationship Id="rId2194" Type="http://schemas.openxmlformats.org/officeDocument/2006/relationships/hyperlink" Target="https://www.linkedin.com/in/brandon-moist-0681b533/" TargetMode="External"/><Relationship Id="rId396" Type="http://schemas.openxmlformats.org/officeDocument/2006/relationships/hyperlink" Target="https://www.linkedin.com/in/matthew-talbot-826a5515/" TargetMode="External"/><Relationship Id="rId2195" Type="http://schemas.openxmlformats.org/officeDocument/2006/relationships/hyperlink" Target="https://www.linkedin.com/in/brandon-moist-0681b533/" TargetMode="External"/><Relationship Id="rId395" Type="http://schemas.openxmlformats.org/officeDocument/2006/relationships/hyperlink" Target="https://www.linkedin.com/messaging/thread/2-MjIwODdjMzItYWM0MS00MDczLTgxOGUtMmEyMTI3NTNiM2RjXzAxMA==/" TargetMode="External"/><Relationship Id="rId2196" Type="http://schemas.openxmlformats.org/officeDocument/2006/relationships/hyperlink" Target="https://www.linkedin.com/in/dan-gongloff-32542146/" TargetMode="External"/><Relationship Id="rId394" Type="http://schemas.openxmlformats.org/officeDocument/2006/relationships/hyperlink" Target="https://www.linkedin.com/in/thomas-cutler-90733b26/?originalSubdomain=uk" TargetMode="External"/><Relationship Id="rId2197" Type="http://schemas.openxmlformats.org/officeDocument/2006/relationships/hyperlink" Target="https://www.linkedin.com/in/dan-gongloff-32542146/" TargetMode="External"/><Relationship Id="rId393" Type="http://schemas.openxmlformats.org/officeDocument/2006/relationships/hyperlink" Target="https://app.hubspot.com/contacts/22670085/company/9627343682" TargetMode="External"/><Relationship Id="rId2198" Type="http://schemas.openxmlformats.org/officeDocument/2006/relationships/hyperlink" Target="https://www.linkedin.com/in/avi-cohen-460a3b1a/" TargetMode="External"/><Relationship Id="rId2199" Type="http://schemas.openxmlformats.org/officeDocument/2006/relationships/hyperlink" Target="https://app.hubspot.com/contacts/22670085/company/10336607806" TargetMode="External"/><Relationship Id="rId399" Type="http://schemas.openxmlformats.org/officeDocument/2006/relationships/hyperlink" Target="https://www.linkedin.com/in/sammccoriston/" TargetMode="External"/><Relationship Id="rId398" Type="http://schemas.openxmlformats.org/officeDocument/2006/relationships/hyperlink" Target="https://www.linkedin.com/in/sammccoriston/" TargetMode="External"/><Relationship Id="rId397" Type="http://schemas.openxmlformats.org/officeDocument/2006/relationships/hyperlink" Target="https://www.linkedin.com/in/matthew-talbot-826a5515/" TargetMode="External"/><Relationship Id="rId1730" Type="http://schemas.openxmlformats.org/officeDocument/2006/relationships/hyperlink" Target="https://www.linkedin.com/in/melinda-robertson-2591a050/" TargetMode="External"/><Relationship Id="rId1731" Type="http://schemas.openxmlformats.org/officeDocument/2006/relationships/hyperlink" Target="https://app.hubspot.com/contacts/22670085/company/9745839628" TargetMode="External"/><Relationship Id="rId1732" Type="http://schemas.openxmlformats.org/officeDocument/2006/relationships/hyperlink" Target="https://www.linkedin.com/in/melinda-robertson-2591a050/" TargetMode="External"/><Relationship Id="rId1733" Type="http://schemas.openxmlformats.org/officeDocument/2006/relationships/hyperlink" Target="https://www.linkedin.com/in/jayde-mclean/" TargetMode="External"/><Relationship Id="rId1734" Type="http://schemas.openxmlformats.org/officeDocument/2006/relationships/hyperlink" Target="https://www.linkedin.com/in/jayde-mclean/" TargetMode="External"/><Relationship Id="rId1735" Type="http://schemas.openxmlformats.org/officeDocument/2006/relationships/hyperlink" Target="https://www.linkedin.com/in/monique-santos-042964116/" TargetMode="External"/><Relationship Id="rId1736" Type="http://schemas.openxmlformats.org/officeDocument/2006/relationships/hyperlink" Target="https://www.linkedin.com/in/monique-santos-042964116/" TargetMode="External"/><Relationship Id="rId1737" Type="http://schemas.openxmlformats.org/officeDocument/2006/relationships/hyperlink" Target="https://www.linkedin.com/in/shilu-kumar-44a005181/" TargetMode="External"/><Relationship Id="rId1738" Type="http://schemas.openxmlformats.org/officeDocument/2006/relationships/hyperlink" Target="https://app.hubspot.com/contacts/22670085/company/9747095729" TargetMode="External"/><Relationship Id="rId1739" Type="http://schemas.openxmlformats.org/officeDocument/2006/relationships/hyperlink" Target="https://www.linkedin.com/in/shilu-kumar-44a005181/" TargetMode="External"/><Relationship Id="rId1720" Type="http://schemas.openxmlformats.org/officeDocument/2006/relationships/hyperlink" Target="https://www.linkedin.com/in/tushar-rahate-746b4560/" TargetMode="External"/><Relationship Id="rId1721" Type="http://schemas.openxmlformats.org/officeDocument/2006/relationships/hyperlink" Target="https://www.linkedin.com/in/eric-prosnitz-322b417a/" TargetMode="External"/><Relationship Id="rId1722" Type="http://schemas.openxmlformats.org/officeDocument/2006/relationships/hyperlink" Target="https://app.hubspot.com/contacts/22670085/company/9928616309" TargetMode="External"/><Relationship Id="rId1723" Type="http://schemas.openxmlformats.org/officeDocument/2006/relationships/hyperlink" Target="https://www.linkedin.com/in/eric-prosnitz-322b417a/" TargetMode="External"/><Relationship Id="rId1724" Type="http://schemas.openxmlformats.org/officeDocument/2006/relationships/hyperlink" Target="https://www.linkedin.com/in/aaron-schweifler/" TargetMode="External"/><Relationship Id="rId1725" Type="http://schemas.openxmlformats.org/officeDocument/2006/relationships/hyperlink" Target="https://www.linkedin.com/in/aaron-schweifler/" TargetMode="External"/><Relationship Id="rId1726" Type="http://schemas.openxmlformats.org/officeDocument/2006/relationships/hyperlink" Target="https://www.linkedin.com/in/ian-ballentine-47304841/" TargetMode="External"/><Relationship Id="rId1727" Type="http://schemas.openxmlformats.org/officeDocument/2006/relationships/hyperlink" Target="https://www.linkedin.com/in/ian-ballentine-47304841/" TargetMode="External"/><Relationship Id="rId1728" Type="http://schemas.openxmlformats.org/officeDocument/2006/relationships/hyperlink" Target="https://www.linkedin.com/in/jessicablomstrom/" TargetMode="External"/><Relationship Id="rId1729" Type="http://schemas.openxmlformats.org/officeDocument/2006/relationships/hyperlink" Target="https://www.linkedin.com/in/jessicablomstrom/" TargetMode="External"/><Relationship Id="rId1752" Type="http://schemas.openxmlformats.org/officeDocument/2006/relationships/hyperlink" Target="https://www.linkedin.com/in/amir-jaffery-a2a433139/" TargetMode="External"/><Relationship Id="rId1753" Type="http://schemas.openxmlformats.org/officeDocument/2006/relationships/hyperlink" Target="https://www.linkedin.com/messaging/thread/2-YjY1MTVkZWItYmI1NC00ZTI1LTkzZjYtYWEzYzAzNDY4NDI0XzAxMw==/?searchTerm=Amir%20Jaffery" TargetMode="External"/><Relationship Id="rId1754" Type="http://schemas.openxmlformats.org/officeDocument/2006/relationships/hyperlink" Target="https://www.linkedin.com/in/kevin-lawrence-41b1176/" TargetMode="External"/><Relationship Id="rId1755" Type="http://schemas.openxmlformats.org/officeDocument/2006/relationships/hyperlink" Target="https://app.hubspot.com/contacts/22670085/company/9959127335" TargetMode="External"/><Relationship Id="rId1756" Type="http://schemas.openxmlformats.org/officeDocument/2006/relationships/hyperlink" Target="https://www.linkedin.com/in/kevin-lawrence-41b1176/" TargetMode="External"/><Relationship Id="rId1757" Type="http://schemas.openxmlformats.org/officeDocument/2006/relationships/hyperlink" Target="https://twitter.com/protowhey_man?lang=en" TargetMode="External"/><Relationship Id="rId1758" Type="http://schemas.openxmlformats.org/officeDocument/2006/relationships/hyperlink" Target="https://www.linkedin.com/in/diana-karpenko-b6661131/" TargetMode="External"/><Relationship Id="rId1759" Type="http://schemas.openxmlformats.org/officeDocument/2006/relationships/hyperlink" Target="https://www.linkedin.com/in/diana-karpenko-b6661131/" TargetMode="External"/><Relationship Id="rId1750" Type="http://schemas.openxmlformats.org/officeDocument/2006/relationships/hyperlink" Target="https://www.linkedin.com/in/waleedmalik15/" TargetMode="External"/><Relationship Id="rId1751" Type="http://schemas.openxmlformats.org/officeDocument/2006/relationships/hyperlink" Target="https://www.linkedin.com/in/amir-jaffery-a2a433139/" TargetMode="External"/><Relationship Id="rId1741" Type="http://schemas.openxmlformats.org/officeDocument/2006/relationships/hyperlink" Target="https://www.linkedin.com/in/deepti-kumar-28664b75/" TargetMode="External"/><Relationship Id="rId1742" Type="http://schemas.openxmlformats.org/officeDocument/2006/relationships/hyperlink" Target="https://www.linkedin.com/in/deepti-kumar-28664b75/" TargetMode="External"/><Relationship Id="rId1743" Type="http://schemas.openxmlformats.org/officeDocument/2006/relationships/hyperlink" Target="https://www.linkedin.com/messaging/thread/2-OWEzMzMyMDMtNGU3Mi00MDA0LTk0MzQtZmNlYjM3MWI0YmIyXzAxMw==/" TargetMode="External"/><Relationship Id="rId1744" Type="http://schemas.openxmlformats.org/officeDocument/2006/relationships/hyperlink" Target="https://www.linkedin.com/in/sulagna-das35/" TargetMode="External"/><Relationship Id="rId1745" Type="http://schemas.openxmlformats.org/officeDocument/2006/relationships/hyperlink" Target="https://www.linkedin.com/in/sulagna-das35/" TargetMode="External"/><Relationship Id="rId1746" Type="http://schemas.openxmlformats.org/officeDocument/2006/relationships/hyperlink" Target="https://www.linkedin.com/in/atif-mahmood-butt-986742217/" TargetMode="External"/><Relationship Id="rId1747" Type="http://schemas.openxmlformats.org/officeDocument/2006/relationships/hyperlink" Target="https://app.hubspot.com/contacts/22670085/company/9746261897" TargetMode="External"/><Relationship Id="rId1748" Type="http://schemas.openxmlformats.org/officeDocument/2006/relationships/hyperlink" Target="https://www.linkedin.com/in/atif-mahmood-butt-986742217/" TargetMode="External"/><Relationship Id="rId1749" Type="http://schemas.openxmlformats.org/officeDocument/2006/relationships/hyperlink" Target="https://www.linkedin.com/in/waleedmalik15/" TargetMode="External"/><Relationship Id="rId1740" Type="http://schemas.openxmlformats.org/officeDocument/2006/relationships/hyperlink" Target="https://www.linkedin.com/messaging/thread/2-NjE1NTYxMDMtNWE4Yy01NTVkLTk3MGItYzc4YzQ1ZmY2ODk4XzAxMA==/" TargetMode="External"/><Relationship Id="rId1710" Type="http://schemas.openxmlformats.org/officeDocument/2006/relationships/hyperlink" Target="https://www.linkedin.com/in/vkvellin/" TargetMode="External"/><Relationship Id="rId1711" Type="http://schemas.openxmlformats.org/officeDocument/2006/relationships/hyperlink" Target="https://www.linkedin.com/in/bandish-mehta/" TargetMode="External"/><Relationship Id="rId1712" Type="http://schemas.openxmlformats.org/officeDocument/2006/relationships/hyperlink" Target="https://app.hubspot.com/contacts/22670085/company/9746443159" TargetMode="External"/><Relationship Id="rId1713" Type="http://schemas.openxmlformats.org/officeDocument/2006/relationships/hyperlink" Target="https://www.linkedin.com/in/bandish-mehta/" TargetMode="External"/><Relationship Id="rId1714" Type="http://schemas.openxmlformats.org/officeDocument/2006/relationships/hyperlink" Target="https://www.linkedin.com/in/darshmehta/" TargetMode="External"/><Relationship Id="rId1715" Type="http://schemas.openxmlformats.org/officeDocument/2006/relationships/hyperlink" Target="https://www.linkedin.com/in/darshmehta/" TargetMode="External"/><Relationship Id="rId1716" Type="http://schemas.openxmlformats.org/officeDocument/2006/relationships/hyperlink" Target="https://www.linkedin.com/in/piyush-chimurkar/" TargetMode="External"/><Relationship Id="rId1717" Type="http://schemas.openxmlformats.org/officeDocument/2006/relationships/hyperlink" Target="https://www.linkedin.com/in/piyush-chimurkar/" TargetMode="External"/><Relationship Id="rId1718" Type="http://schemas.openxmlformats.org/officeDocument/2006/relationships/hyperlink" Target="https://twitter.com/PiyushChimurkar" TargetMode="External"/><Relationship Id="rId1719" Type="http://schemas.openxmlformats.org/officeDocument/2006/relationships/hyperlink" Target="https://www.linkedin.com/in/tushar-rahate-746b4560/" TargetMode="External"/><Relationship Id="rId1700" Type="http://schemas.openxmlformats.org/officeDocument/2006/relationships/hyperlink" Target="https://www.linkedin.com/in/elisa-de-martinis/" TargetMode="External"/><Relationship Id="rId1701" Type="http://schemas.openxmlformats.org/officeDocument/2006/relationships/hyperlink" Target="https://www.linkedin.com/in/eric-dailey-960715/" TargetMode="External"/><Relationship Id="rId1702" Type="http://schemas.openxmlformats.org/officeDocument/2006/relationships/hyperlink" Target="https://app.hubspot.com/contacts/22670085/company/9746393734" TargetMode="External"/><Relationship Id="rId1703" Type="http://schemas.openxmlformats.org/officeDocument/2006/relationships/hyperlink" Target="https://www.linkedin.com/messaging/thread/2-MDE1OTlhZjAtODg0Ni00NjlkLThkY2QtMTY0N2JhZjA1ZDc5XzAxMA==/" TargetMode="External"/><Relationship Id="rId1704" Type="http://schemas.openxmlformats.org/officeDocument/2006/relationships/hyperlink" Target="https://www.linkedin.com/in/alice-benoit-73ab432b/" TargetMode="External"/><Relationship Id="rId1705" Type="http://schemas.openxmlformats.org/officeDocument/2006/relationships/hyperlink" Target="https://www.linkedin.com/in/marine-loupias-37158bb6/" TargetMode="External"/><Relationship Id="rId1706" Type="http://schemas.openxmlformats.org/officeDocument/2006/relationships/hyperlink" Target="https://www.linkedin.com/in/olgakoel/" TargetMode="External"/><Relationship Id="rId1707" Type="http://schemas.openxmlformats.org/officeDocument/2006/relationships/hyperlink" Target="https://app.hubspot.com/contacts/22670085/company/9747039259" TargetMode="External"/><Relationship Id="rId1708" Type="http://schemas.openxmlformats.org/officeDocument/2006/relationships/hyperlink" Target="https://www.linkedin.com/in/olgakoel/" TargetMode="External"/><Relationship Id="rId1709" Type="http://schemas.openxmlformats.org/officeDocument/2006/relationships/hyperlink" Target="https://www.linkedin.com/in/vkvellin/" TargetMode="External"/><Relationship Id="rId40" Type="http://schemas.openxmlformats.org/officeDocument/2006/relationships/hyperlink" Target="https://twitter.com/richardsaghian" TargetMode="External"/><Relationship Id="rId3513" Type="http://schemas.openxmlformats.org/officeDocument/2006/relationships/hyperlink" Target="https://app.hubspot.com/contacts/22670085/company/15207179938" TargetMode="External"/><Relationship Id="rId3512" Type="http://schemas.openxmlformats.org/officeDocument/2006/relationships/hyperlink" Target="https://www.linkedin.com/in/ebonyswank/" TargetMode="External"/><Relationship Id="rId42" Type="http://schemas.openxmlformats.org/officeDocument/2006/relationships/hyperlink" Target="https://www.linkedin.com/in/jon-siffing-669a7065/" TargetMode="External"/><Relationship Id="rId3515" Type="http://schemas.openxmlformats.org/officeDocument/2006/relationships/hyperlink" Target="https://twitter.com/ebonyswank" TargetMode="External"/><Relationship Id="rId41" Type="http://schemas.openxmlformats.org/officeDocument/2006/relationships/hyperlink" Target="https://www.linkedin.com/in/jon-siffing-669a7065/" TargetMode="External"/><Relationship Id="rId3514" Type="http://schemas.openxmlformats.org/officeDocument/2006/relationships/hyperlink" Target="https://www.linkedin.com/in/ebonyswank/" TargetMode="External"/><Relationship Id="rId44" Type="http://schemas.openxmlformats.org/officeDocument/2006/relationships/hyperlink" Target="https://www.linkedin.com/in/maxwardaki/" TargetMode="External"/><Relationship Id="rId3517" Type="http://schemas.openxmlformats.org/officeDocument/2006/relationships/hyperlink" Target="https://www.linkedin.com/in/anthonymdavenport/" TargetMode="External"/><Relationship Id="rId43" Type="http://schemas.openxmlformats.org/officeDocument/2006/relationships/hyperlink" Target="https://www.linkedin.com/messaging/thread/2-YmM3Y2QxZjItNTQzOS00MzI1LTgyNGYtZmYxZmQ1MTNlNWJhXzAxMA==" TargetMode="External"/><Relationship Id="rId3516" Type="http://schemas.openxmlformats.org/officeDocument/2006/relationships/hyperlink" Target="https://www.linkedin.com/in/anthonymdavenport/" TargetMode="External"/><Relationship Id="rId46" Type="http://schemas.openxmlformats.org/officeDocument/2006/relationships/hyperlink" Target="https://www.linkedin.com/in/steven-ford-87a02652/" TargetMode="External"/><Relationship Id="rId3519" Type="http://schemas.openxmlformats.org/officeDocument/2006/relationships/hyperlink" Target="https://www.linkedin.com/in/alyssia-swans-639ba589/" TargetMode="External"/><Relationship Id="rId45" Type="http://schemas.openxmlformats.org/officeDocument/2006/relationships/hyperlink" Target="https://www.linkedin.com/in/maxwardaki/" TargetMode="External"/><Relationship Id="rId3518" Type="http://schemas.openxmlformats.org/officeDocument/2006/relationships/hyperlink" Target="https://www.linkedin.com/in/alyssia-swans-639ba589/" TargetMode="External"/><Relationship Id="rId48" Type="http://schemas.openxmlformats.org/officeDocument/2006/relationships/hyperlink" Target="https://www.linkedin.com/in/steven-ford-87a02652/" TargetMode="External"/><Relationship Id="rId47" Type="http://schemas.openxmlformats.org/officeDocument/2006/relationships/hyperlink" Target="https://app.hubspot.com/contacts/22670085/company/10336677448" TargetMode="External"/><Relationship Id="rId49" Type="http://schemas.openxmlformats.org/officeDocument/2006/relationships/hyperlink" Target="https://www.linkedin.com/messaging/thread/2-NWFkNWQ5MWMtYTM5Ny00YzJjLWFhMDQtNGJiMDhkMThhNGZjXzAxMA==/" TargetMode="External"/><Relationship Id="rId3511" Type="http://schemas.openxmlformats.org/officeDocument/2006/relationships/hyperlink" Target="https://twitter.com/alyssabrown22?lang=en" TargetMode="External"/><Relationship Id="rId3510" Type="http://schemas.openxmlformats.org/officeDocument/2006/relationships/hyperlink" Target="https://www.linkedin.com/in/alyssa-brown-4892ba42/" TargetMode="External"/><Relationship Id="rId3502" Type="http://schemas.openxmlformats.org/officeDocument/2006/relationships/hyperlink" Target="https://www.linkedin.com/messaging/thread/2-MjI5NDRmMzktNDhhOC00Y2JiLWI3N2MtZDllNTNkZTZhZTM0XzAxMA==/" TargetMode="External"/><Relationship Id="rId3501" Type="http://schemas.openxmlformats.org/officeDocument/2006/relationships/hyperlink" Target="https://www.linkedin.com/in/lindsay-muscato-3aab2712/" TargetMode="External"/><Relationship Id="rId31" Type="http://schemas.openxmlformats.org/officeDocument/2006/relationships/hyperlink" Target="https://www.linkedin.com/in/jen-olsen/" TargetMode="External"/><Relationship Id="rId3504" Type="http://schemas.openxmlformats.org/officeDocument/2006/relationships/hyperlink" Target="https://www.linkedin.com/in/trent-forquer-35a8bb18/" TargetMode="External"/><Relationship Id="rId30" Type="http://schemas.openxmlformats.org/officeDocument/2006/relationships/hyperlink" Target="https://twitter.com/staciebhfo" TargetMode="External"/><Relationship Id="rId3503" Type="http://schemas.openxmlformats.org/officeDocument/2006/relationships/hyperlink" Target="https://www.linkedin.com/in/trent-forquer-35a8bb18/" TargetMode="External"/><Relationship Id="rId33" Type="http://schemas.openxmlformats.org/officeDocument/2006/relationships/hyperlink" Target="https://www.linkedin.com/in/jonsefton/" TargetMode="External"/><Relationship Id="rId3506" Type="http://schemas.openxmlformats.org/officeDocument/2006/relationships/hyperlink" Target="https://www.linkedin.com/in/emily-parkins-18090b167/" TargetMode="External"/><Relationship Id="rId32" Type="http://schemas.openxmlformats.org/officeDocument/2006/relationships/hyperlink" Target="https://www.linkedin.com/in/jen-olsen/" TargetMode="External"/><Relationship Id="rId3505" Type="http://schemas.openxmlformats.org/officeDocument/2006/relationships/hyperlink" Target="https://www.linkedin.com/in/emily-parkins-18090b167/" TargetMode="External"/><Relationship Id="rId35" Type="http://schemas.openxmlformats.org/officeDocument/2006/relationships/hyperlink" Target="https://twitter.com/jsdreamer" TargetMode="External"/><Relationship Id="rId3508" Type="http://schemas.openxmlformats.org/officeDocument/2006/relationships/hyperlink" Target="https://twitter.com/emparks13" TargetMode="External"/><Relationship Id="rId34" Type="http://schemas.openxmlformats.org/officeDocument/2006/relationships/hyperlink" Target="https://www.linkedin.com/in/jonsefton/" TargetMode="External"/><Relationship Id="rId3507" Type="http://schemas.openxmlformats.org/officeDocument/2006/relationships/hyperlink" Target="https://www.linkedin.com/messaging/thread/2-YmY5MWFhMDMtNmNjZS00YmI1LTk4ZjItMTZhYmMyNjcxNmEwXzAxMA==/" TargetMode="External"/><Relationship Id="rId3509" Type="http://schemas.openxmlformats.org/officeDocument/2006/relationships/hyperlink" Target="https://www.linkedin.com/in/alyssa-brown-4892ba42/" TargetMode="External"/><Relationship Id="rId37" Type="http://schemas.openxmlformats.org/officeDocument/2006/relationships/hyperlink" Target="https://app.hubspot.com/contacts/22670085/company/10336665916" TargetMode="External"/><Relationship Id="rId36" Type="http://schemas.openxmlformats.org/officeDocument/2006/relationships/hyperlink" Target="https://www.linkedin.com/in/richardsaghian/" TargetMode="External"/><Relationship Id="rId39" Type="http://schemas.openxmlformats.org/officeDocument/2006/relationships/hyperlink" Target="https://www.linkedin.com/messaging/thread/2-NzM3NzVjMWEtMTA4Ni01YmM0LTgzYWYtZDdiMzdmNDljMTJiXzAwMA==/" TargetMode="External"/><Relationship Id="rId38" Type="http://schemas.openxmlformats.org/officeDocument/2006/relationships/hyperlink" Target="https://www.linkedin.com/in/richardsaghian/" TargetMode="External"/><Relationship Id="rId3500" Type="http://schemas.openxmlformats.org/officeDocument/2006/relationships/hyperlink" Target="https://app.hubspot.com/contacts/22670085/company/15207553940" TargetMode="External"/><Relationship Id="rId2203" Type="http://schemas.openxmlformats.org/officeDocument/2006/relationships/hyperlink" Target="https://www.linkedin.com/in/daniel-shapiro-a934219/" TargetMode="External"/><Relationship Id="rId3535" Type="http://schemas.openxmlformats.org/officeDocument/2006/relationships/hyperlink" Target="https://www.linkedin.com/in/julia-mavrodin/" TargetMode="External"/><Relationship Id="rId2204" Type="http://schemas.openxmlformats.org/officeDocument/2006/relationships/hyperlink" Target="https://app.hubspot.com/contacts/22670085/company/10336753713" TargetMode="External"/><Relationship Id="rId3534" Type="http://schemas.openxmlformats.org/officeDocument/2006/relationships/hyperlink" Target="https://www.linkedin.com/in/paige-edmonds-4162b69/" TargetMode="External"/><Relationship Id="rId20" Type="http://schemas.openxmlformats.org/officeDocument/2006/relationships/hyperlink" Target="https://www.linkedin.com/in/beth-morgan-henderson/" TargetMode="External"/><Relationship Id="rId2205" Type="http://schemas.openxmlformats.org/officeDocument/2006/relationships/hyperlink" Target="https://www.linkedin.com/in/daniel-shapiro-a934219/" TargetMode="External"/><Relationship Id="rId3537" Type="http://schemas.openxmlformats.org/officeDocument/2006/relationships/hyperlink" Target="https://www.linkedin.com/in/robynpr/" TargetMode="External"/><Relationship Id="rId2206" Type="http://schemas.openxmlformats.org/officeDocument/2006/relationships/hyperlink" Target="https://www.linkedin.com/messaging/thread/2-NDVjZGY3ZDAtZmE3OC00ZDJkLWIyYjAtMGIyZmEyMDE4ODYyXzAxMw==/" TargetMode="External"/><Relationship Id="rId3536" Type="http://schemas.openxmlformats.org/officeDocument/2006/relationships/hyperlink" Target="https://www.linkedin.com/in/julia-mavrodin/" TargetMode="External"/><Relationship Id="rId22" Type="http://schemas.openxmlformats.org/officeDocument/2006/relationships/hyperlink" Target="https://www.linkedin.com/in/ben-kohn-514695162/" TargetMode="External"/><Relationship Id="rId2207" Type="http://schemas.openxmlformats.org/officeDocument/2006/relationships/hyperlink" Target="https://www.linkedin.com/in/iv%C3%A1n-santiago-garrat%C3%B3n-28b5501a/" TargetMode="External"/><Relationship Id="rId3539" Type="http://schemas.openxmlformats.org/officeDocument/2006/relationships/hyperlink" Target="https://www.linkedin.com/messaging/thread/2-ZWJiNzA1MTgtMGQ2Mi00NWVmLWIwZjctYWI5ZjMyMjEyYjM2XzAxMg==/" TargetMode="External"/><Relationship Id="rId21" Type="http://schemas.openxmlformats.org/officeDocument/2006/relationships/hyperlink" Target="https://www.linkedin.com/in/beth-morgan-henderson/" TargetMode="External"/><Relationship Id="rId2208" Type="http://schemas.openxmlformats.org/officeDocument/2006/relationships/hyperlink" Target="https://www.linkedin.com/in/iv%C3%A1n-santiago-garrat%C3%B3n-28b5501a/" TargetMode="External"/><Relationship Id="rId3538" Type="http://schemas.openxmlformats.org/officeDocument/2006/relationships/hyperlink" Target="https://www.linkedin.com/in/robynpr/" TargetMode="External"/><Relationship Id="rId24" Type="http://schemas.openxmlformats.org/officeDocument/2006/relationships/hyperlink" Target="https://www.linkedin.com/in/ben-kohn-514695162/" TargetMode="External"/><Relationship Id="rId2209" Type="http://schemas.openxmlformats.org/officeDocument/2006/relationships/hyperlink" Target="https://www.linkedin.com/in/alexandra-psaros-944a39111/" TargetMode="External"/><Relationship Id="rId23" Type="http://schemas.openxmlformats.org/officeDocument/2006/relationships/hyperlink" Target="https://app.hubspot.com/contacts/22670085/company/10336790556" TargetMode="External"/><Relationship Id="rId26" Type="http://schemas.openxmlformats.org/officeDocument/2006/relationships/hyperlink" Target="https://mobile.twitter.com/plbygroupceo" TargetMode="External"/><Relationship Id="rId25" Type="http://schemas.openxmlformats.org/officeDocument/2006/relationships/hyperlink" Target="https://www.linkedin.com/messaging/thread/2-ZWM2NDYyZDktZjRiMS00YjFmLTg1YmEtMjVmZjgyYjJjNDdjXzAxMA==/" TargetMode="External"/><Relationship Id="rId28" Type="http://schemas.openxmlformats.org/officeDocument/2006/relationships/hyperlink" Target="https://app.hubspot.com/contacts/22670085/company/10336885793" TargetMode="External"/><Relationship Id="rId27" Type="http://schemas.openxmlformats.org/officeDocument/2006/relationships/hyperlink" Target="https://www.linkedin.com/in/stacie-sefton-0b63a2b/" TargetMode="External"/><Relationship Id="rId3531" Type="http://schemas.openxmlformats.org/officeDocument/2006/relationships/hyperlink" Target="https://www.linkedin.com/in/carolinehomlish/" TargetMode="External"/><Relationship Id="rId29" Type="http://schemas.openxmlformats.org/officeDocument/2006/relationships/hyperlink" Target="https://www.linkedin.com/in/stacie-sefton-0b63a2b/" TargetMode="External"/><Relationship Id="rId2200" Type="http://schemas.openxmlformats.org/officeDocument/2006/relationships/hyperlink" Target="https://www.linkedin.com/in/avi-cohen-460a3b1a/" TargetMode="External"/><Relationship Id="rId3530" Type="http://schemas.openxmlformats.org/officeDocument/2006/relationships/hyperlink" Target="https://www.linkedin.com/in/carolinehomlish/" TargetMode="External"/><Relationship Id="rId2201" Type="http://schemas.openxmlformats.org/officeDocument/2006/relationships/hyperlink" Target="https://www.linkedin.com/in/michael-yeheskiel-55412513/" TargetMode="External"/><Relationship Id="rId3533" Type="http://schemas.openxmlformats.org/officeDocument/2006/relationships/hyperlink" Target="https://www.linkedin.com/in/paige-edmonds-4162b69/" TargetMode="External"/><Relationship Id="rId2202" Type="http://schemas.openxmlformats.org/officeDocument/2006/relationships/hyperlink" Target="https://www.linkedin.com/in/michael-yeheskiel-55412513/" TargetMode="External"/><Relationship Id="rId3532" Type="http://schemas.openxmlformats.org/officeDocument/2006/relationships/hyperlink" Target="https://www.linkedin.com/messaging/thread/2-MWMwZTUyMTItMDZjMi00MGU5LWFkODctYmZmYjc0N2ZiOTU2XzAxMg==/" TargetMode="External"/><Relationship Id="rId3524" Type="http://schemas.openxmlformats.org/officeDocument/2006/relationships/hyperlink" Target="https://www.linkedin.com/messaging/thread/2-YTM2NDk5Y2YtODI4ZC00MzliLWIzZmQtN2RmMmI0MWRkMWI1XzAxMg==/" TargetMode="External"/><Relationship Id="rId3523" Type="http://schemas.openxmlformats.org/officeDocument/2006/relationships/hyperlink" Target="https://www.linkedin.com/in/amanda-baldwin-b2944b2a/" TargetMode="External"/><Relationship Id="rId3526" Type="http://schemas.openxmlformats.org/officeDocument/2006/relationships/hyperlink" Target="https://www.linkedin.com/in/ryan-c-6479153/" TargetMode="External"/><Relationship Id="rId3525" Type="http://schemas.openxmlformats.org/officeDocument/2006/relationships/hyperlink" Target="https://www.linkedin.com/in/ryan-c-6479153/" TargetMode="External"/><Relationship Id="rId11" Type="http://schemas.openxmlformats.org/officeDocument/2006/relationships/hyperlink" Target="https://www.linkedin.com/in/joshua-hooper-73a39022/" TargetMode="External"/><Relationship Id="rId3528" Type="http://schemas.openxmlformats.org/officeDocument/2006/relationships/hyperlink" Target="https://www.linkedin.com/in/britanylarsen/" TargetMode="External"/><Relationship Id="rId10" Type="http://schemas.openxmlformats.org/officeDocument/2006/relationships/hyperlink" Target="https://twitter.com/vikvagnercromb" TargetMode="External"/><Relationship Id="rId3527" Type="http://schemas.openxmlformats.org/officeDocument/2006/relationships/hyperlink" Target="https://www.linkedin.com/in/britanylarsen/" TargetMode="External"/><Relationship Id="rId13" Type="http://schemas.openxmlformats.org/officeDocument/2006/relationships/hyperlink" Target="https://www.linkedin.com/messaging/thread/2-NWM2ZmQ3ZDAtMTAxMi00NTY0LWE0MTYtOGRlN2JiNzg5YmJiXzAxMA==" TargetMode="External"/><Relationship Id="rId12" Type="http://schemas.openxmlformats.org/officeDocument/2006/relationships/hyperlink" Target="https://www.linkedin.com/in/joshua-hooper-73a39022/" TargetMode="External"/><Relationship Id="rId3529" Type="http://schemas.openxmlformats.org/officeDocument/2006/relationships/hyperlink" Target="https://www.linkedin.com/messaging/thread/2-MTQ4NTI3YjQtZjEwOC01NzkyLWIzYTUtY2VjMjVjOTY4OTQ1XzAxMA==/" TargetMode="External"/><Relationship Id="rId15" Type="http://schemas.openxmlformats.org/officeDocument/2006/relationships/hyperlink" Target="https://www.linkedin.com/in/elizabeth-zamanis-robinson-9ba7b835/" TargetMode="External"/><Relationship Id="rId14" Type="http://schemas.openxmlformats.org/officeDocument/2006/relationships/hyperlink" Target="https://www.linkedin.com/in/elizabeth-zamanis-robinson-9ba7b835/" TargetMode="External"/><Relationship Id="rId17" Type="http://schemas.openxmlformats.org/officeDocument/2006/relationships/hyperlink" Target="https://www.linkedin.com/in/cassie-nicoll-703157b4/" TargetMode="External"/><Relationship Id="rId16" Type="http://schemas.openxmlformats.org/officeDocument/2006/relationships/hyperlink" Target="https://twitter.com/ElizabethZaman2" TargetMode="External"/><Relationship Id="rId19" Type="http://schemas.openxmlformats.org/officeDocument/2006/relationships/hyperlink" Target="https://www.linkedin.com/in/cassie-nicoll-703157b4/" TargetMode="External"/><Relationship Id="rId3520" Type="http://schemas.openxmlformats.org/officeDocument/2006/relationships/hyperlink" Target="https://www.linkedin.com/messaging/thread/2-ZWFjMTUzYzQtY2QyZi00NjI2LWFkZjQtMDIxOWU3MDI2OWIxXzAxMA==/" TargetMode="External"/><Relationship Id="rId18" Type="http://schemas.openxmlformats.org/officeDocument/2006/relationships/hyperlink" Target="https://app.hubspot.com/contacts/22670085/company/10336875917" TargetMode="External"/><Relationship Id="rId3522" Type="http://schemas.openxmlformats.org/officeDocument/2006/relationships/hyperlink" Target="https://app.hubspot.com/contacts/22670085/company/15207394720" TargetMode="External"/><Relationship Id="rId3521" Type="http://schemas.openxmlformats.org/officeDocument/2006/relationships/hyperlink" Target="https://www.linkedin.com/in/amanda-baldwin-b2944b2a/" TargetMode="External"/><Relationship Id="rId84" Type="http://schemas.openxmlformats.org/officeDocument/2006/relationships/hyperlink" Target="https://www.linkedin.com/in/roger-jubas-514584b/" TargetMode="External"/><Relationship Id="rId1774" Type="http://schemas.openxmlformats.org/officeDocument/2006/relationships/hyperlink" Target="https://www.linkedin.com/in/amhdesignstudio/" TargetMode="External"/><Relationship Id="rId83" Type="http://schemas.openxmlformats.org/officeDocument/2006/relationships/hyperlink" Target="https://twitter.com/markblutstein?lang=en" TargetMode="External"/><Relationship Id="rId1775" Type="http://schemas.openxmlformats.org/officeDocument/2006/relationships/hyperlink" Target="https://www.linkedin.com/in/holly-colvin-sith-b303834b/" TargetMode="External"/><Relationship Id="rId86" Type="http://schemas.openxmlformats.org/officeDocument/2006/relationships/hyperlink" Target="https://www.linkedin.com/in/holly-hetzel/" TargetMode="External"/><Relationship Id="rId1776" Type="http://schemas.openxmlformats.org/officeDocument/2006/relationships/hyperlink" Target="https://www.linkedin.com/in/holly-colvin-sith-b303834b/" TargetMode="External"/><Relationship Id="rId85" Type="http://schemas.openxmlformats.org/officeDocument/2006/relationships/hyperlink" Target="https://www.linkedin.com/in/roger-jubas-514584b/" TargetMode="External"/><Relationship Id="rId1777" Type="http://schemas.openxmlformats.org/officeDocument/2006/relationships/hyperlink" Target="https://www.linkedin.com/in/paul-bundonis/" TargetMode="External"/><Relationship Id="rId88" Type="http://schemas.openxmlformats.org/officeDocument/2006/relationships/hyperlink" Target="https://www.linkedin.com/in/djamel-bettahar-1942885/" TargetMode="External"/><Relationship Id="rId1778" Type="http://schemas.openxmlformats.org/officeDocument/2006/relationships/hyperlink" Target="https://app.hubspot.com/contacts/22670085/company/9959127342" TargetMode="External"/><Relationship Id="rId87" Type="http://schemas.openxmlformats.org/officeDocument/2006/relationships/hyperlink" Target="https://www.linkedin.com/in/holly-hetzel/" TargetMode="External"/><Relationship Id="rId1779" Type="http://schemas.openxmlformats.org/officeDocument/2006/relationships/hyperlink" Target="https://www.linkedin.com/in/paul-bundonis/" TargetMode="External"/><Relationship Id="rId89" Type="http://schemas.openxmlformats.org/officeDocument/2006/relationships/hyperlink" Target="https://app.hubspot.com/contacts/22670085/company/10336677430" TargetMode="External"/><Relationship Id="rId80" Type="http://schemas.openxmlformats.org/officeDocument/2006/relationships/hyperlink" Target="https://www.linkedin.com/in/andrew-sandine-53b4938b/" TargetMode="External"/><Relationship Id="rId82" Type="http://schemas.openxmlformats.org/officeDocument/2006/relationships/hyperlink" Target="https://www.linkedin.com/in/mark-blutstein-5b914018/" TargetMode="External"/><Relationship Id="rId81" Type="http://schemas.openxmlformats.org/officeDocument/2006/relationships/hyperlink" Target="https://www.linkedin.com/in/mark-blutstein-5b914018/" TargetMode="External"/><Relationship Id="rId1770" Type="http://schemas.openxmlformats.org/officeDocument/2006/relationships/hyperlink" Target="https://www.linkedin.com/in/jquach/" TargetMode="External"/><Relationship Id="rId1771" Type="http://schemas.openxmlformats.org/officeDocument/2006/relationships/hyperlink" Target="https://app.hubspot.com/contacts/22670085/company/9746298934" TargetMode="External"/><Relationship Id="rId1772" Type="http://schemas.openxmlformats.org/officeDocument/2006/relationships/hyperlink" Target="https://www.linkedin.com/in/jquach/" TargetMode="External"/><Relationship Id="rId1773" Type="http://schemas.openxmlformats.org/officeDocument/2006/relationships/hyperlink" Target="https://www.linkedin.com/in/amhdesignstudio/" TargetMode="External"/><Relationship Id="rId73" Type="http://schemas.openxmlformats.org/officeDocument/2006/relationships/hyperlink" Target="https://www.linkedin.com/in/dosscunningham/" TargetMode="External"/><Relationship Id="rId1763" Type="http://schemas.openxmlformats.org/officeDocument/2006/relationships/hyperlink" Target="https://www.linkedin.com/in/mena-ibrahim/" TargetMode="External"/><Relationship Id="rId72" Type="http://schemas.openxmlformats.org/officeDocument/2006/relationships/hyperlink" Target="https://app.hubspot.com/contacts/22670085/company/10336735377" TargetMode="External"/><Relationship Id="rId1764" Type="http://schemas.openxmlformats.org/officeDocument/2006/relationships/hyperlink" Target="https://www.linkedin.com/messaging/thread/2-MzI2MTVjZDEtNjVhNS00MmMxLTg2MTgtZGU1N2FhNTgwYmUwXzAxMg==/?searchTerm=Mena%20Ibrahim" TargetMode="External"/><Relationship Id="rId75" Type="http://schemas.openxmlformats.org/officeDocument/2006/relationships/hyperlink" Target="https://www.linkedin.com/in/rtzajac/" TargetMode="External"/><Relationship Id="rId1765" Type="http://schemas.openxmlformats.org/officeDocument/2006/relationships/hyperlink" Target="https://www.linkedin.com/in/elizabeth-findlay-a54b29132/" TargetMode="External"/><Relationship Id="rId74" Type="http://schemas.openxmlformats.org/officeDocument/2006/relationships/hyperlink" Target="https://mobile.twitter.com/NutraboltDoss" TargetMode="External"/><Relationship Id="rId1766" Type="http://schemas.openxmlformats.org/officeDocument/2006/relationships/hyperlink" Target="https://app.hubspot.com/contacts/22670085/company/9747028098" TargetMode="External"/><Relationship Id="rId77" Type="http://schemas.openxmlformats.org/officeDocument/2006/relationships/hyperlink" Target="https://www.linkedin.com/in/sabbadabadoo/" TargetMode="External"/><Relationship Id="rId1767" Type="http://schemas.openxmlformats.org/officeDocument/2006/relationships/hyperlink" Target="https://www.linkedin.com/in/elizabeth-findlay-a54b29132/" TargetMode="External"/><Relationship Id="rId76" Type="http://schemas.openxmlformats.org/officeDocument/2006/relationships/hyperlink" Target="https://www.linkedin.com/in/rtzajac/" TargetMode="External"/><Relationship Id="rId1768" Type="http://schemas.openxmlformats.org/officeDocument/2006/relationships/hyperlink" Target="https://www.linkedin.com/in/karin-fuller-00086196/" TargetMode="External"/><Relationship Id="rId79" Type="http://schemas.openxmlformats.org/officeDocument/2006/relationships/hyperlink" Target="https://www.linkedin.com/in/andrew-sandine-53b4938b/" TargetMode="External"/><Relationship Id="rId1769" Type="http://schemas.openxmlformats.org/officeDocument/2006/relationships/hyperlink" Target="https://www.linkedin.com/in/karin-fuller-00086196/" TargetMode="External"/><Relationship Id="rId78" Type="http://schemas.openxmlformats.org/officeDocument/2006/relationships/hyperlink" Target="https://www.linkedin.com/in/sabbadabadoo/" TargetMode="External"/><Relationship Id="rId71" Type="http://schemas.openxmlformats.org/officeDocument/2006/relationships/hyperlink" Target="https://www.linkedin.com/in/dosscunningham/" TargetMode="External"/><Relationship Id="rId70" Type="http://schemas.openxmlformats.org/officeDocument/2006/relationships/hyperlink" Target="https://www.linkedin.com/messaging/thread/2-NDRmMTM2YTUtMGZhNi00ZGMzLTg1NWItMWZmMjI5ODI1ODQyXzAxMg==/" TargetMode="External"/><Relationship Id="rId1760" Type="http://schemas.openxmlformats.org/officeDocument/2006/relationships/hyperlink" Target="https://www.linkedin.com/in/olga-briceno-60b06628/" TargetMode="External"/><Relationship Id="rId1761" Type="http://schemas.openxmlformats.org/officeDocument/2006/relationships/hyperlink" Target="https://www.linkedin.com/in/olga-briceno-60b06628/" TargetMode="External"/><Relationship Id="rId1762" Type="http://schemas.openxmlformats.org/officeDocument/2006/relationships/hyperlink" Target="https://www.linkedin.com/in/mena-ibrahim/" TargetMode="External"/><Relationship Id="rId62" Type="http://schemas.openxmlformats.org/officeDocument/2006/relationships/hyperlink" Target="https://www.linkedin.com/in/gauravkhatrigonoise/" TargetMode="External"/><Relationship Id="rId1796" Type="http://schemas.openxmlformats.org/officeDocument/2006/relationships/hyperlink" Target="https://www.linkedin.com/messaging/thread/2-ZDJlZjA3M2YtMzNhYy00YTU2LTgxNzgtNmYxYmZhOGExZjNkXzAxMA==/" TargetMode="External"/><Relationship Id="rId61" Type="http://schemas.openxmlformats.org/officeDocument/2006/relationships/hyperlink" Target="https://www.linkedin.com/messaging/thread/2-YjJlZTNjZTUtYzdjMC00ZGRiLTlmNjQtODVkNjIzNDUwYzk2XzAxMg==/" TargetMode="External"/><Relationship Id="rId1797" Type="http://schemas.openxmlformats.org/officeDocument/2006/relationships/hyperlink" Target="https://www.linkedin.com/in/ilannafricks/" TargetMode="External"/><Relationship Id="rId64" Type="http://schemas.openxmlformats.org/officeDocument/2006/relationships/hyperlink" Target="https://www.linkedin.com/in/gauravkhatrigonoise/" TargetMode="External"/><Relationship Id="rId1798" Type="http://schemas.openxmlformats.org/officeDocument/2006/relationships/hyperlink" Target="https://www.linkedin.com/in/ilannafricks/" TargetMode="External"/><Relationship Id="rId63" Type="http://schemas.openxmlformats.org/officeDocument/2006/relationships/hyperlink" Target="https://app.hubspot.com/contacts/22670085/company/10336779183" TargetMode="External"/><Relationship Id="rId1799" Type="http://schemas.openxmlformats.org/officeDocument/2006/relationships/hyperlink" Target="https://twitter.com/ilannafr" TargetMode="External"/><Relationship Id="rId66" Type="http://schemas.openxmlformats.org/officeDocument/2006/relationships/hyperlink" Target="https://www.linkedin.com/messaging/thread/2-N2YxYTE4YmMtNDMwNC00NzNkLTgzYjEtNGM0ZDdlMTUzMDlhXzAxMw==/" TargetMode="External"/><Relationship Id="rId65" Type="http://schemas.openxmlformats.org/officeDocument/2006/relationships/hyperlink" Target="https://www.linkedin.com/messaging/thread/2-NmU4Mjg1ZDYtMDBhMS01MjczLTliYmItNGUwZjY2NWJlMmJmXzAwMA==/" TargetMode="External"/><Relationship Id="rId68" Type="http://schemas.openxmlformats.org/officeDocument/2006/relationships/hyperlink" Target="https://www.linkedin.com/in/utsav-malhotra-7280815/" TargetMode="External"/><Relationship Id="rId67" Type="http://schemas.openxmlformats.org/officeDocument/2006/relationships/hyperlink" Target="https://mobile.twitter.com/itsgauravkhatri" TargetMode="External"/><Relationship Id="rId60" Type="http://schemas.openxmlformats.org/officeDocument/2006/relationships/hyperlink" Target="https://www.linkedin.com/in/john-wise-a8293777/" TargetMode="External"/><Relationship Id="rId69" Type="http://schemas.openxmlformats.org/officeDocument/2006/relationships/hyperlink" Target="https://www.linkedin.com/in/utsav-malhotra-7280815/" TargetMode="External"/><Relationship Id="rId1790" Type="http://schemas.openxmlformats.org/officeDocument/2006/relationships/hyperlink" Target="https://www.linkedin.com/in/suzedowling/" TargetMode="External"/><Relationship Id="rId1791" Type="http://schemas.openxmlformats.org/officeDocument/2006/relationships/hyperlink" Target="https://www.linkedin.com/messaging/thread/2-ODJhM2E2YzAtYjMxYi00ZDMyLTg2YjQtODBmZjIwM2QzOWQ3XzAxMA==/" TargetMode="External"/><Relationship Id="rId1792" Type="http://schemas.openxmlformats.org/officeDocument/2006/relationships/hyperlink" Target="https://twitter.com/SuzeDowling" TargetMode="External"/><Relationship Id="rId1793" Type="http://schemas.openxmlformats.org/officeDocument/2006/relationships/hyperlink" Target="https://www.linkedin.com/messaging/thread/2-ZWFjZWQ0NDktMmZiMC00ODg2LWIzOTEtYWNkODM3NzllYWM0XzAxMA==/" TargetMode="External"/><Relationship Id="rId1794" Type="http://schemas.openxmlformats.org/officeDocument/2006/relationships/hyperlink" Target="https://www.linkedin.com/in/meredithdoherty/" TargetMode="External"/><Relationship Id="rId1795" Type="http://schemas.openxmlformats.org/officeDocument/2006/relationships/hyperlink" Target="https://www.linkedin.com/in/meredithdoherty/" TargetMode="External"/><Relationship Id="rId51" Type="http://schemas.openxmlformats.org/officeDocument/2006/relationships/hyperlink" Target="https://www.linkedin.com/in/brandon-l-aa66853b/" TargetMode="External"/><Relationship Id="rId1785" Type="http://schemas.openxmlformats.org/officeDocument/2006/relationships/hyperlink" Target="https://www.linkedin.com/in/nicholas-ling-4148b18/" TargetMode="External"/><Relationship Id="rId50" Type="http://schemas.openxmlformats.org/officeDocument/2006/relationships/hyperlink" Target="https://www.linkedin.com/in/brandon-l-aa66853b/" TargetMode="External"/><Relationship Id="rId1786" Type="http://schemas.openxmlformats.org/officeDocument/2006/relationships/hyperlink" Target="https://app.hubspot.com/contacts/22670085/company/9942510882" TargetMode="External"/><Relationship Id="rId53" Type="http://schemas.openxmlformats.org/officeDocument/2006/relationships/hyperlink" Target="https://www.linkedin.com/in/taschenck/" TargetMode="External"/><Relationship Id="rId1787" Type="http://schemas.openxmlformats.org/officeDocument/2006/relationships/hyperlink" Target="https://www.linkedin.com/in/nicholas-ling-4148b18/" TargetMode="External"/><Relationship Id="rId52" Type="http://schemas.openxmlformats.org/officeDocument/2006/relationships/hyperlink" Target="https://www.linkedin.com/in/taschenck/" TargetMode="External"/><Relationship Id="rId1788" Type="http://schemas.openxmlformats.org/officeDocument/2006/relationships/hyperlink" Target="https://twitter.com/nickjling" TargetMode="External"/><Relationship Id="rId55" Type="http://schemas.openxmlformats.org/officeDocument/2006/relationships/hyperlink" Target="https://app.hubspot.com/contacts/22670085/company/10336801286" TargetMode="External"/><Relationship Id="rId1789" Type="http://schemas.openxmlformats.org/officeDocument/2006/relationships/hyperlink" Target="https://www.linkedin.com/in/suzedowling/" TargetMode="External"/><Relationship Id="rId54" Type="http://schemas.openxmlformats.org/officeDocument/2006/relationships/hyperlink" Target="https://www.linkedin.com/in/wombi/" TargetMode="External"/><Relationship Id="rId57" Type="http://schemas.openxmlformats.org/officeDocument/2006/relationships/hyperlink" Target="https://www.linkedin.com/messaging/thread/2-YTI5YWY1MTAtMzQ4OS00MWVmLWJkNzAtYTA0MTZiMDVhYzAyXzAxMA==/" TargetMode="External"/><Relationship Id="rId56" Type="http://schemas.openxmlformats.org/officeDocument/2006/relationships/hyperlink" Target="https://www.linkedin.com/in/wombi/" TargetMode="External"/><Relationship Id="rId59" Type="http://schemas.openxmlformats.org/officeDocument/2006/relationships/hyperlink" Target="https://www.linkedin.com/in/john-wise-a8293777/" TargetMode="External"/><Relationship Id="rId58" Type="http://schemas.openxmlformats.org/officeDocument/2006/relationships/hyperlink" Target="https://twitter.com/wombir" TargetMode="External"/><Relationship Id="rId1780" Type="http://schemas.openxmlformats.org/officeDocument/2006/relationships/hyperlink" Target="https://www.linkedin.com/messaging/thread/2-NDY1MjJmZjgtNzRhMC01NGY1LWE4OTQtNTQwMzQ5YjFiMzEzXzAwMA==/" TargetMode="External"/><Relationship Id="rId1781" Type="http://schemas.openxmlformats.org/officeDocument/2006/relationships/hyperlink" Target="https://www.linkedin.com/in/brandon-felmet-b84280b3/" TargetMode="External"/><Relationship Id="rId1782" Type="http://schemas.openxmlformats.org/officeDocument/2006/relationships/hyperlink" Target="https://www.linkedin.com/in/brandon-felmet-b84280b3/" TargetMode="External"/><Relationship Id="rId1783" Type="http://schemas.openxmlformats.org/officeDocument/2006/relationships/hyperlink" Target="https://www.linkedin.com/in/corey-hnat-81a974b0/" TargetMode="External"/><Relationship Id="rId1784" Type="http://schemas.openxmlformats.org/officeDocument/2006/relationships/hyperlink" Target="https://www.linkedin.com/in/corey-hnat-81a974b0/" TargetMode="External"/><Relationship Id="rId2269" Type="http://schemas.openxmlformats.org/officeDocument/2006/relationships/hyperlink" Target="https://twitter.com/nadyaokamoto" TargetMode="External"/><Relationship Id="rId349" Type="http://schemas.openxmlformats.org/officeDocument/2006/relationships/hyperlink" Target="https://app.hubspot.com/contacts/22670085/company/10114491779" TargetMode="External"/><Relationship Id="rId348" Type="http://schemas.openxmlformats.org/officeDocument/2006/relationships/hyperlink" Target="https://www.linkedin.com/in/seandavidfrank/" TargetMode="External"/><Relationship Id="rId347" Type="http://schemas.openxmlformats.org/officeDocument/2006/relationships/hyperlink" Target="https://www.linkedin.com/in/davidgrieco/" TargetMode="External"/><Relationship Id="rId346" Type="http://schemas.openxmlformats.org/officeDocument/2006/relationships/hyperlink" Target="https://www.linkedin.com/in/davidgrieco/" TargetMode="External"/><Relationship Id="rId3591" Type="http://schemas.openxmlformats.org/officeDocument/2006/relationships/hyperlink" Target="https://www.linkedin.com/in/christophe-mortemousque-1a515b35/" TargetMode="External"/><Relationship Id="rId2260" Type="http://schemas.openxmlformats.org/officeDocument/2006/relationships/hyperlink" Target="https://www.linkedin.com/in/joshua-nahm-b0b429204/" TargetMode="External"/><Relationship Id="rId3590" Type="http://schemas.openxmlformats.org/officeDocument/2006/relationships/hyperlink" Target="https://app.hubspot.com/contacts/22670085/company/15207480589" TargetMode="External"/><Relationship Id="rId341" Type="http://schemas.openxmlformats.org/officeDocument/2006/relationships/hyperlink" Target="https://www.linkedin.com/in/alanluchette/" TargetMode="External"/><Relationship Id="rId2261" Type="http://schemas.openxmlformats.org/officeDocument/2006/relationships/hyperlink" Target="https://app.hubspot.com/contacts/22670085/company/10336875897" TargetMode="External"/><Relationship Id="rId3593" Type="http://schemas.openxmlformats.org/officeDocument/2006/relationships/hyperlink" Target="https://www.linkedin.com/in/jamel-khadir-816ab629/" TargetMode="External"/><Relationship Id="rId340" Type="http://schemas.openxmlformats.org/officeDocument/2006/relationships/hyperlink" Target="https://www.linkedin.com/in/laurenmilroy/" TargetMode="External"/><Relationship Id="rId2262" Type="http://schemas.openxmlformats.org/officeDocument/2006/relationships/hyperlink" Target="https://www.linkedin.com/in/joshua-nahm-b0b429204/" TargetMode="External"/><Relationship Id="rId3592" Type="http://schemas.openxmlformats.org/officeDocument/2006/relationships/hyperlink" Target="https://www.linkedin.com/in/jamel-khadir-816ab629/" TargetMode="External"/><Relationship Id="rId2263" Type="http://schemas.openxmlformats.org/officeDocument/2006/relationships/hyperlink" Target="https://www.linkedin.com/in/alicia-doremus-b2543233/" TargetMode="External"/><Relationship Id="rId3595" Type="http://schemas.openxmlformats.org/officeDocument/2006/relationships/hyperlink" Target="https://www.linkedin.com/in/christine-tran-8278a15/" TargetMode="External"/><Relationship Id="rId2264" Type="http://schemas.openxmlformats.org/officeDocument/2006/relationships/hyperlink" Target="https://www.linkedin.com/in/alicia-doremus-b2543233/" TargetMode="External"/><Relationship Id="rId3594" Type="http://schemas.openxmlformats.org/officeDocument/2006/relationships/hyperlink" Target="https://www.linkedin.com/in/christine-tran-8278a15/" TargetMode="External"/><Relationship Id="rId345" Type="http://schemas.openxmlformats.org/officeDocument/2006/relationships/hyperlink" Target="https://www.linkedin.com/in/jennifer-rose-shah-31167211/" TargetMode="External"/><Relationship Id="rId2265" Type="http://schemas.openxmlformats.org/officeDocument/2006/relationships/hyperlink" Target="https://www.linkedin.com/in/nadyaokamoto/" TargetMode="External"/><Relationship Id="rId3597" Type="http://schemas.openxmlformats.org/officeDocument/2006/relationships/hyperlink" Target="https://app.hubspot.com/contacts/22670085/company/15207109177" TargetMode="External"/><Relationship Id="rId344" Type="http://schemas.openxmlformats.org/officeDocument/2006/relationships/hyperlink" Target="https://www.linkedin.com/in/jennifer-rose-shah-31167211/" TargetMode="External"/><Relationship Id="rId2266" Type="http://schemas.openxmlformats.org/officeDocument/2006/relationships/hyperlink" Target="https://app.hubspot.com/contacts/22670085/company/14904728888" TargetMode="External"/><Relationship Id="rId3596" Type="http://schemas.openxmlformats.org/officeDocument/2006/relationships/hyperlink" Target="https://www.linkedin.com/in/danielleavincent/" TargetMode="External"/><Relationship Id="rId343" Type="http://schemas.openxmlformats.org/officeDocument/2006/relationships/hyperlink" Target="https://www.linkedin.com/in/alanluchette/" TargetMode="External"/><Relationship Id="rId2267" Type="http://schemas.openxmlformats.org/officeDocument/2006/relationships/hyperlink" Target="https://www.linkedin.com/in/nadyaokamoto/" TargetMode="External"/><Relationship Id="rId3599" Type="http://schemas.openxmlformats.org/officeDocument/2006/relationships/hyperlink" Target="https://www.linkedin.com/messaging/thread/2-ZGMyZTUwMTgtN2FkYy00NmZlLWI1NzctYmJkNmZlYTlkZjhkXzAxMg==/" TargetMode="External"/><Relationship Id="rId342" Type="http://schemas.openxmlformats.org/officeDocument/2006/relationships/hyperlink" Target="https://app.hubspot.com/contacts/22670085/company/10113408422" TargetMode="External"/><Relationship Id="rId2268" Type="http://schemas.openxmlformats.org/officeDocument/2006/relationships/hyperlink" Target="https://www.linkedin.com/messaging/thread/2-MWI5ZjI1ZjYtY2FiYi00MzAxLTkwMWMtYjY5NjUxMmNlNDAzXzAxMA==/" TargetMode="External"/><Relationship Id="rId3598" Type="http://schemas.openxmlformats.org/officeDocument/2006/relationships/hyperlink" Target="https://twitter.com/HowdyDanielle" TargetMode="External"/><Relationship Id="rId2258" Type="http://schemas.openxmlformats.org/officeDocument/2006/relationships/hyperlink" Target="https://www.linkedin.com/in/travis-faught-12011279/" TargetMode="External"/><Relationship Id="rId2259" Type="http://schemas.openxmlformats.org/officeDocument/2006/relationships/hyperlink" Target="https://www.linkedin.com/in/travis-faught-12011279/" TargetMode="External"/><Relationship Id="rId3589" Type="http://schemas.openxmlformats.org/officeDocument/2006/relationships/hyperlink" Target="https://www.linkedin.com/in/christophe-mortemousque-1a515b35/" TargetMode="External"/><Relationship Id="rId338" Type="http://schemas.openxmlformats.org/officeDocument/2006/relationships/hyperlink" Target="https://twitter.com/BayardWinthrop" TargetMode="External"/><Relationship Id="rId337" Type="http://schemas.openxmlformats.org/officeDocument/2006/relationships/hyperlink" Target="https://www.linkedin.com/messaging/thread/2-MzVkZGU1YzctNmNlZS00ZDM4LTk1ODYtMDI4YzA0MDg5ZTNhXzAxMA==/?inboxType=PRIMARY" TargetMode="External"/><Relationship Id="rId336" Type="http://schemas.openxmlformats.org/officeDocument/2006/relationships/hyperlink" Target="https://www.linkedin.com/messaging/thread/2-YjlkNzFhNzYtYTAyMC01NWZhLTliOGYtNDc1MmY2YzQxNDlkXzAxMA==/" TargetMode="External"/><Relationship Id="rId335" Type="http://schemas.openxmlformats.org/officeDocument/2006/relationships/hyperlink" Target="https://www.linkedin.com/in/bayard-winthrop-bbbb04b/" TargetMode="External"/><Relationship Id="rId3580" Type="http://schemas.openxmlformats.org/officeDocument/2006/relationships/hyperlink" Target="https://www.linkedin.com/in/katie-foster-22343633/" TargetMode="External"/><Relationship Id="rId339" Type="http://schemas.openxmlformats.org/officeDocument/2006/relationships/hyperlink" Target="https://www.linkedin.com/in/laurenmilroy/" TargetMode="External"/><Relationship Id="rId330" Type="http://schemas.openxmlformats.org/officeDocument/2006/relationships/hyperlink" Target="https://www.linkedin.com/in/austin-dicharry/" TargetMode="External"/><Relationship Id="rId2250" Type="http://schemas.openxmlformats.org/officeDocument/2006/relationships/hyperlink" Target="https://www.linkedin.com/messaging/thread/2-MDdlYTkxNzItNjVmOS00NDE1LWFhZDgtMWQxM2UwOTIyZTczXzAxMA==/?searchTerm=Tori%20Carton" TargetMode="External"/><Relationship Id="rId3582" Type="http://schemas.openxmlformats.org/officeDocument/2006/relationships/hyperlink" Target="https://www.linkedin.com/in/st%C3%A9phane-lemaire-28732015/" TargetMode="External"/><Relationship Id="rId2251" Type="http://schemas.openxmlformats.org/officeDocument/2006/relationships/hyperlink" Target="https://twitter.com/vcarton3" TargetMode="External"/><Relationship Id="rId3581" Type="http://schemas.openxmlformats.org/officeDocument/2006/relationships/hyperlink" Target="https://www.linkedin.com/in/katie-foster-22343633/" TargetMode="External"/><Relationship Id="rId2252" Type="http://schemas.openxmlformats.org/officeDocument/2006/relationships/hyperlink" Target="https://www.linkedin.com/in/augustus-wiesel-03a4253a/" TargetMode="External"/><Relationship Id="rId3584" Type="http://schemas.openxmlformats.org/officeDocument/2006/relationships/hyperlink" Target="https://www.linkedin.com/in/fajardocatalina/" TargetMode="External"/><Relationship Id="rId2253" Type="http://schemas.openxmlformats.org/officeDocument/2006/relationships/hyperlink" Target="https://app.hubspot.com/contacts/22670085/company/10336712790" TargetMode="External"/><Relationship Id="rId3583" Type="http://schemas.openxmlformats.org/officeDocument/2006/relationships/hyperlink" Target="https://www.linkedin.com/in/st%C3%A9phane-lemaire-28732015/" TargetMode="External"/><Relationship Id="rId334" Type="http://schemas.openxmlformats.org/officeDocument/2006/relationships/hyperlink" Target="https://app.hubspot.com/contacts/22670085/company/10113408512" TargetMode="External"/><Relationship Id="rId2254" Type="http://schemas.openxmlformats.org/officeDocument/2006/relationships/hyperlink" Target="https://www.linkedin.com/in/augustus-wiesel-03a4253a/" TargetMode="External"/><Relationship Id="rId3586" Type="http://schemas.openxmlformats.org/officeDocument/2006/relationships/hyperlink" Target="https://www.linkedin.com/messaging/thread/2-ZWVjYmYyYTAtZWNjNi00YTZlLWE3OTQtZjIwYTY0MGI0NDY3XzAxMg==/?searchTerm=Catalina%20Fajardo" TargetMode="External"/><Relationship Id="rId333" Type="http://schemas.openxmlformats.org/officeDocument/2006/relationships/hyperlink" Target="https://www.linkedin.com/in/bayard-winthrop-bbbb04b/" TargetMode="External"/><Relationship Id="rId2255" Type="http://schemas.openxmlformats.org/officeDocument/2006/relationships/hyperlink" Target="https://twitter.com/AugustusWiesel" TargetMode="External"/><Relationship Id="rId3585" Type="http://schemas.openxmlformats.org/officeDocument/2006/relationships/hyperlink" Target="https://www.linkedin.com/in/fajardocatalina/" TargetMode="External"/><Relationship Id="rId332" Type="http://schemas.openxmlformats.org/officeDocument/2006/relationships/hyperlink" Target="https://www.linkedin.com/in/aireale-boggess/" TargetMode="External"/><Relationship Id="rId2256" Type="http://schemas.openxmlformats.org/officeDocument/2006/relationships/hyperlink" Target="https://www.linkedin.com/in/sierra-garcia-31211a33/" TargetMode="External"/><Relationship Id="rId3588" Type="http://schemas.openxmlformats.org/officeDocument/2006/relationships/hyperlink" Target="https://www.linkedin.com/in/david-heechan-hwang/" TargetMode="External"/><Relationship Id="rId331" Type="http://schemas.openxmlformats.org/officeDocument/2006/relationships/hyperlink" Target="https://www.linkedin.com/in/aireale-boggess/" TargetMode="External"/><Relationship Id="rId2257" Type="http://schemas.openxmlformats.org/officeDocument/2006/relationships/hyperlink" Target="https://www.linkedin.com/in/sierra-garcia-31211a33/" TargetMode="External"/><Relationship Id="rId3587" Type="http://schemas.openxmlformats.org/officeDocument/2006/relationships/hyperlink" Target="https://www.linkedin.com/in/david-heechan-hwang/" TargetMode="External"/><Relationship Id="rId370" Type="http://schemas.openxmlformats.org/officeDocument/2006/relationships/hyperlink" Target="https://www.linkedin.com/in/steve-sm-hong/" TargetMode="External"/><Relationship Id="rId369" Type="http://schemas.openxmlformats.org/officeDocument/2006/relationships/hyperlink" Target="https://www.linkedin.com/in/chuaeowjin/" TargetMode="External"/><Relationship Id="rId368" Type="http://schemas.openxmlformats.org/officeDocument/2006/relationships/hyperlink" Target="https://www.linkedin.com/in/chuaeowjin/" TargetMode="External"/><Relationship Id="rId2280" Type="http://schemas.openxmlformats.org/officeDocument/2006/relationships/hyperlink" Target="https://www.linkedin.com/in/levinmarc/" TargetMode="External"/><Relationship Id="rId2281" Type="http://schemas.openxmlformats.org/officeDocument/2006/relationships/hyperlink" Target="https://www.linkedin.com/in/zac-zinman-6327383a/" TargetMode="External"/><Relationship Id="rId2282" Type="http://schemas.openxmlformats.org/officeDocument/2006/relationships/hyperlink" Target="https://www.linkedin.com/in/zac-zinman-6327383a/" TargetMode="External"/><Relationship Id="rId363" Type="http://schemas.openxmlformats.org/officeDocument/2006/relationships/hyperlink" Target="https://www.linkedin.com/messaging/thread/2-ZGIzZmFmZWQtYzg2Mi00OTViLWJjNmItM2VmYzJhNGU4MTZiXzAxMA==/?inboxType=PRIMARY" TargetMode="External"/><Relationship Id="rId2283" Type="http://schemas.openxmlformats.org/officeDocument/2006/relationships/hyperlink" Target="https://www.linkedin.com/messaging/thread/2-ZWUxZGRmNmMtYTgwNi00YWQxLTgzNmEtMmY3MjQ3YmRmNzNjXzAxMg==/" TargetMode="External"/><Relationship Id="rId362" Type="http://schemas.openxmlformats.org/officeDocument/2006/relationships/hyperlink" Target="https://www.linkedin.com/in/ianaang/" TargetMode="External"/><Relationship Id="rId2284" Type="http://schemas.openxmlformats.org/officeDocument/2006/relationships/hyperlink" Target="https://www.linkedin.com/messaging/thread/2-MGZhY2RlOGQtNmI0My00ZmVhLWIyZjMtNGNmOTliNTRhZTUzXzAxMg==/" TargetMode="External"/><Relationship Id="rId361" Type="http://schemas.openxmlformats.org/officeDocument/2006/relationships/hyperlink" Target="https://app.hubspot.com/contacts/22670085/company/10114212771" TargetMode="External"/><Relationship Id="rId2285" Type="http://schemas.openxmlformats.org/officeDocument/2006/relationships/hyperlink" Target="https://www.linkedin.com/in/rickharington/" TargetMode="External"/><Relationship Id="rId360" Type="http://schemas.openxmlformats.org/officeDocument/2006/relationships/hyperlink" Target="https://www.linkedin.com/in/ianaang/" TargetMode="External"/><Relationship Id="rId2286" Type="http://schemas.openxmlformats.org/officeDocument/2006/relationships/hyperlink" Target="https://www.linkedin.com/in/rickharington/" TargetMode="External"/><Relationship Id="rId367" Type="http://schemas.openxmlformats.org/officeDocument/2006/relationships/hyperlink" Target="https://twitter.com/alaricchoo" TargetMode="External"/><Relationship Id="rId2287" Type="http://schemas.openxmlformats.org/officeDocument/2006/relationships/hyperlink" Target="https://www.linkedin.com/in/jamie-rosen-6bb36a8a/" TargetMode="External"/><Relationship Id="rId366" Type="http://schemas.openxmlformats.org/officeDocument/2006/relationships/hyperlink" Target="https://www.linkedin.com/messaging/thread/2-M2Y1MzY1ZTYtY2NhMS00OTRkLTlhY2MtMGQxNzg2ZTY0MWQ4XzAxMA==" TargetMode="External"/><Relationship Id="rId2288" Type="http://schemas.openxmlformats.org/officeDocument/2006/relationships/hyperlink" Target="https://app.hubspot.com/contacts/22670085/company/10336724374" TargetMode="External"/><Relationship Id="rId365" Type="http://schemas.openxmlformats.org/officeDocument/2006/relationships/hyperlink" Target="https://www.linkedin.com/in/alaricchoo/" TargetMode="External"/><Relationship Id="rId2289" Type="http://schemas.openxmlformats.org/officeDocument/2006/relationships/hyperlink" Target="https://www.linkedin.com/in/jamie-rosen-6bb36a8a/" TargetMode="External"/><Relationship Id="rId364" Type="http://schemas.openxmlformats.org/officeDocument/2006/relationships/hyperlink" Target="https://www.linkedin.com/in/alaricchoo/" TargetMode="External"/><Relationship Id="rId95" Type="http://schemas.openxmlformats.org/officeDocument/2006/relationships/hyperlink" Target="https://app.hubspot.com/contacts/22670085/company/10336724382" TargetMode="External"/><Relationship Id="rId94" Type="http://schemas.openxmlformats.org/officeDocument/2006/relationships/hyperlink" Target="https://www.linkedin.com/in/joe-alexander-oakland-68928539/" TargetMode="External"/><Relationship Id="rId97" Type="http://schemas.openxmlformats.org/officeDocument/2006/relationships/hyperlink" Target="https://www.linkedin.com/in/christian-alexander-671521367/" TargetMode="External"/><Relationship Id="rId96" Type="http://schemas.openxmlformats.org/officeDocument/2006/relationships/hyperlink" Target="https://www.linkedin.com/in/joe-alexander-oakland-68928539/" TargetMode="External"/><Relationship Id="rId99" Type="http://schemas.openxmlformats.org/officeDocument/2006/relationships/hyperlink" Target="https://www.linkedin.com/in/scottpaladini/" TargetMode="External"/><Relationship Id="rId98" Type="http://schemas.openxmlformats.org/officeDocument/2006/relationships/hyperlink" Target="https://www.linkedin.com/in/christian-alexander-671521367/" TargetMode="External"/><Relationship Id="rId91" Type="http://schemas.openxmlformats.org/officeDocument/2006/relationships/hyperlink" Target="https://www.linkedin.com/in/drewcanole/" TargetMode="External"/><Relationship Id="rId90" Type="http://schemas.openxmlformats.org/officeDocument/2006/relationships/hyperlink" Target="https://www.linkedin.com/in/djamel-bettahar-1942885/" TargetMode="External"/><Relationship Id="rId93" Type="http://schemas.openxmlformats.org/officeDocument/2006/relationships/hyperlink" Target="https://x.com/drewcanole" TargetMode="External"/><Relationship Id="rId92" Type="http://schemas.openxmlformats.org/officeDocument/2006/relationships/hyperlink" Target="https://www.linkedin.com/in/drewcanole/" TargetMode="External"/><Relationship Id="rId359" Type="http://schemas.openxmlformats.org/officeDocument/2006/relationships/hyperlink" Target="https://twitter.com/couuor" TargetMode="External"/><Relationship Id="rId358" Type="http://schemas.openxmlformats.org/officeDocument/2006/relationships/hyperlink" Target="https://www.linkedin.com/messaging/thread/2-YmM5MTZkNTQtYmU0MS00YzU0LWFkNTEtMjhiZjRmYTkzNzM4XzAxMA==/" TargetMode="External"/><Relationship Id="rId357" Type="http://schemas.openxmlformats.org/officeDocument/2006/relationships/hyperlink" Target="https://www.linkedin.com/in/theconnormacdonald/" TargetMode="External"/><Relationship Id="rId2270" Type="http://schemas.openxmlformats.org/officeDocument/2006/relationships/hyperlink" Target="https://www.linkedin.com/messaging/thread/2-ZDc1ODBmOGUtYmJiMi00NzI1LTk3YWUtMzM4YjY3MmMyNmI4XzAxMA==/" TargetMode="External"/><Relationship Id="rId2271" Type="http://schemas.openxmlformats.org/officeDocument/2006/relationships/hyperlink" Target="https://www.linkedin.com/messaging/thread/2-MGEwNmYxNmItOTFmMy00YTVmLTk1YWQtNmU1M2EyMDY5OWJiXzAxMA==/" TargetMode="External"/><Relationship Id="rId352" Type="http://schemas.openxmlformats.org/officeDocument/2006/relationships/hyperlink" Target="https://twitter.com/SeanEcom" TargetMode="External"/><Relationship Id="rId2272" Type="http://schemas.openxmlformats.org/officeDocument/2006/relationships/hyperlink" Target="https://www.linkedin.com/in/jake-tackett-0bb30136/" TargetMode="External"/><Relationship Id="rId351" Type="http://schemas.openxmlformats.org/officeDocument/2006/relationships/hyperlink" Target="https://www.linkedin.com/messaging/thread/2-YTg0YTQ5ZWQtZTMxYy00NjEzLTliNmUtNDI0YTlhNzU4NThlXzAxMA==" TargetMode="External"/><Relationship Id="rId2273" Type="http://schemas.openxmlformats.org/officeDocument/2006/relationships/hyperlink" Target="https://www.linkedin.com/in/jake-tackett-0bb30136/" TargetMode="External"/><Relationship Id="rId350" Type="http://schemas.openxmlformats.org/officeDocument/2006/relationships/hyperlink" Target="https://www.linkedin.com/in/seandavidfrank/" TargetMode="External"/><Relationship Id="rId2274" Type="http://schemas.openxmlformats.org/officeDocument/2006/relationships/hyperlink" Target="https://www.linkedin.com/messaging/thread/2-N2U4NmVlMzEtZWFlZS00YWU2LWI3MjAtNGRlMmJjMGYxNWJmXzAxMA==/" TargetMode="External"/><Relationship Id="rId2275" Type="http://schemas.openxmlformats.org/officeDocument/2006/relationships/hyperlink" Target="https://www.linkedin.com/in/erineburk/" TargetMode="External"/><Relationship Id="rId356" Type="http://schemas.openxmlformats.org/officeDocument/2006/relationships/hyperlink" Target="https://www.linkedin.com/in/theconnormacdonald/" TargetMode="External"/><Relationship Id="rId2276" Type="http://schemas.openxmlformats.org/officeDocument/2006/relationships/hyperlink" Target="https://www.linkedin.com/in/erineburk/" TargetMode="External"/><Relationship Id="rId355" Type="http://schemas.openxmlformats.org/officeDocument/2006/relationships/hyperlink" Target="https://twitter.com/AustinDutra" TargetMode="External"/><Relationship Id="rId2277" Type="http://schemas.openxmlformats.org/officeDocument/2006/relationships/hyperlink" Target="https://www.linkedin.com/messaging/thread/2-OTM3MjFiY2MtYmNmMy00Zjk2LWEwOGMtZjE3ZTA1NjYzNTBmXzAxMA==/?searchTerm=Andrea%20Van%20Dell" TargetMode="External"/><Relationship Id="rId354" Type="http://schemas.openxmlformats.org/officeDocument/2006/relationships/hyperlink" Target="https://www.linkedin.com/in/austin-dutra-97331859/" TargetMode="External"/><Relationship Id="rId2278" Type="http://schemas.openxmlformats.org/officeDocument/2006/relationships/hyperlink" Target="https://www.linkedin.com/in/levinmarc/" TargetMode="External"/><Relationship Id="rId353" Type="http://schemas.openxmlformats.org/officeDocument/2006/relationships/hyperlink" Target="https://www.linkedin.com/in/austin-dutra-97331859/" TargetMode="External"/><Relationship Id="rId2279" Type="http://schemas.openxmlformats.org/officeDocument/2006/relationships/hyperlink" Target="https://app.hubspot.com/contacts/22670085/company/10336724377" TargetMode="External"/><Relationship Id="rId2225" Type="http://schemas.openxmlformats.org/officeDocument/2006/relationships/hyperlink" Target="https://www.linkedin.com/in/aliviakrasner/" TargetMode="External"/><Relationship Id="rId3557" Type="http://schemas.openxmlformats.org/officeDocument/2006/relationships/hyperlink" Target="https://www.linkedin.com/in/adrienne-moser-a020667/" TargetMode="External"/><Relationship Id="rId2226" Type="http://schemas.openxmlformats.org/officeDocument/2006/relationships/hyperlink" Target="https://www.linkedin.com/in/warburglee/" TargetMode="External"/><Relationship Id="rId3556" Type="http://schemas.openxmlformats.org/officeDocument/2006/relationships/hyperlink" Target="https://www.linkedin.com/in/adrienne-moser-a020667/" TargetMode="External"/><Relationship Id="rId2227" Type="http://schemas.openxmlformats.org/officeDocument/2006/relationships/hyperlink" Target="https://app.hubspot.com/contacts/22670085/company/10336826627" TargetMode="External"/><Relationship Id="rId3559" Type="http://schemas.openxmlformats.org/officeDocument/2006/relationships/hyperlink" Target="https://www.linkedin.com/in/shawnaolsten/" TargetMode="External"/><Relationship Id="rId2228" Type="http://schemas.openxmlformats.org/officeDocument/2006/relationships/hyperlink" Target="https://www.linkedin.com/messaging/thread/2-ZGQ0ZDJmN2EtMjlkZS00ZjVmLWI5MzUtNjhhYjdkYWYxNmZlXzAxMA==/?searchTerm=Warburg%20(Warb)%20Lee" TargetMode="External"/><Relationship Id="rId3558" Type="http://schemas.openxmlformats.org/officeDocument/2006/relationships/hyperlink" Target="https://www.linkedin.com/in/shawnaolsten/" TargetMode="External"/><Relationship Id="rId2229" Type="http://schemas.openxmlformats.org/officeDocument/2006/relationships/hyperlink" Target="https://twitter.com/warburglee" TargetMode="External"/><Relationship Id="rId305" Type="http://schemas.openxmlformats.org/officeDocument/2006/relationships/hyperlink" Target="https://www.linkedin.com/in/fred-formon-88295b40/" TargetMode="External"/><Relationship Id="rId304" Type="http://schemas.openxmlformats.org/officeDocument/2006/relationships/hyperlink" Target="https://www.linkedin.com/in/stirlingb/" TargetMode="External"/><Relationship Id="rId303" Type="http://schemas.openxmlformats.org/officeDocument/2006/relationships/hyperlink" Target="https://app.hubspot.com/contacts/22670085/company/10083989675" TargetMode="External"/><Relationship Id="rId302" Type="http://schemas.openxmlformats.org/officeDocument/2006/relationships/hyperlink" Target="https://www.linkedin.com/in/stirlingb/" TargetMode="External"/><Relationship Id="rId309" Type="http://schemas.openxmlformats.org/officeDocument/2006/relationships/hyperlink" Target="https://www.linkedin.com/messaging/thread/2-ZDQ0ZTI3NzctNDMyNi00YmU0LWJjN2UtNjlhMTY3ZWZmYzc2XzAxMA==/" TargetMode="External"/><Relationship Id="rId308" Type="http://schemas.openxmlformats.org/officeDocument/2006/relationships/hyperlink" Target="https://app.hubspot.com/contacts/22670085/company/10083989676" TargetMode="External"/><Relationship Id="rId307" Type="http://schemas.openxmlformats.org/officeDocument/2006/relationships/hyperlink" Target="https://www.linkedin.com/in/nicholasgreen/" TargetMode="External"/><Relationship Id="rId306" Type="http://schemas.openxmlformats.org/officeDocument/2006/relationships/hyperlink" Target="https://www.linkedin.com/in/fred-formon-88295b40/" TargetMode="External"/><Relationship Id="rId3551" Type="http://schemas.openxmlformats.org/officeDocument/2006/relationships/hyperlink" Target="https://www.linkedin.com/in/thomas-gatto-758a8334/" TargetMode="External"/><Relationship Id="rId2220" Type="http://schemas.openxmlformats.org/officeDocument/2006/relationships/hyperlink" Target="https://www.linkedin.com/in/goodinj/" TargetMode="External"/><Relationship Id="rId3550" Type="http://schemas.openxmlformats.org/officeDocument/2006/relationships/hyperlink" Target="https://www.linkedin.com/in/thomas-gatto-758a8334/" TargetMode="External"/><Relationship Id="rId301" Type="http://schemas.openxmlformats.org/officeDocument/2006/relationships/hyperlink" Target="https://www.linkedin.com/messaging/thread/2-NjUzZjRmNDUtM2IzZi00M2Y5LWE1ODYtNWEzNjNmOGM2MTQ2XzAxMA==/?searchTerm=katia" TargetMode="External"/><Relationship Id="rId2221" Type="http://schemas.openxmlformats.org/officeDocument/2006/relationships/hyperlink" Target="https://www.linkedin.com/in/brittanyafielding/" TargetMode="External"/><Relationship Id="rId3553" Type="http://schemas.openxmlformats.org/officeDocument/2006/relationships/hyperlink" Target="https://www.linkedin.com/in/wendy-bennison-4957a235/" TargetMode="External"/><Relationship Id="rId300" Type="http://schemas.openxmlformats.org/officeDocument/2006/relationships/hyperlink" Target="https://www.linkedin.com/in/katiaunlu/" TargetMode="External"/><Relationship Id="rId2222" Type="http://schemas.openxmlformats.org/officeDocument/2006/relationships/hyperlink" Target="https://app.hubspot.com/contacts/22670085/company/10336647341" TargetMode="External"/><Relationship Id="rId3552" Type="http://schemas.openxmlformats.org/officeDocument/2006/relationships/hyperlink" Target="https://www.linkedin.com/messaging/thread/2-MDVlMGE2YTQtMDc5ZC00NjY4LWJiNWItY2QyNDdkZjZkMzM2XzAxMA==/?searchTerm=Thomas%20Gatto" TargetMode="External"/><Relationship Id="rId2223" Type="http://schemas.openxmlformats.org/officeDocument/2006/relationships/hyperlink" Target="https://www.linkedin.com/in/brittanyafielding/" TargetMode="External"/><Relationship Id="rId3555" Type="http://schemas.openxmlformats.org/officeDocument/2006/relationships/hyperlink" Target="https://www.linkedin.com/in/wendy-bennison-4957a235/" TargetMode="External"/><Relationship Id="rId2224" Type="http://schemas.openxmlformats.org/officeDocument/2006/relationships/hyperlink" Target="https://www.linkedin.com/in/aliviakrasner/" TargetMode="External"/><Relationship Id="rId3554" Type="http://schemas.openxmlformats.org/officeDocument/2006/relationships/hyperlink" Target="https://app.hubspot.com/contacts/22670085/company/9739753091" TargetMode="External"/><Relationship Id="rId2214" Type="http://schemas.openxmlformats.org/officeDocument/2006/relationships/hyperlink" Target="https://www.linkedin.com/messaging/thread/2-M2MwYzEyMjctZjYzOC00MzkxLTk1NjYtODE4MTkwN2FkYTMwXzAxMA==/" TargetMode="External"/><Relationship Id="rId3546" Type="http://schemas.openxmlformats.org/officeDocument/2006/relationships/hyperlink" Target="https://www.linkedin.com/messaging/thread/2-NTNiYzFlZWEtYjgxZS00YTcyLWFhODMtZTk4NjIyM2E5OTRjXzAxMg==/" TargetMode="External"/><Relationship Id="rId2215" Type="http://schemas.openxmlformats.org/officeDocument/2006/relationships/hyperlink" Target="https://www.linkedin.com/messaging/thread/2-OWUzMTQ1ZWItNTBmNy00MGYxLTgwNjItMjI0ZDc2ODRiNDBkXzAxMg==/?searchTerm=Jon%20Martino" TargetMode="External"/><Relationship Id="rId3545" Type="http://schemas.openxmlformats.org/officeDocument/2006/relationships/hyperlink" Target="https://www.linkedin.com/in/steven-fisher-79692a2/" TargetMode="External"/><Relationship Id="rId2216" Type="http://schemas.openxmlformats.org/officeDocument/2006/relationships/hyperlink" Target="https://www.linkedin.com/in/brandon-dill-6b95a695/" TargetMode="External"/><Relationship Id="rId3548" Type="http://schemas.openxmlformats.org/officeDocument/2006/relationships/hyperlink" Target="https://www.linkedin.com/in/jacob-allain-48337310a/" TargetMode="External"/><Relationship Id="rId2217" Type="http://schemas.openxmlformats.org/officeDocument/2006/relationships/hyperlink" Target="https://www.linkedin.com/in/brandon-dill-6b95a695/" TargetMode="External"/><Relationship Id="rId3547" Type="http://schemas.openxmlformats.org/officeDocument/2006/relationships/hyperlink" Target="https://www.linkedin.com/in/jacob-allain-48337310a/" TargetMode="External"/><Relationship Id="rId2218" Type="http://schemas.openxmlformats.org/officeDocument/2006/relationships/hyperlink" Target="https://twitter.com/dillbrand23" TargetMode="External"/><Relationship Id="rId2219" Type="http://schemas.openxmlformats.org/officeDocument/2006/relationships/hyperlink" Target="https://www.linkedin.com/in/goodinj/" TargetMode="External"/><Relationship Id="rId3549" Type="http://schemas.openxmlformats.org/officeDocument/2006/relationships/hyperlink" Target="https://www.linkedin.com/messaging/thread/2-YjQ5NmU3ZTUtOTg0MC00NGExLWEwYWMtZTM0M2NiMzY1NDQ3XzAxMg==/" TargetMode="External"/><Relationship Id="rId3540" Type="http://schemas.openxmlformats.org/officeDocument/2006/relationships/hyperlink" Target="https://www.linkedin.com/messaging/thread/2-NTBlYTBiMDAtYzg5OC00MmU0LTkyYjAtNWE4OGJjODM0ODhkXzAxMg==/" TargetMode="External"/><Relationship Id="rId2210" Type="http://schemas.openxmlformats.org/officeDocument/2006/relationships/hyperlink" Target="https://www.linkedin.com/in/alexandra-psaros-944a39111/" TargetMode="External"/><Relationship Id="rId3542" Type="http://schemas.openxmlformats.org/officeDocument/2006/relationships/hyperlink" Target="https://app.hubspot.com/contacts/22670085/company/10336724366" TargetMode="External"/><Relationship Id="rId2211" Type="http://schemas.openxmlformats.org/officeDocument/2006/relationships/hyperlink" Target="https://www.linkedin.com/in/jon-martino-01153963/" TargetMode="External"/><Relationship Id="rId3541" Type="http://schemas.openxmlformats.org/officeDocument/2006/relationships/hyperlink" Target="https://www.linkedin.com/in/lee-moffie-8a404772/" TargetMode="External"/><Relationship Id="rId2212" Type="http://schemas.openxmlformats.org/officeDocument/2006/relationships/hyperlink" Target="https://app.hubspot.com/contacts/22670085/company/10336724358" TargetMode="External"/><Relationship Id="rId3544" Type="http://schemas.openxmlformats.org/officeDocument/2006/relationships/hyperlink" Target="https://www.linkedin.com/in/steven-fisher-79692a2/" TargetMode="External"/><Relationship Id="rId2213" Type="http://schemas.openxmlformats.org/officeDocument/2006/relationships/hyperlink" Target="https://www.linkedin.com/in/jon-martino-01153963/" TargetMode="External"/><Relationship Id="rId3543" Type="http://schemas.openxmlformats.org/officeDocument/2006/relationships/hyperlink" Target="https://www.linkedin.com/in/lee-moffie-8a404772/" TargetMode="External"/><Relationship Id="rId2247" Type="http://schemas.openxmlformats.org/officeDocument/2006/relationships/hyperlink" Target="https://www.linkedin.com/in/james-zilian-10014a1a/" TargetMode="External"/><Relationship Id="rId3579" Type="http://schemas.openxmlformats.org/officeDocument/2006/relationships/hyperlink" Target="https://www.linkedin.com/in/greghui/" TargetMode="External"/><Relationship Id="rId2248" Type="http://schemas.openxmlformats.org/officeDocument/2006/relationships/hyperlink" Target="https://www.linkedin.com/in/tori-carton/" TargetMode="External"/><Relationship Id="rId3578" Type="http://schemas.openxmlformats.org/officeDocument/2006/relationships/hyperlink" Target="https://www.linkedin.com/in/greghui/" TargetMode="External"/><Relationship Id="rId2249" Type="http://schemas.openxmlformats.org/officeDocument/2006/relationships/hyperlink" Target="https://www.linkedin.com/in/tori-carton/" TargetMode="External"/><Relationship Id="rId327" Type="http://schemas.openxmlformats.org/officeDocument/2006/relationships/hyperlink" Target="https://www.linkedin.com/in/dan-salkeld-158a289b/" TargetMode="External"/><Relationship Id="rId326" Type="http://schemas.openxmlformats.org/officeDocument/2006/relationships/hyperlink" Target="https://www.linkedin.com/in/drew-miller-7bb4b22/" TargetMode="External"/><Relationship Id="rId325" Type="http://schemas.openxmlformats.org/officeDocument/2006/relationships/hyperlink" Target="https://www.linkedin.com/in/drew-miller-7bb4b22/" TargetMode="External"/><Relationship Id="rId324" Type="http://schemas.openxmlformats.org/officeDocument/2006/relationships/hyperlink" Target="https://www.linkedin.com/in/terry-babilla-74a0347/" TargetMode="External"/><Relationship Id="rId329" Type="http://schemas.openxmlformats.org/officeDocument/2006/relationships/hyperlink" Target="https://www.linkedin.com/in/austin-dicharry/" TargetMode="External"/><Relationship Id="rId328" Type="http://schemas.openxmlformats.org/officeDocument/2006/relationships/hyperlink" Target="https://www.linkedin.com/in/dan-salkeld-158a289b/" TargetMode="External"/><Relationship Id="rId3571" Type="http://schemas.openxmlformats.org/officeDocument/2006/relationships/hyperlink" Target="https://www.linkedin.com/in/tefra-bertrand-a710b92/" TargetMode="External"/><Relationship Id="rId2240" Type="http://schemas.openxmlformats.org/officeDocument/2006/relationships/hyperlink" Target="https://www.linkedin.com/in/david-spencer-65119a165/" TargetMode="External"/><Relationship Id="rId3570" Type="http://schemas.openxmlformats.org/officeDocument/2006/relationships/hyperlink" Target="https://www.linkedin.com/in/jennarae/" TargetMode="External"/><Relationship Id="rId2241" Type="http://schemas.openxmlformats.org/officeDocument/2006/relationships/hyperlink" Target="https://www.linkedin.com/in/connormorris/" TargetMode="External"/><Relationship Id="rId3573" Type="http://schemas.openxmlformats.org/officeDocument/2006/relationships/hyperlink" Target="https://www.linkedin.com/in/claudiamarcocci/" TargetMode="External"/><Relationship Id="rId2242" Type="http://schemas.openxmlformats.org/officeDocument/2006/relationships/hyperlink" Target="https://www.linkedin.com/in/davidglloyd/" TargetMode="External"/><Relationship Id="rId3572" Type="http://schemas.openxmlformats.org/officeDocument/2006/relationships/hyperlink" Target="https://www.linkedin.com/in/tefra-bertrand-a710b92/" TargetMode="External"/><Relationship Id="rId323" Type="http://schemas.openxmlformats.org/officeDocument/2006/relationships/hyperlink" Target="https://www.linkedin.com/in/terry-babilla-74a0347/" TargetMode="External"/><Relationship Id="rId2243" Type="http://schemas.openxmlformats.org/officeDocument/2006/relationships/hyperlink" Target="https://www.linkedin.com/in/zoezilian/" TargetMode="External"/><Relationship Id="rId3575" Type="http://schemas.openxmlformats.org/officeDocument/2006/relationships/hyperlink" Target="https://www.linkedin.com/messaging/thread/2-ZTMxODdkYTAtM2MwMS00OGE5LWE0ZDktMjFjMWU0Y2M4NzlhXzAxMA==/" TargetMode="External"/><Relationship Id="rId322" Type="http://schemas.openxmlformats.org/officeDocument/2006/relationships/hyperlink" Target="https://mobile.twitter.com/AlyssaKlugePR" TargetMode="External"/><Relationship Id="rId2244" Type="http://schemas.openxmlformats.org/officeDocument/2006/relationships/hyperlink" Target="https://app.hubspot.com/contacts/22670085/company/10336748178" TargetMode="External"/><Relationship Id="rId3574" Type="http://schemas.openxmlformats.org/officeDocument/2006/relationships/hyperlink" Target="https://www.linkedin.com/in/claudiamarcocci/" TargetMode="External"/><Relationship Id="rId321" Type="http://schemas.openxmlformats.org/officeDocument/2006/relationships/hyperlink" Target="https://www.linkedin.com/messaging/thread/2-NzUyNzAzYzQtYjZmNS00Y2JmLWEyNWYtNDFhMzZkNzA1OWFlXzAxMA==/" TargetMode="External"/><Relationship Id="rId2245" Type="http://schemas.openxmlformats.org/officeDocument/2006/relationships/hyperlink" Target="https://www.linkedin.com/in/zoezilian/" TargetMode="External"/><Relationship Id="rId3577" Type="http://schemas.openxmlformats.org/officeDocument/2006/relationships/hyperlink" Target="https://www.linkedin.com/in/jjoutard/" TargetMode="External"/><Relationship Id="rId320" Type="http://schemas.openxmlformats.org/officeDocument/2006/relationships/hyperlink" Target="https://www.linkedin.com/in/alyssa-kluge-b7b5141b/" TargetMode="External"/><Relationship Id="rId2246" Type="http://schemas.openxmlformats.org/officeDocument/2006/relationships/hyperlink" Target="https://www.linkedin.com/in/james-zilian-10014a1a/" TargetMode="External"/><Relationship Id="rId3576" Type="http://schemas.openxmlformats.org/officeDocument/2006/relationships/hyperlink" Target="https://www.linkedin.com/in/jjoutard/" TargetMode="External"/><Relationship Id="rId2236" Type="http://schemas.openxmlformats.org/officeDocument/2006/relationships/hyperlink" Target="https://www.linkedin.com/in/nina-clarke-69b6065/" TargetMode="External"/><Relationship Id="rId3568" Type="http://schemas.openxmlformats.org/officeDocument/2006/relationships/hyperlink" Target="https://www.linkedin.com/in/nathaniel-vazquez-5b663222/" TargetMode="External"/><Relationship Id="rId2237" Type="http://schemas.openxmlformats.org/officeDocument/2006/relationships/hyperlink" Target="https://www.linkedin.com/in/julian-hamood-511469256/" TargetMode="External"/><Relationship Id="rId3567" Type="http://schemas.openxmlformats.org/officeDocument/2006/relationships/hyperlink" Target="https://www.linkedin.com/in/nathaniel-vazquez-5b663222/" TargetMode="External"/><Relationship Id="rId2238" Type="http://schemas.openxmlformats.org/officeDocument/2006/relationships/hyperlink" Target="https://app.hubspot.com/contacts/22670085/company/10336826543" TargetMode="External"/><Relationship Id="rId2239" Type="http://schemas.openxmlformats.org/officeDocument/2006/relationships/hyperlink" Target="https://twitter.com/HamoodJulian" TargetMode="External"/><Relationship Id="rId3569" Type="http://schemas.openxmlformats.org/officeDocument/2006/relationships/hyperlink" Target="https://www.linkedin.com/in/jennarae/" TargetMode="External"/><Relationship Id="rId316" Type="http://schemas.openxmlformats.org/officeDocument/2006/relationships/hyperlink" Target="https://twitter.com/iamjamesmeeks" TargetMode="External"/><Relationship Id="rId315" Type="http://schemas.openxmlformats.org/officeDocument/2006/relationships/hyperlink" Target="https://www.linkedin.com/messaging/thread/2-NzdhMTQ3MmYtNDMyMS01YzhlLWI2ZjctODcyM2RmZDRhZDNkXzAxMA==/" TargetMode="External"/><Relationship Id="rId314" Type="http://schemas.openxmlformats.org/officeDocument/2006/relationships/hyperlink" Target="https://www.linkedin.com/in/iamjamesmeeks/" TargetMode="External"/><Relationship Id="rId313" Type="http://schemas.openxmlformats.org/officeDocument/2006/relationships/hyperlink" Target="https://www.linkedin.com/messaging/thread/2-NWY2NzlkODAtYzhhNS00NmQyLWE1MGEtNWMzMDFiMjc0NjQ0XzAxMA==/" TargetMode="External"/><Relationship Id="rId319" Type="http://schemas.openxmlformats.org/officeDocument/2006/relationships/hyperlink" Target="https://www.linkedin.com/in/shcarr/" TargetMode="External"/><Relationship Id="rId318" Type="http://schemas.openxmlformats.org/officeDocument/2006/relationships/hyperlink" Target="https://www.linkedin.com/messaging/thread/2-YTk4YjBmOTktNGRlMi01MTg2LTg2ZWMtNzMyOWM2MDZkNzY4XzAwMA==/" TargetMode="External"/><Relationship Id="rId317" Type="http://schemas.openxmlformats.org/officeDocument/2006/relationships/hyperlink" Target="https://www.linkedin.com/in/devingriswold/" TargetMode="External"/><Relationship Id="rId3560" Type="http://schemas.openxmlformats.org/officeDocument/2006/relationships/hyperlink" Target="https://www.linkedin.com/in/valerieoosterbaan/" TargetMode="External"/><Relationship Id="rId2230" Type="http://schemas.openxmlformats.org/officeDocument/2006/relationships/hyperlink" Target="https://www.linkedin.com/in/marsha-osborn/" TargetMode="External"/><Relationship Id="rId3562" Type="http://schemas.openxmlformats.org/officeDocument/2006/relationships/hyperlink" Target="https://www.linkedin.com/in/michaelajung/" TargetMode="External"/><Relationship Id="rId2231" Type="http://schemas.openxmlformats.org/officeDocument/2006/relationships/hyperlink" Target="https://mobile.twitter.com/marshao0828" TargetMode="External"/><Relationship Id="rId3561" Type="http://schemas.openxmlformats.org/officeDocument/2006/relationships/hyperlink" Target="https://www.linkedin.com/in/valerieoosterbaan/" TargetMode="External"/><Relationship Id="rId312" Type="http://schemas.openxmlformats.org/officeDocument/2006/relationships/hyperlink" Target="https://www.linkedin.com/in/amina-pasha-41689214/" TargetMode="External"/><Relationship Id="rId2232" Type="http://schemas.openxmlformats.org/officeDocument/2006/relationships/hyperlink" Target="https://www.linkedin.com/in/joeysteger/" TargetMode="External"/><Relationship Id="rId3564" Type="http://schemas.openxmlformats.org/officeDocument/2006/relationships/hyperlink" Target="https://www.linkedin.com/in/maureen-vazquez-45a2795/" TargetMode="External"/><Relationship Id="rId311" Type="http://schemas.openxmlformats.org/officeDocument/2006/relationships/hyperlink" Target="https://www.linkedin.com/messaging/thread/2-Y2FmMzNhZjUtODRmMy00Y2EwLWEwNTctMzg0YjE1MGM5MWYyXzAxMg==/" TargetMode="External"/><Relationship Id="rId2233" Type="http://schemas.openxmlformats.org/officeDocument/2006/relationships/hyperlink" Target="https://www.linkedin.com/messaging/thread/2-MDVmNmUzN2YtZTU4YS00NWVlLTk5ZTgtNTVlMzg3ZGRiN2I1XzAxMA==/" TargetMode="External"/><Relationship Id="rId3563" Type="http://schemas.openxmlformats.org/officeDocument/2006/relationships/hyperlink" Target="https://www.linkedin.com/in/michaelajung/" TargetMode="External"/><Relationship Id="rId310" Type="http://schemas.openxmlformats.org/officeDocument/2006/relationships/hyperlink" Target="https://www.linkedin.com/in/karen-cate-2610304/" TargetMode="External"/><Relationship Id="rId2234" Type="http://schemas.openxmlformats.org/officeDocument/2006/relationships/hyperlink" Target="https://www.linkedin.com/messaging/thread/2-NjgzZDQ4YjUtMzBhMy00Y2I1LTgyYjYtMGQ0Yzg5Nzk1ZTdlXzAxMA==/" TargetMode="External"/><Relationship Id="rId3566" Type="http://schemas.openxmlformats.org/officeDocument/2006/relationships/hyperlink" Target="https://www.linkedin.com/in/maureen-vazquez-45a2795/" TargetMode="External"/><Relationship Id="rId2235" Type="http://schemas.openxmlformats.org/officeDocument/2006/relationships/hyperlink" Target="https://www.linkedin.com/messaging/thread/2-MjU3NjI0NDYtNmM0ZS00ZmQ2LTg3NWUtNjVhNmE4NmQ0N2EyXzAxMA==/" TargetMode="External"/><Relationship Id="rId3565" Type="http://schemas.openxmlformats.org/officeDocument/2006/relationships/hyperlink" Target="https://app.hubspot.com/contacts/22670085/company/15207336823" TargetMode="External"/><Relationship Id="rId4040" Type="http://schemas.openxmlformats.org/officeDocument/2006/relationships/hyperlink" Target="https://app.hubspot.com/contacts/22670085/company/15204434024" TargetMode="External"/><Relationship Id="rId4042" Type="http://schemas.openxmlformats.org/officeDocument/2006/relationships/hyperlink" Target="https://www.linkedin.com/in/adam-schoenbaum-4357b115/" TargetMode="External"/><Relationship Id="rId4041" Type="http://schemas.openxmlformats.org/officeDocument/2006/relationships/hyperlink" Target="https://www.linkedin.com/in/jaime-keene-schoenbaum-821379157/" TargetMode="External"/><Relationship Id="rId4044" Type="http://schemas.openxmlformats.org/officeDocument/2006/relationships/hyperlink" Target="https://www.linkedin.com/messaging/thread/2-ZTk1MWI4NDUtZTExNC00MmMwLThkNzEtOGRkMDhkMGMwNDdmXzAxMw==/?searchTerm=Adam%20Schoenbaum" TargetMode="External"/><Relationship Id="rId4043" Type="http://schemas.openxmlformats.org/officeDocument/2006/relationships/hyperlink" Target="https://www.linkedin.com/in/adam-schoenbaum-4357b115/" TargetMode="External"/><Relationship Id="rId4046" Type="http://schemas.openxmlformats.org/officeDocument/2006/relationships/hyperlink" Target="https://www.linkedin.com/in/shoshanaritzler/" TargetMode="External"/><Relationship Id="rId4045" Type="http://schemas.openxmlformats.org/officeDocument/2006/relationships/hyperlink" Target="https://www.linkedin.com/in/shoshanaritzler/" TargetMode="External"/><Relationship Id="rId4048" Type="http://schemas.openxmlformats.org/officeDocument/2006/relationships/hyperlink" Target="https://twitter.com/PuttinondaRitz" TargetMode="External"/><Relationship Id="rId4047" Type="http://schemas.openxmlformats.org/officeDocument/2006/relationships/hyperlink" Target="https://www.linkedin.com/messaging/thread/2-NjUwZGE3MWUtOTFjZS00MjMzLWE3MGMtZjUxYTY0MDQ2MzE5XzAxMA==/" TargetMode="External"/><Relationship Id="rId4049" Type="http://schemas.openxmlformats.org/officeDocument/2006/relationships/hyperlink" Target="https://www.linkedin.com/in/stephane-colleu-3a142a14/" TargetMode="External"/><Relationship Id="rId4031" Type="http://schemas.openxmlformats.org/officeDocument/2006/relationships/hyperlink" Target="https://www.linkedin.com/messaging/thread/2-YmJkOTM1YjctNGFhNy00YzExLTg4ZjItYmRlYTliYWRiMDlkXzAxMA==/" TargetMode="External"/><Relationship Id="rId4030" Type="http://schemas.openxmlformats.org/officeDocument/2006/relationships/hyperlink" Target="https://www.linkedin.com/in/jennifer-feldman-7aa7987/" TargetMode="External"/><Relationship Id="rId297" Type="http://schemas.openxmlformats.org/officeDocument/2006/relationships/hyperlink" Target="https://www.linkedin.com/messaging/thread/2-ODI4Zjc2ZDAtNjQ5MC00MDQ3LWIwYzctOTIzMTJhOWJmZGE4XzAxMA==/" TargetMode="External"/><Relationship Id="rId4033" Type="http://schemas.openxmlformats.org/officeDocument/2006/relationships/hyperlink" Target="https://www.linkedin.com/in/ramanabavian/" TargetMode="External"/><Relationship Id="rId296" Type="http://schemas.openxmlformats.org/officeDocument/2006/relationships/hyperlink" Target="https://www.linkedin.com/in/tiffany-markofsky-speyer-669b72/" TargetMode="External"/><Relationship Id="rId4032" Type="http://schemas.openxmlformats.org/officeDocument/2006/relationships/hyperlink" Target="https://www.linkedin.com/in/ramanabavian/" TargetMode="External"/><Relationship Id="rId295" Type="http://schemas.openxmlformats.org/officeDocument/2006/relationships/hyperlink" Target="https://www.linkedin.com/in/tiffany-markofsky-speyer-669b72/" TargetMode="External"/><Relationship Id="rId4035" Type="http://schemas.openxmlformats.org/officeDocument/2006/relationships/hyperlink" Target="https://www.linkedin.com/in/mitch-ebrahimi-a2b4779a/" TargetMode="External"/><Relationship Id="rId294" Type="http://schemas.openxmlformats.org/officeDocument/2006/relationships/hyperlink" Target="https://www.linkedin.com/messaging/thread/2-ZGJmZjFkNDgtMmE3MS00ZGRlLWIyNGQtNGIxNjQyNGE4YTViXzAxMA==/" TargetMode="External"/><Relationship Id="rId4034" Type="http://schemas.openxmlformats.org/officeDocument/2006/relationships/hyperlink" Target="https://twitter.com/RamaNabavian" TargetMode="External"/><Relationship Id="rId4037" Type="http://schemas.openxmlformats.org/officeDocument/2006/relationships/hyperlink" Target="https://www.linkedin.com/in/erin-oliver1/" TargetMode="External"/><Relationship Id="rId4036" Type="http://schemas.openxmlformats.org/officeDocument/2006/relationships/hyperlink" Target="https://www.linkedin.com/in/mitch-ebrahimi-a2b4779a/" TargetMode="External"/><Relationship Id="rId299" Type="http://schemas.openxmlformats.org/officeDocument/2006/relationships/hyperlink" Target="https://app.hubspot.com/contacts/22670085/company/9811431862" TargetMode="External"/><Relationship Id="rId4039" Type="http://schemas.openxmlformats.org/officeDocument/2006/relationships/hyperlink" Target="https://www.linkedin.com/in/jaime-keene-schoenbaum-821379157/" TargetMode="External"/><Relationship Id="rId298" Type="http://schemas.openxmlformats.org/officeDocument/2006/relationships/hyperlink" Target="https://www.linkedin.com/in/katiaunlu/" TargetMode="External"/><Relationship Id="rId4038" Type="http://schemas.openxmlformats.org/officeDocument/2006/relationships/hyperlink" Target="https://www.linkedin.com/in/erin-oliver1/" TargetMode="External"/><Relationship Id="rId4060" Type="http://schemas.openxmlformats.org/officeDocument/2006/relationships/hyperlink" Target="https://www.linkedin.com/in/rati-bhandari-3a395a31/" TargetMode="External"/><Relationship Id="rId4062" Type="http://schemas.openxmlformats.org/officeDocument/2006/relationships/hyperlink" Target="https://www.linkedin.com/in/rati-bhandari-3a395a31/" TargetMode="External"/><Relationship Id="rId4061" Type="http://schemas.openxmlformats.org/officeDocument/2006/relationships/hyperlink" Target="https://app.hubspot.com/contacts/22670085/company/15204043796" TargetMode="External"/><Relationship Id="rId4064" Type="http://schemas.openxmlformats.org/officeDocument/2006/relationships/hyperlink" Target="https://www.linkedin.com/in/gordonmeghan/" TargetMode="External"/><Relationship Id="rId4063" Type="http://schemas.openxmlformats.org/officeDocument/2006/relationships/hyperlink" Target="https://www.linkedin.com/in/gordonmeghan/" TargetMode="External"/><Relationship Id="rId4066" Type="http://schemas.openxmlformats.org/officeDocument/2006/relationships/hyperlink" Target="https://www.linkedin.com/in/angelina-knister-03669b9b/" TargetMode="External"/><Relationship Id="rId4065" Type="http://schemas.openxmlformats.org/officeDocument/2006/relationships/hyperlink" Target="https://www.linkedin.com/in/angelina-knister-03669b9b/" TargetMode="External"/><Relationship Id="rId4068" Type="http://schemas.openxmlformats.org/officeDocument/2006/relationships/hyperlink" Target="https://app.hubspot.com/contacts/22670085/company/15204255249" TargetMode="External"/><Relationship Id="rId4067" Type="http://schemas.openxmlformats.org/officeDocument/2006/relationships/hyperlink" Target="https://www.linkedin.com/in/diane-von-furstenberg-61696551/" TargetMode="External"/><Relationship Id="rId4069" Type="http://schemas.openxmlformats.org/officeDocument/2006/relationships/hyperlink" Target="https://www.linkedin.com/in/diane-von-furstenberg-61696551/" TargetMode="External"/><Relationship Id="rId4051" Type="http://schemas.openxmlformats.org/officeDocument/2006/relationships/hyperlink" Target="https://www.linkedin.com/in/stephane-colleu-3a142a14/" TargetMode="External"/><Relationship Id="rId4050" Type="http://schemas.openxmlformats.org/officeDocument/2006/relationships/hyperlink" Target="https://app.hubspot.com/contacts/22670085/company/15204107298" TargetMode="External"/><Relationship Id="rId4053" Type="http://schemas.openxmlformats.org/officeDocument/2006/relationships/hyperlink" Target="https://www.linkedin.com/in/alexandreventurino/" TargetMode="External"/><Relationship Id="rId4052" Type="http://schemas.openxmlformats.org/officeDocument/2006/relationships/hyperlink" Target="https://twitter.com/scolleu" TargetMode="External"/><Relationship Id="rId4055" Type="http://schemas.openxmlformats.org/officeDocument/2006/relationships/hyperlink" Target="https://www.linkedin.com/in/laure-courpotin-7519874/" TargetMode="External"/><Relationship Id="rId4054" Type="http://schemas.openxmlformats.org/officeDocument/2006/relationships/hyperlink" Target="https://www.linkedin.com/in/alexandreventurino/" TargetMode="External"/><Relationship Id="rId4057" Type="http://schemas.openxmlformats.org/officeDocument/2006/relationships/hyperlink" Target="https://www.linkedin.com/messaging/thread/2-NjU0NDUyMGQtOGJkOC00NjNiLWE1NTUtN2QxZDk5NjRhMDQ1XzAxMA==/" TargetMode="External"/><Relationship Id="rId4056" Type="http://schemas.openxmlformats.org/officeDocument/2006/relationships/hyperlink" Target="https://www.linkedin.com/in/laure-courpotin-7519874/" TargetMode="External"/><Relationship Id="rId4059" Type="http://schemas.openxmlformats.org/officeDocument/2006/relationships/hyperlink" Target="https://www.linkedin.com/in/tessmathiote/" TargetMode="External"/><Relationship Id="rId4058" Type="http://schemas.openxmlformats.org/officeDocument/2006/relationships/hyperlink" Target="https://www.linkedin.com/in/tessmathiote/" TargetMode="External"/><Relationship Id="rId4008" Type="http://schemas.openxmlformats.org/officeDocument/2006/relationships/hyperlink" Target="https://www.linkedin.com/in/maxime-cazelles-4610874b/" TargetMode="External"/><Relationship Id="rId4007" Type="http://schemas.openxmlformats.org/officeDocument/2006/relationships/hyperlink" Target="https://www.linkedin.com/in/damianbulluck/" TargetMode="External"/><Relationship Id="rId4009" Type="http://schemas.openxmlformats.org/officeDocument/2006/relationships/hyperlink" Target="https://www.linkedin.com/in/maxime-cazelles-4610874b/" TargetMode="External"/><Relationship Id="rId271" Type="http://schemas.openxmlformats.org/officeDocument/2006/relationships/hyperlink" Target="https://www.linkedin.com/in/jenhedbergjones/" TargetMode="External"/><Relationship Id="rId270" Type="http://schemas.openxmlformats.org/officeDocument/2006/relationships/hyperlink" Target="https://www.linkedin.com/in/kristy-lewis-1341b86/" TargetMode="External"/><Relationship Id="rId269" Type="http://schemas.openxmlformats.org/officeDocument/2006/relationships/hyperlink" Target="https://www.linkedin.com/in/kristy-lewis-1341b86/" TargetMode="External"/><Relationship Id="rId264" Type="http://schemas.openxmlformats.org/officeDocument/2006/relationships/hyperlink" Target="https://www.linkedin.com/in/tekla-acs-82690681/" TargetMode="External"/><Relationship Id="rId4000" Type="http://schemas.openxmlformats.org/officeDocument/2006/relationships/hyperlink" Target="https://www.linkedin.com/messaging/thread/2-ZDZkNTRkNjktYmUyZi00Yjk3LWJiNzMtYWFkNzBiZmFlY2U4XzAxMA==/?searchTerm=heather%20Scott" TargetMode="External"/><Relationship Id="rId263" Type="http://schemas.openxmlformats.org/officeDocument/2006/relationships/hyperlink" Target="https://twitter.com/RMostacero" TargetMode="External"/><Relationship Id="rId262" Type="http://schemas.openxmlformats.org/officeDocument/2006/relationships/hyperlink" Target="https://www.linkedin.com/messaging/thread/2-YWE0ODk4MjYtM2FlZC00ZjlkLWJhMDYtNzU2ODM1MWQzMTQ1XzAxMg==/?searchTerm=Robin%20Mostacero" TargetMode="External"/><Relationship Id="rId4002" Type="http://schemas.openxmlformats.org/officeDocument/2006/relationships/hyperlink" Target="https://app.hubspot.com/contacts/22670085/company/15202779140" TargetMode="External"/><Relationship Id="rId261" Type="http://schemas.openxmlformats.org/officeDocument/2006/relationships/hyperlink" Target="https://www.linkedin.com/in/robin-mostacero-0270176b/" TargetMode="External"/><Relationship Id="rId4001" Type="http://schemas.openxmlformats.org/officeDocument/2006/relationships/hyperlink" Target="https://www.linkedin.com/in/alfred-chang-07b0216/" TargetMode="External"/><Relationship Id="rId268" Type="http://schemas.openxmlformats.org/officeDocument/2006/relationships/hyperlink" Target="https://www.linkedin.com/in/mike-perry1/" TargetMode="External"/><Relationship Id="rId4004" Type="http://schemas.openxmlformats.org/officeDocument/2006/relationships/hyperlink" Target="https://www.linkedin.com/in/edward-bromberg-64411816/" TargetMode="External"/><Relationship Id="rId267" Type="http://schemas.openxmlformats.org/officeDocument/2006/relationships/hyperlink" Target="https://app.hubspot.com/contacts/22670085/company/9922790666" TargetMode="External"/><Relationship Id="rId4003" Type="http://schemas.openxmlformats.org/officeDocument/2006/relationships/hyperlink" Target="https://www.linkedin.com/in/alfred-chang-07b0216/" TargetMode="External"/><Relationship Id="rId266" Type="http://schemas.openxmlformats.org/officeDocument/2006/relationships/hyperlink" Target="https://www.linkedin.com/in/mike-perry1/" TargetMode="External"/><Relationship Id="rId4006" Type="http://schemas.openxmlformats.org/officeDocument/2006/relationships/hyperlink" Target="https://www.linkedin.com/in/damianbulluck/" TargetMode="External"/><Relationship Id="rId265" Type="http://schemas.openxmlformats.org/officeDocument/2006/relationships/hyperlink" Target="https://www.linkedin.com/in/tekla-acs-82690681/" TargetMode="External"/><Relationship Id="rId4005" Type="http://schemas.openxmlformats.org/officeDocument/2006/relationships/hyperlink" Target="https://www.linkedin.com/in/edward-bromberg-64411816/" TargetMode="External"/><Relationship Id="rId260" Type="http://schemas.openxmlformats.org/officeDocument/2006/relationships/hyperlink" Target="https://app.hubspot.com/contacts/22670085/company/10336677424" TargetMode="External"/><Relationship Id="rId259" Type="http://schemas.openxmlformats.org/officeDocument/2006/relationships/hyperlink" Target="https://www.linkedin.com/in/robin-mostacero-0270176b/" TargetMode="External"/><Relationship Id="rId258" Type="http://schemas.openxmlformats.org/officeDocument/2006/relationships/hyperlink" Target="https://www.linkedin.com/posts/wazofurniture_promoted-warehouse-leader-activity-6868560372396294144-BDsl/" TargetMode="External"/><Relationship Id="rId2290" Type="http://schemas.openxmlformats.org/officeDocument/2006/relationships/hyperlink" Target="https://www.linkedin.com/in/christopher-o-863148b3/" TargetMode="External"/><Relationship Id="rId2291" Type="http://schemas.openxmlformats.org/officeDocument/2006/relationships/hyperlink" Target="https://www.linkedin.com/in/christopher-o-863148b3/" TargetMode="External"/><Relationship Id="rId2292" Type="http://schemas.openxmlformats.org/officeDocument/2006/relationships/hyperlink" Target="https://www.linkedin.com/in/douglas-indrunas-57546766/" TargetMode="External"/><Relationship Id="rId2293" Type="http://schemas.openxmlformats.org/officeDocument/2006/relationships/hyperlink" Target="https://app.hubspot.com/contacts/22670085/company/10336748173" TargetMode="External"/><Relationship Id="rId253" Type="http://schemas.openxmlformats.org/officeDocument/2006/relationships/hyperlink" Target="https://www.linkedin.com/in/johnlauten/" TargetMode="External"/><Relationship Id="rId2294" Type="http://schemas.openxmlformats.org/officeDocument/2006/relationships/hyperlink" Target="https://www.linkedin.com/in/douglas-indrunas-57546766/" TargetMode="External"/><Relationship Id="rId252" Type="http://schemas.openxmlformats.org/officeDocument/2006/relationships/hyperlink" Target="https://www.linkedin.com/in/hglazer/" TargetMode="External"/><Relationship Id="rId2295" Type="http://schemas.openxmlformats.org/officeDocument/2006/relationships/hyperlink" Target="https://www.linkedin.com/in/jessica-barber-9b4947139/" TargetMode="External"/><Relationship Id="rId251" Type="http://schemas.openxmlformats.org/officeDocument/2006/relationships/hyperlink" Target="https://app.hubspot.com/contacts/22670085/company/10336813129" TargetMode="External"/><Relationship Id="rId2296" Type="http://schemas.openxmlformats.org/officeDocument/2006/relationships/hyperlink" Target="https://www.linkedin.com/in/jessica-barber-9b4947139/" TargetMode="External"/><Relationship Id="rId250" Type="http://schemas.openxmlformats.org/officeDocument/2006/relationships/hyperlink" Target="https://www.linkedin.com/in/hglazer/" TargetMode="External"/><Relationship Id="rId2297" Type="http://schemas.openxmlformats.org/officeDocument/2006/relationships/hyperlink" Target="https://www.linkedin.com/in/crystal-indrunas-2999a552/" TargetMode="External"/><Relationship Id="rId257" Type="http://schemas.openxmlformats.org/officeDocument/2006/relationships/hyperlink" Target="https://www.linkedin.com/messaging/thread/2-NDJmYTQzNTYtYTQ2NS00NTY0LWEyYTUtMTE0Yjg1ZTExZGM3XzAxMA==" TargetMode="External"/><Relationship Id="rId2298" Type="http://schemas.openxmlformats.org/officeDocument/2006/relationships/hyperlink" Target="https://www.linkedin.com/in/crystal-indrunas-2999a552/" TargetMode="External"/><Relationship Id="rId256" Type="http://schemas.openxmlformats.org/officeDocument/2006/relationships/hyperlink" Target="https://www.linkedin.com/in/ray-yunfan-wang-a77780213/" TargetMode="External"/><Relationship Id="rId2299" Type="http://schemas.openxmlformats.org/officeDocument/2006/relationships/hyperlink" Target="https://www.linkedin.com/in/paul-keller-9bb19815/" TargetMode="External"/><Relationship Id="rId255" Type="http://schemas.openxmlformats.org/officeDocument/2006/relationships/hyperlink" Target="https://www.linkedin.com/in/ray-yunfan-wang-a77780213/" TargetMode="External"/><Relationship Id="rId254" Type="http://schemas.openxmlformats.org/officeDocument/2006/relationships/hyperlink" Target="https://www.linkedin.com/in/johnlauten/" TargetMode="External"/><Relationship Id="rId4029" Type="http://schemas.openxmlformats.org/officeDocument/2006/relationships/hyperlink" Target="https://www.linkedin.com/in/jennifer-feldman-7aa7987/" TargetMode="External"/><Relationship Id="rId293" Type="http://schemas.openxmlformats.org/officeDocument/2006/relationships/hyperlink" Target="https://www.linkedin.com/in/jenicapastalaniec/" TargetMode="External"/><Relationship Id="rId292" Type="http://schemas.openxmlformats.org/officeDocument/2006/relationships/hyperlink" Target="https://www.linkedin.com/in/jenicapastalaniec/" TargetMode="External"/><Relationship Id="rId291" Type="http://schemas.openxmlformats.org/officeDocument/2006/relationships/hyperlink" Target="https://www.linkedin.com/in/mikemehiel/" TargetMode="External"/><Relationship Id="rId290" Type="http://schemas.openxmlformats.org/officeDocument/2006/relationships/hyperlink" Target="https://www.linkedin.com/in/mikemehiel/" TargetMode="External"/><Relationship Id="rId4020" Type="http://schemas.openxmlformats.org/officeDocument/2006/relationships/hyperlink" Target="https://www.linkedin.com/in/katdey/" TargetMode="External"/><Relationship Id="rId286" Type="http://schemas.openxmlformats.org/officeDocument/2006/relationships/hyperlink" Target="https://www.linkedin.com/in/mrstewart/" TargetMode="External"/><Relationship Id="rId4022" Type="http://schemas.openxmlformats.org/officeDocument/2006/relationships/hyperlink" Target="https://www.linkedin.com/in/amanda-turner-02a6256/" TargetMode="External"/><Relationship Id="rId285" Type="http://schemas.openxmlformats.org/officeDocument/2006/relationships/hyperlink" Target="https://twitter.com/b_flynn" TargetMode="External"/><Relationship Id="rId4021" Type="http://schemas.openxmlformats.org/officeDocument/2006/relationships/hyperlink" Target="https://www.linkedin.com/in/amanda-turner-02a6256/" TargetMode="External"/><Relationship Id="rId284" Type="http://schemas.openxmlformats.org/officeDocument/2006/relationships/hyperlink" Target="https://www.linkedin.com/in/brian-flynn-32b6311/" TargetMode="External"/><Relationship Id="rId4024" Type="http://schemas.openxmlformats.org/officeDocument/2006/relationships/hyperlink" Target="https://www.linkedin.com/in/michael-fpt/" TargetMode="External"/><Relationship Id="rId283" Type="http://schemas.openxmlformats.org/officeDocument/2006/relationships/hyperlink" Target="https://app.hubspot.com/contacts/22670085/company/9978477439" TargetMode="External"/><Relationship Id="rId4023" Type="http://schemas.openxmlformats.org/officeDocument/2006/relationships/hyperlink" Target="https://www.linkedin.com/messaging/thread/2-ZTJkMTAxOGEtMGMwNy00YTUwLWE4MWUtZmJhY2I5M2JhOWZkXzAxMA==/" TargetMode="External"/><Relationship Id="rId4026" Type="http://schemas.openxmlformats.org/officeDocument/2006/relationships/hyperlink" Target="https://www.linkedin.com/in/bobby-hematian-04a96910a/" TargetMode="External"/><Relationship Id="rId289" Type="http://schemas.openxmlformats.org/officeDocument/2006/relationships/hyperlink" Target="https://www.linkedin.com/in/jen-cassidy-141399139/" TargetMode="External"/><Relationship Id="rId4025" Type="http://schemas.openxmlformats.org/officeDocument/2006/relationships/hyperlink" Target="https://www.linkedin.com/in/michael-fpt/" TargetMode="External"/><Relationship Id="rId288" Type="http://schemas.openxmlformats.org/officeDocument/2006/relationships/hyperlink" Target="https://www.linkedin.com/in/jen-cassidy-141399139/" TargetMode="External"/><Relationship Id="rId4028" Type="http://schemas.openxmlformats.org/officeDocument/2006/relationships/hyperlink" Target="https://www.linkedin.com/in/bobby-hematian-04a96910a/" TargetMode="External"/><Relationship Id="rId287" Type="http://schemas.openxmlformats.org/officeDocument/2006/relationships/hyperlink" Target="https://www.linkedin.com/in/mrstewart/" TargetMode="External"/><Relationship Id="rId4027" Type="http://schemas.openxmlformats.org/officeDocument/2006/relationships/hyperlink" Target="https://app.hubspot.com/contacts/22670085/company/15202986593" TargetMode="External"/><Relationship Id="rId4019" Type="http://schemas.openxmlformats.org/officeDocument/2006/relationships/hyperlink" Target="https://www.linkedin.com/in/katdey/" TargetMode="External"/><Relationship Id="rId4018" Type="http://schemas.openxmlformats.org/officeDocument/2006/relationships/hyperlink" Target="https://twitter.com/phoebeeyu" TargetMode="External"/><Relationship Id="rId282" Type="http://schemas.openxmlformats.org/officeDocument/2006/relationships/hyperlink" Target="https://www.linkedin.com/in/brian-flynn-32b6311/" TargetMode="External"/><Relationship Id="rId281" Type="http://schemas.openxmlformats.org/officeDocument/2006/relationships/hyperlink" Target="https://www.linkedin.com/in/genadisney/" TargetMode="External"/><Relationship Id="rId280" Type="http://schemas.openxmlformats.org/officeDocument/2006/relationships/hyperlink" Target="https://www.linkedin.com/in/genadisney/" TargetMode="External"/><Relationship Id="rId275" Type="http://schemas.openxmlformats.org/officeDocument/2006/relationships/hyperlink" Target="https://www.linkedin.com/in/stevenloney/" TargetMode="External"/><Relationship Id="rId4011" Type="http://schemas.openxmlformats.org/officeDocument/2006/relationships/hyperlink" Target="https://www.linkedin.com/in/karenanthonylinkedin/" TargetMode="External"/><Relationship Id="rId274" Type="http://schemas.openxmlformats.org/officeDocument/2006/relationships/hyperlink" Target="https://app.hubspot.com/contacts/22670085/company/9978477388" TargetMode="External"/><Relationship Id="rId4010" Type="http://schemas.openxmlformats.org/officeDocument/2006/relationships/hyperlink" Target="https://www.linkedin.com/in/karenanthonylinkedin/" TargetMode="External"/><Relationship Id="rId273" Type="http://schemas.openxmlformats.org/officeDocument/2006/relationships/hyperlink" Target="https://www.linkedin.com/in/stevenloney/" TargetMode="External"/><Relationship Id="rId4013" Type="http://schemas.openxmlformats.org/officeDocument/2006/relationships/hyperlink" Target="https://www.linkedin.com/in/tran-nguyen-6b154b12/" TargetMode="External"/><Relationship Id="rId272" Type="http://schemas.openxmlformats.org/officeDocument/2006/relationships/hyperlink" Target="https://www.linkedin.com/in/jenhedbergjones/" TargetMode="External"/><Relationship Id="rId4012" Type="http://schemas.openxmlformats.org/officeDocument/2006/relationships/hyperlink" Target="https://www.linkedin.com/in/tran-nguyen-6b154b12/" TargetMode="External"/><Relationship Id="rId279" Type="http://schemas.openxmlformats.org/officeDocument/2006/relationships/hyperlink" Target="https://www.linkedin.com/in/dave-madoch-66498777/" TargetMode="External"/><Relationship Id="rId4015" Type="http://schemas.openxmlformats.org/officeDocument/2006/relationships/hyperlink" Target="https://app.hubspot.com/contacts/22670085/company/15204383348" TargetMode="External"/><Relationship Id="rId278" Type="http://schemas.openxmlformats.org/officeDocument/2006/relationships/hyperlink" Target="https://www.linkedin.com/in/dave-madoch-66498777/" TargetMode="External"/><Relationship Id="rId4014" Type="http://schemas.openxmlformats.org/officeDocument/2006/relationships/hyperlink" Target="https://www.linkedin.com/in/phoebeyu2008/" TargetMode="External"/><Relationship Id="rId277" Type="http://schemas.openxmlformats.org/officeDocument/2006/relationships/hyperlink" Target="https://twitter.com/toynkcom" TargetMode="External"/><Relationship Id="rId4017" Type="http://schemas.openxmlformats.org/officeDocument/2006/relationships/hyperlink" Target="https://www.linkedin.com/messaging/thread/2-OTg5N2U5YjAtODk2OS00OTJhLWEwOGMtYWEyZmNlNjg5MjIzXzAxMA==/" TargetMode="External"/><Relationship Id="rId276" Type="http://schemas.openxmlformats.org/officeDocument/2006/relationships/hyperlink" Target="https://www.linkedin.com/messaging/thread/2-OGUxNzBlMzQtZTc0Zi00N2Y5LWI4NTktZGQ1ZjdiYjU3NWYxXzAxMA==/" TargetMode="External"/><Relationship Id="rId4016" Type="http://schemas.openxmlformats.org/officeDocument/2006/relationships/hyperlink" Target="https://www.linkedin.com/in/phoebeyu2008/" TargetMode="External"/><Relationship Id="rId1851" Type="http://schemas.openxmlformats.org/officeDocument/2006/relationships/hyperlink" Target="https://www.linkedin.com/in/justin-kehrwald-02024b7/" TargetMode="External"/><Relationship Id="rId1852" Type="http://schemas.openxmlformats.org/officeDocument/2006/relationships/hyperlink" Target="https://app.hubspot.com/contacts/22670085/company/9746249552" TargetMode="External"/><Relationship Id="rId1853" Type="http://schemas.openxmlformats.org/officeDocument/2006/relationships/hyperlink" Target="https://www.linkedin.com/in/justin-kehrwald-02024b7/" TargetMode="External"/><Relationship Id="rId1854" Type="http://schemas.openxmlformats.org/officeDocument/2006/relationships/hyperlink" Target="https://www.linkedin.com/messaging/thread/2-YmJlN2JjYjEtNDI5YS00YTU1LTliYTAtZGQ3NzM4OWFmMGYwXzAxMA==" TargetMode="External"/><Relationship Id="rId1855" Type="http://schemas.openxmlformats.org/officeDocument/2006/relationships/hyperlink" Target="https://twitter.com/juskehr?lang=en" TargetMode="External"/><Relationship Id="rId1856" Type="http://schemas.openxmlformats.org/officeDocument/2006/relationships/hyperlink" Target="https://www.linkedin.com/in/paul-weitzel-30251b6/" TargetMode="External"/><Relationship Id="rId1857" Type="http://schemas.openxmlformats.org/officeDocument/2006/relationships/hyperlink" Target="https://www.linkedin.com/in/paul-weitzel-30251b6/" TargetMode="External"/><Relationship Id="rId1858" Type="http://schemas.openxmlformats.org/officeDocument/2006/relationships/hyperlink" Target="https://www.linkedin.com/in/lorne-streiff-a2056512/" TargetMode="External"/><Relationship Id="rId1859" Type="http://schemas.openxmlformats.org/officeDocument/2006/relationships/hyperlink" Target="https://www.linkedin.com/in/lorne-streiff-a2056512/" TargetMode="External"/><Relationship Id="rId1850" Type="http://schemas.openxmlformats.org/officeDocument/2006/relationships/hyperlink" Target="https://www.linkedin.com/in/manaal-khalid-3a3b67a0/" TargetMode="External"/><Relationship Id="rId1840" Type="http://schemas.openxmlformats.org/officeDocument/2006/relationships/hyperlink" Target="https://app.hubspot.com/contacts/22670085/company/9959127330" TargetMode="External"/><Relationship Id="rId1841" Type="http://schemas.openxmlformats.org/officeDocument/2006/relationships/hyperlink" Target="https://twitter.com/venu87leo" TargetMode="External"/><Relationship Id="rId1842" Type="http://schemas.openxmlformats.org/officeDocument/2006/relationships/hyperlink" Target="https://www.linkedin.com/in/srivatsanmohan1/" TargetMode="External"/><Relationship Id="rId1843" Type="http://schemas.openxmlformats.org/officeDocument/2006/relationships/hyperlink" Target="https://www.linkedin.com/messaging/thread/2-N2M5Y2IzMWMtMWEzMS00MWQwLWI1M2EtZTNkODlkYzZhMmYxXzAxMw==" TargetMode="External"/><Relationship Id="rId1844" Type="http://schemas.openxmlformats.org/officeDocument/2006/relationships/hyperlink" Target="https://www.linkedin.com/in/sneha7983/" TargetMode="External"/><Relationship Id="rId1845" Type="http://schemas.openxmlformats.org/officeDocument/2006/relationships/hyperlink" Target="https://www.linkedin.com/in/taimur-shah-8452829a/" TargetMode="External"/><Relationship Id="rId1846" Type="http://schemas.openxmlformats.org/officeDocument/2006/relationships/hyperlink" Target="https://app.hubspot.com/contacts/22670085/company/9746439561" TargetMode="External"/><Relationship Id="rId1847" Type="http://schemas.openxmlformats.org/officeDocument/2006/relationships/hyperlink" Target="https://www.linkedin.com/in/taimur-shah-8452829a/" TargetMode="External"/><Relationship Id="rId1848" Type="http://schemas.openxmlformats.org/officeDocument/2006/relationships/hyperlink" Target="https://twitter.com/taimursh81" TargetMode="External"/><Relationship Id="rId1849" Type="http://schemas.openxmlformats.org/officeDocument/2006/relationships/hyperlink" Target="https://www.linkedin.com/in/manaal-khalid-3a3b67a0/" TargetMode="External"/><Relationship Id="rId1873" Type="http://schemas.openxmlformats.org/officeDocument/2006/relationships/hyperlink" Target="https://www.linkedin.com/in/muhammad-rashid-bashir-a1100767/" TargetMode="External"/><Relationship Id="rId1874" Type="http://schemas.openxmlformats.org/officeDocument/2006/relationships/hyperlink" Target="https://www.linkedin.com/messaging/thread/2-ODVmOTdjYzgtMGNmNi00NWQ4LWJjMmQtZDFjZjIwY2Q0MDRmXzAxMw==/" TargetMode="External"/><Relationship Id="rId1875" Type="http://schemas.openxmlformats.org/officeDocument/2006/relationships/hyperlink" Target="https://www.linkedin.com/in/venkatesalu-p-53882b15/" TargetMode="External"/><Relationship Id="rId1876" Type="http://schemas.openxmlformats.org/officeDocument/2006/relationships/hyperlink" Target="https://app.hubspot.com/contacts/22670085/company/9746338382" TargetMode="External"/><Relationship Id="rId1877" Type="http://schemas.openxmlformats.org/officeDocument/2006/relationships/hyperlink" Target="https://www.linkedin.com/in/venkatesalu-p-53882b15/" TargetMode="External"/><Relationship Id="rId1878" Type="http://schemas.openxmlformats.org/officeDocument/2006/relationships/hyperlink" Target="https://www.linkedin.com/in/trevor-perren-97a486/" TargetMode="External"/><Relationship Id="rId1879" Type="http://schemas.openxmlformats.org/officeDocument/2006/relationships/hyperlink" Target="https://www.linkedin.com/in/trevor-perren-97a486/" TargetMode="External"/><Relationship Id="rId1870" Type="http://schemas.openxmlformats.org/officeDocument/2006/relationships/hyperlink" Target="https://www.linkedin.com/in/syed-jahangir-ali-a377a055/" TargetMode="External"/><Relationship Id="rId1871" Type="http://schemas.openxmlformats.org/officeDocument/2006/relationships/hyperlink" Target="https://www.linkedin.com/messaging/thread/2-MWQyODJjNWEtMDJhMi00MmJiLTkwYzItNTQ4NTk2N2U3Mjc0XzAxMw==/?searchTerm=Syed%20Jahangir%20Ali" TargetMode="External"/><Relationship Id="rId1872" Type="http://schemas.openxmlformats.org/officeDocument/2006/relationships/hyperlink" Target="https://www.linkedin.com/in/muhammad-rashid-bashir-a1100767/" TargetMode="External"/><Relationship Id="rId1862" Type="http://schemas.openxmlformats.org/officeDocument/2006/relationships/hyperlink" Target="https://app.hubspot.com/contacts/22670085/company/9747090353" TargetMode="External"/><Relationship Id="rId1863" Type="http://schemas.openxmlformats.org/officeDocument/2006/relationships/hyperlink" Target="https://www.linkedin.com/in/muteeb-siddiqi-9624a440/" TargetMode="External"/><Relationship Id="rId1864" Type="http://schemas.openxmlformats.org/officeDocument/2006/relationships/hyperlink" Target="https://www.linkedin.com/messaging/thread/2-ZDIyYTk1ZjEtZWU2OS00ODY1LWI5NWQtODg5MWUzOWRkZjExXzAxMw==/?searchTerm=Muteeb%20Siddiqi" TargetMode="External"/><Relationship Id="rId1865" Type="http://schemas.openxmlformats.org/officeDocument/2006/relationships/hyperlink" Target="https://twitter.com/MuteebSiddiqi" TargetMode="External"/><Relationship Id="rId1866" Type="http://schemas.openxmlformats.org/officeDocument/2006/relationships/hyperlink" Target="https://www.linkedin.com/in/mazhar-hussain-siddiqui/" TargetMode="External"/><Relationship Id="rId1867" Type="http://schemas.openxmlformats.org/officeDocument/2006/relationships/hyperlink" Target="https://www.linkedin.com/in/mazhar-hussain-siddiqui/" TargetMode="External"/><Relationship Id="rId1868" Type="http://schemas.openxmlformats.org/officeDocument/2006/relationships/hyperlink" Target="https://www.linkedin.com/messaging/thread/2-YzFkMDE4OTgtZDg1NC00ZjU1LWI2ZmEtMTNiY2NlNzA0MzYyXzAxMA==/" TargetMode="External"/><Relationship Id="rId1869" Type="http://schemas.openxmlformats.org/officeDocument/2006/relationships/hyperlink" Target="https://www.linkedin.com/in/syed-jahangir-ali-a377a055/" TargetMode="External"/><Relationship Id="rId1860" Type="http://schemas.openxmlformats.org/officeDocument/2006/relationships/hyperlink" Target="https://twitter.com/LorneStreiff" TargetMode="External"/><Relationship Id="rId1861" Type="http://schemas.openxmlformats.org/officeDocument/2006/relationships/hyperlink" Target="https://www.linkedin.com/in/muteeb-siddiqi-9624a440/" TargetMode="External"/><Relationship Id="rId1810" Type="http://schemas.openxmlformats.org/officeDocument/2006/relationships/hyperlink" Target="https://www.linkedin.com/in/travis-kochel-45ba554/" TargetMode="External"/><Relationship Id="rId1811" Type="http://schemas.openxmlformats.org/officeDocument/2006/relationships/hyperlink" Target="https://www.linkedin.com/in/carty-seay-09945413/" TargetMode="External"/><Relationship Id="rId1812" Type="http://schemas.openxmlformats.org/officeDocument/2006/relationships/hyperlink" Target="https://www.linkedin.com/in/carty-seay-09945413/" TargetMode="External"/><Relationship Id="rId1813" Type="http://schemas.openxmlformats.org/officeDocument/2006/relationships/hyperlink" Target="https://www.linkedin.com/messaging/thread/2-M2ZjOTZjMGMtMGZiZi00MzAzLTgzNmEtMDhmMGM5MjY2ODVmXzAxMA==/" TargetMode="External"/><Relationship Id="rId1814" Type="http://schemas.openxmlformats.org/officeDocument/2006/relationships/hyperlink" Target="https://www.linkedin.com/in/rubel-choudhry-475b387a/" TargetMode="External"/><Relationship Id="rId1815" Type="http://schemas.openxmlformats.org/officeDocument/2006/relationships/hyperlink" Target="https://app.hubspot.com/contacts/22670085/company/9746425233" TargetMode="External"/><Relationship Id="rId1816" Type="http://schemas.openxmlformats.org/officeDocument/2006/relationships/hyperlink" Target="https://www.linkedin.com/in/rubel-choudhry-475b387a/" TargetMode="External"/><Relationship Id="rId1817" Type="http://schemas.openxmlformats.org/officeDocument/2006/relationships/hyperlink" Target="https://www.linkedin.com/in/afolabi-olawale-scott-08a13a101/" TargetMode="External"/><Relationship Id="rId1818" Type="http://schemas.openxmlformats.org/officeDocument/2006/relationships/hyperlink" Target="https://www.linkedin.com/in/afolabi-olawale-scott-08a13a101/" TargetMode="External"/><Relationship Id="rId1819" Type="http://schemas.openxmlformats.org/officeDocument/2006/relationships/hyperlink" Target="https://www.linkedin.com/in/jenny-cabago/" TargetMode="External"/><Relationship Id="rId4080" Type="http://schemas.openxmlformats.org/officeDocument/2006/relationships/hyperlink" Target="https://app.hubspot.com/contacts/22670085/company/15202573082" TargetMode="External"/><Relationship Id="rId4082" Type="http://schemas.openxmlformats.org/officeDocument/2006/relationships/hyperlink" Target="https://www.linkedin.com/messaging/thread/2-YjNlNWE2MWQtNzA2Ny01YTk3LThhOGEtZjE1ZTlhZjNkZTE5XzAwMA==/" TargetMode="External"/><Relationship Id="rId4081" Type="http://schemas.openxmlformats.org/officeDocument/2006/relationships/hyperlink" Target="https://www.linkedin.com/in/danarebeccadesigns/" TargetMode="External"/><Relationship Id="rId4084" Type="http://schemas.openxmlformats.org/officeDocument/2006/relationships/hyperlink" Target="https://www.linkedin.com/in/blairpeterson/" TargetMode="External"/><Relationship Id="rId4083" Type="http://schemas.openxmlformats.org/officeDocument/2006/relationships/hyperlink" Target="https://www.linkedin.com/in/blairpeterson/" TargetMode="External"/><Relationship Id="rId4086" Type="http://schemas.openxmlformats.org/officeDocument/2006/relationships/hyperlink" Target="https://www.linkedin.com/in/anne-snow-7238571b/" TargetMode="External"/><Relationship Id="rId4085" Type="http://schemas.openxmlformats.org/officeDocument/2006/relationships/hyperlink" Target="https://www.linkedin.com/messaging/thread/2-ZDhiMjFiNTgtZTlkZC00ZTI0LWE5NmYtZDc5NWU0MTUxNjVlXzAxMA==/" TargetMode="External"/><Relationship Id="rId4088" Type="http://schemas.openxmlformats.org/officeDocument/2006/relationships/hyperlink" Target="https://www.linkedin.com/messaging/thread/2-YzI4MTZhNDItZDYzNi00OWFkLWI4ZDItOWFiM2VjYjY2ZmE0XzAxMA==/" TargetMode="External"/><Relationship Id="rId4087" Type="http://schemas.openxmlformats.org/officeDocument/2006/relationships/hyperlink" Target="https://www.linkedin.com/in/anne-snow-7238571b/" TargetMode="External"/><Relationship Id="rId4089" Type="http://schemas.openxmlformats.org/officeDocument/2006/relationships/hyperlink" Target="https://www.linkedin.com/messaging/thread/2-MDg3MTEwNmQtMzgyNy00ZTM5LTg4NDEtM2I1NmU5ZTQyMjA3XzAxMA==" TargetMode="External"/><Relationship Id="rId1800" Type="http://schemas.openxmlformats.org/officeDocument/2006/relationships/hyperlink" Target="https://www.linkedin.com/in/shelley-huff-96b7839/" TargetMode="External"/><Relationship Id="rId1801" Type="http://schemas.openxmlformats.org/officeDocument/2006/relationships/hyperlink" Target="https://app.hubspot.com/contacts/22670085/company/9943072926" TargetMode="External"/><Relationship Id="rId1802" Type="http://schemas.openxmlformats.org/officeDocument/2006/relationships/hyperlink" Target="https://www.linkedin.com/in/shelley-huff-96b7839/" TargetMode="External"/><Relationship Id="rId1803" Type="http://schemas.openxmlformats.org/officeDocument/2006/relationships/hyperlink" Target="https://www.linkedin.com/in/jtmarino/" TargetMode="External"/><Relationship Id="rId1804" Type="http://schemas.openxmlformats.org/officeDocument/2006/relationships/hyperlink" Target="https://www.linkedin.com/messaging/thread/2-MDUxODEzMDItMzYyZi00NTQwLWI1MDgtNTgzN2E0ODEzNmVlXzAxMA==/" TargetMode="External"/><Relationship Id="rId1805" Type="http://schemas.openxmlformats.org/officeDocument/2006/relationships/hyperlink" Target="https://twitter.com/johnmarino" TargetMode="External"/><Relationship Id="rId1806" Type="http://schemas.openxmlformats.org/officeDocument/2006/relationships/hyperlink" Target="https://www.linkedin.com/messaging/thread/2-ZmJjMDI0OWUtMGI2My01OGRhLWFkNzEtY2Y2MTk4ZDM2OGRiXzAxMA==/" TargetMode="External"/><Relationship Id="rId1807" Type="http://schemas.openxmlformats.org/officeDocument/2006/relationships/hyperlink" Target="https://www.linkedin.com/in/jtmarino/" TargetMode="External"/><Relationship Id="rId1808" Type="http://schemas.openxmlformats.org/officeDocument/2006/relationships/hyperlink" Target="https://www.linkedin.com/messaging/thread/2-ZDRjYmY5NDEtMWU1NS01ZWZhLWEwZTktZWJkOTFhODg3MDA1XzAwMA==/" TargetMode="External"/><Relationship Id="rId1809" Type="http://schemas.openxmlformats.org/officeDocument/2006/relationships/hyperlink" Target="https://www.linkedin.com/in/travis-kochel-45ba554/" TargetMode="External"/><Relationship Id="rId4071" Type="http://schemas.openxmlformats.org/officeDocument/2006/relationships/hyperlink" Target="https://www.linkedin.com/in/gabbyhirata/" TargetMode="External"/><Relationship Id="rId4070" Type="http://schemas.openxmlformats.org/officeDocument/2006/relationships/hyperlink" Target="https://www.linkedin.com/messaging/thread/2-MzU1NGQxY2ItMWRlZS00NTgwLWExOTctZjk2ZWE2Mjc3ZGY5XzAxMA==/" TargetMode="External"/><Relationship Id="rId4073" Type="http://schemas.openxmlformats.org/officeDocument/2006/relationships/hyperlink" Target="https://www.linkedin.com/in/tiffany-lin-0993b9250/" TargetMode="External"/><Relationship Id="rId4072" Type="http://schemas.openxmlformats.org/officeDocument/2006/relationships/hyperlink" Target="https://www.linkedin.com/in/gabbyhirata/" TargetMode="External"/><Relationship Id="rId4075" Type="http://schemas.openxmlformats.org/officeDocument/2006/relationships/hyperlink" Target="https://www.linkedin.com/in/claudia-goncalves914/" TargetMode="External"/><Relationship Id="rId4074" Type="http://schemas.openxmlformats.org/officeDocument/2006/relationships/hyperlink" Target="https://www.linkedin.com/in/tiffany-lin-0993b9250/" TargetMode="External"/><Relationship Id="rId4077" Type="http://schemas.openxmlformats.org/officeDocument/2006/relationships/hyperlink" Target="https://www.linkedin.com/in/shaohua-qi-6829a0142/" TargetMode="External"/><Relationship Id="rId4076" Type="http://schemas.openxmlformats.org/officeDocument/2006/relationships/hyperlink" Target="https://www.linkedin.com/in/claudia-goncalves914/" TargetMode="External"/><Relationship Id="rId4079" Type="http://schemas.openxmlformats.org/officeDocument/2006/relationships/hyperlink" Target="https://www.linkedin.com/in/danarebeccadesigns/" TargetMode="External"/><Relationship Id="rId4078" Type="http://schemas.openxmlformats.org/officeDocument/2006/relationships/hyperlink" Target="https://www.linkedin.com/in/shaohua-qi-6829a0142/" TargetMode="External"/><Relationship Id="rId1830" Type="http://schemas.openxmlformats.org/officeDocument/2006/relationships/hyperlink" Target="https://www.linkedin.com/in/thain%C3%A1-schwenck-8b621013a/" TargetMode="External"/><Relationship Id="rId1831" Type="http://schemas.openxmlformats.org/officeDocument/2006/relationships/hyperlink" Target="https://www.linkedin.com/in/thain%C3%A1-schwenck-8b621013a/" TargetMode="External"/><Relationship Id="rId1832" Type="http://schemas.openxmlformats.org/officeDocument/2006/relationships/hyperlink" Target="https://www.linkedin.com/messaging/thread/2-Y2U2YTczODYtZGEwZi00YWNkLTgwNTQtOGM2YTU1MWNkNGRlXzAxMw==/" TargetMode="External"/><Relationship Id="rId1833" Type="http://schemas.openxmlformats.org/officeDocument/2006/relationships/hyperlink" Target="https://www.linkedin.com/in/fernandaoazevedo/" TargetMode="External"/><Relationship Id="rId1834" Type="http://schemas.openxmlformats.org/officeDocument/2006/relationships/hyperlink" Target="https://www.linkedin.com/in/fernandaoazevedo/" TargetMode="External"/><Relationship Id="rId1835" Type="http://schemas.openxmlformats.org/officeDocument/2006/relationships/hyperlink" Target="https://www.linkedin.com/messaging/thread/2-N2RiMDEwYWEtYmUxOC00YTdhLWJiZDUtMTQ4MDhkNmNiYjZlXzAxMw==/" TargetMode="External"/><Relationship Id="rId1836" Type="http://schemas.openxmlformats.org/officeDocument/2006/relationships/hyperlink" Target="https://www.linkedin.com/in/julia-sobral-81586310b/" TargetMode="External"/><Relationship Id="rId1837" Type="http://schemas.openxmlformats.org/officeDocument/2006/relationships/hyperlink" Target="https://www.linkedin.com/in/julia-sobral-81586310b/" TargetMode="External"/><Relationship Id="rId1838" Type="http://schemas.openxmlformats.org/officeDocument/2006/relationships/hyperlink" Target="https://www.linkedin.com/messaging/thread/2-NTAwNTA2OWMtZmIzZS00ZjgxLTg5OGUtM2VkYTg5NmE2ZmM5XzAxMA==/" TargetMode="External"/><Relationship Id="rId1839" Type="http://schemas.openxmlformats.org/officeDocument/2006/relationships/hyperlink" Target="https://www.linkedin.com/in/curvejumper/" TargetMode="External"/><Relationship Id="rId1820" Type="http://schemas.openxmlformats.org/officeDocument/2006/relationships/hyperlink" Target="https://www.linkedin.com/in/jenny-cabago/" TargetMode="External"/><Relationship Id="rId1821" Type="http://schemas.openxmlformats.org/officeDocument/2006/relationships/hyperlink" Target="https://www.linkedin.com/in/dario-marchetti-007/" TargetMode="External"/><Relationship Id="rId1822" Type="http://schemas.openxmlformats.org/officeDocument/2006/relationships/hyperlink" Target="https://app.hubspot.com/contacts/22670085/company/9959134595" TargetMode="External"/><Relationship Id="rId1823" Type="http://schemas.openxmlformats.org/officeDocument/2006/relationships/hyperlink" Target="https://www.linkedin.com/messaging/thread/2-ZGNhZjFhN2MtYTE5Ni00MWY1LWIyNTQtNzZjZGU3N2FjOGQ2XzAxMw==/" TargetMode="External"/><Relationship Id="rId1824" Type="http://schemas.openxmlformats.org/officeDocument/2006/relationships/hyperlink" Target="https://www.linkedin.com/in/monica-arrue-23959794/" TargetMode="External"/><Relationship Id="rId1825" Type="http://schemas.openxmlformats.org/officeDocument/2006/relationships/hyperlink" Target="https://www.linkedin.com/in/paula-hermanny-72a26322/" TargetMode="External"/><Relationship Id="rId1826" Type="http://schemas.openxmlformats.org/officeDocument/2006/relationships/hyperlink" Target="https://app.hubspot.com/contacts/22670085/company/9746425230" TargetMode="External"/><Relationship Id="rId1827" Type="http://schemas.openxmlformats.org/officeDocument/2006/relationships/hyperlink" Target="https://www.linkedin.com/in/paula-hermanny-72a26322/" TargetMode="External"/><Relationship Id="rId1828" Type="http://schemas.openxmlformats.org/officeDocument/2006/relationships/hyperlink" Target="https://www.linkedin.com/in/vanessa-dame-58934b32/" TargetMode="External"/><Relationship Id="rId1829" Type="http://schemas.openxmlformats.org/officeDocument/2006/relationships/hyperlink" Target="https://www.linkedin.com/in/vanessa-dame-58934b32/" TargetMode="External"/><Relationship Id="rId4091" Type="http://schemas.openxmlformats.org/officeDocument/2006/relationships/hyperlink" Target="https://app.hubspot.com/contacts/22670085/company/15204024847" TargetMode="External"/><Relationship Id="rId4090" Type="http://schemas.openxmlformats.org/officeDocument/2006/relationships/hyperlink" Target="https://www.linkedin.com/in/michael-nusenow-b91b3a1a/" TargetMode="External"/><Relationship Id="rId4093" Type="http://schemas.openxmlformats.org/officeDocument/2006/relationships/hyperlink" Target="https://www.linkedin.com/in/kayla-churchill/" TargetMode="External"/><Relationship Id="rId4092" Type="http://schemas.openxmlformats.org/officeDocument/2006/relationships/hyperlink" Target="https://www.linkedin.com/in/michael-nusenow-b91b3a1a/" TargetMode="External"/><Relationship Id="rId4095" Type="http://schemas.openxmlformats.org/officeDocument/2006/relationships/hyperlink" Target="https://www.linkedin.com/in/pamela-skaist-levy-30111391/" TargetMode="External"/><Relationship Id="rId4094" Type="http://schemas.openxmlformats.org/officeDocument/2006/relationships/hyperlink" Target="https://www.linkedin.com/in/kayla-churchill/" TargetMode="External"/><Relationship Id="rId4097" Type="http://schemas.openxmlformats.org/officeDocument/2006/relationships/hyperlink" Target="https://www.linkedin.com/in/pamela-skaist-levy-30111391/" TargetMode="External"/><Relationship Id="rId4096" Type="http://schemas.openxmlformats.org/officeDocument/2006/relationships/hyperlink" Target="https://app.hubspot.com/contacts/22670085/company/15204036376" TargetMode="External"/><Relationship Id="rId4099" Type="http://schemas.openxmlformats.org/officeDocument/2006/relationships/hyperlink" Target="https://www.linkedin.com/in/jessica-gallardo-7453a827/" TargetMode="External"/><Relationship Id="rId4098" Type="http://schemas.openxmlformats.org/officeDocument/2006/relationships/hyperlink" Target="https://twitter.com/juicyfounder" TargetMode="External"/><Relationship Id="rId2302" Type="http://schemas.openxmlformats.org/officeDocument/2006/relationships/hyperlink" Target="https://www.linkedin.com/in/diana-bailey-81045316/" TargetMode="External"/><Relationship Id="rId3634" Type="http://schemas.openxmlformats.org/officeDocument/2006/relationships/hyperlink" Target="https://app.hubspot.com/contacts/22670085/company/9746468452" TargetMode="External"/><Relationship Id="rId2303" Type="http://schemas.openxmlformats.org/officeDocument/2006/relationships/hyperlink" Target="https://www.linkedin.com/in/diana-bailey-81045316/" TargetMode="External"/><Relationship Id="rId3633" Type="http://schemas.openxmlformats.org/officeDocument/2006/relationships/hyperlink" Target="https://www.linkedin.com/in/matt-till-a82a247/" TargetMode="External"/><Relationship Id="rId2304" Type="http://schemas.openxmlformats.org/officeDocument/2006/relationships/hyperlink" Target="https://www.linkedin.com/in/brock-korsan-00441314/" TargetMode="External"/><Relationship Id="rId3636" Type="http://schemas.openxmlformats.org/officeDocument/2006/relationships/hyperlink" Target="https://www.linkedin.com/in/george-ward-cpa-mba-672a358/" TargetMode="External"/><Relationship Id="rId2305" Type="http://schemas.openxmlformats.org/officeDocument/2006/relationships/hyperlink" Target="https://app.hubspot.com/contacts/22670085/company/10336647336" TargetMode="External"/><Relationship Id="rId3635" Type="http://schemas.openxmlformats.org/officeDocument/2006/relationships/hyperlink" Target="https://www.linkedin.com/in/matt-till-a82a247/" TargetMode="External"/><Relationship Id="rId2306" Type="http://schemas.openxmlformats.org/officeDocument/2006/relationships/hyperlink" Target="https://www.linkedin.com/in/brock-korsan-00441314/" TargetMode="External"/><Relationship Id="rId3638" Type="http://schemas.openxmlformats.org/officeDocument/2006/relationships/hyperlink" Target="https://www.linkedin.com/in/kerry-konrady-36b594/" TargetMode="External"/><Relationship Id="rId2307" Type="http://schemas.openxmlformats.org/officeDocument/2006/relationships/hyperlink" Target="https://www.linkedin.com/in/antonio-ramirez-59335627/" TargetMode="External"/><Relationship Id="rId3637" Type="http://schemas.openxmlformats.org/officeDocument/2006/relationships/hyperlink" Target="https://www.linkedin.com/in/george-ward-cpa-mba-672a358/" TargetMode="External"/><Relationship Id="rId2308" Type="http://schemas.openxmlformats.org/officeDocument/2006/relationships/hyperlink" Target="https://www.linkedin.com/in/antonio-ramirez-59335627/" TargetMode="External"/><Relationship Id="rId2309" Type="http://schemas.openxmlformats.org/officeDocument/2006/relationships/hyperlink" Target="https://www.linkedin.com/in/wheelwarehouse/" TargetMode="External"/><Relationship Id="rId3639" Type="http://schemas.openxmlformats.org/officeDocument/2006/relationships/hyperlink" Target="https://www.linkedin.com/in/kerry-konrady-36b594/" TargetMode="External"/><Relationship Id="rId3630" Type="http://schemas.openxmlformats.org/officeDocument/2006/relationships/hyperlink" Target="https://www.linkedin.com/in/joeboloten/" TargetMode="External"/><Relationship Id="rId2300" Type="http://schemas.openxmlformats.org/officeDocument/2006/relationships/hyperlink" Target="https://app.hubspot.com/contacts/22670085/company/10336897548" TargetMode="External"/><Relationship Id="rId3632" Type="http://schemas.openxmlformats.org/officeDocument/2006/relationships/hyperlink" Target="https://twitter.com/joeboloten" TargetMode="External"/><Relationship Id="rId2301" Type="http://schemas.openxmlformats.org/officeDocument/2006/relationships/hyperlink" Target="https://www.linkedin.com/in/paul-keller-9bb19815/" TargetMode="External"/><Relationship Id="rId3631" Type="http://schemas.openxmlformats.org/officeDocument/2006/relationships/hyperlink" Target="https://www.linkedin.com/in/joeboloten/" TargetMode="External"/><Relationship Id="rId3623" Type="http://schemas.openxmlformats.org/officeDocument/2006/relationships/hyperlink" Target="https://app.hubspot.com/contacts/22670085/company/15205043203" TargetMode="External"/><Relationship Id="rId3622" Type="http://schemas.openxmlformats.org/officeDocument/2006/relationships/hyperlink" Target="https://www.linkedin.com/in/sam-f-b4570053/" TargetMode="External"/><Relationship Id="rId3625" Type="http://schemas.openxmlformats.org/officeDocument/2006/relationships/hyperlink" Target="https://www.linkedin.com/in/matt-fellner-16399561/" TargetMode="External"/><Relationship Id="rId3624" Type="http://schemas.openxmlformats.org/officeDocument/2006/relationships/hyperlink" Target="https://www.linkedin.com/in/sam-f-b4570053/" TargetMode="External"/><Relationship Id="rId3627" Type="http://schemas.openxmlformats.org/officeDocument/2006/relationships/hyperlink" Target="https://www.linkedin.com/in/adamtbone/" TargetMode="External"/><Relationship Id="rId3626" Type="http://schemas.openxmlformats.org/officeDocument/2006/relationships/hyperlink" Target="https://www.linkedin.com/in/matt-fellner-16399561/" TargetMode="External"/><Relationship Id="rId3629" Type="http://schemas.openxmlformats.org/officeDocument/2006/relationships/hyperlink" Target="https://twitter.com/TB1_" TargetMode="External"/><Relationship Id="rId3628" Type="http://schemas.openxmlformats.org/officeDocument/2006/relationships/hyperlink" Target="https://www.linkedin.com/in/adamtbone/" TargetMode="External"/><Relationship Id="rId3621" Type="http://schemas.openxmlformats.org/officeDocument/2006/relationships/hyperlink" Target="https://www.linkedin.com/in/michelle-scrobe-72579332/" TargetMode="External"/><Relationship Id="rId3620" Type="http://schemas.openxmlformats.org/officeDocument/2006/relationships/hyperlink" Target="https://www.linkedin.com/in/michelle-scrobe-72579332/" TargetMode="External"/><Relationship Id="rId2324" Type="http://schemas.openxmlformats.org/officeDocument/2006/relationships/hyperlink" Target="https://www.linkedin.com/in/hasmik-topalyan-85682b179/" TargetMode="External"/><Relationship Id="rId3656" Type="http://schemas.openxmlformats.org/officeDocument/2006/relationships/hyperlink" Target="https://www.linkedin.com/in/rachelbotia/" TargetMode="External"/><Relationship Id="rId2325" Type="http://schemas.openxmlformats.org/officeDocument/2006/relationships/hyperlink" Target="https://www.linkedin.com/in/hasmik-topalyan-85682b179/" TargetMode="External"/><Relationship Id="rId3655" Type="http://schemas.openxmlformats.org/officeDocument/2006/relationships/hyperlink" Target="https://www.linkedin.com/in/rachelbotia/" TargetMode="External"/><Relationship Id="rId2326" Type="http://schemas.openxmlformats.org/officeDocument/2006/relationships/hyperlink" Target="https://www.linkedin.com/in/chloe-raincock-573b3131/" TargetMode="External"/><Relationship Id="rId3658" Type="http://schemas.openxmlformats.org/officeDocument/2006/relationships/hyperlink" Target="https://app.hubspot.com/contacts/22670085/company/15207291417" TargetMode="External"/><Relationship Id="rId2327" Type="http://schemas.openxmlformats.org/officeDocument/2006/relationships/hyperlink" Target="https://app.hubspot.com/contacts/22670085/company/10336630883" TargetMode="External"/><Relationship Id="rId3657" Type="http://schemas.openxmlformats.org/officeDocument/2006/relationships/hyperlink" Target="https://www.linkedin.com/in/yuvi-alpert-3b865148/" TargetMode="External"/><Relationship Id="rId2328" Type="http://schemas.openxmlformats.org/officeDocument/2006/relationships/hyperlink" Target="https://www.linkedin.com/in/chloe-raincock-573b3131/" TargetMode="External"/><Relationship Id="rId2329" Type="http://schemas.openxmlformats.org/officeDocument/2006/relationships/hyperlink" Target="https://www.linkedin.com/in/ecmagundayao/" TargetMode="External"/><Relationship Id="rId3659" Type="http://schemas.openxmlformats.org/officeDocument/2006/relationships/hyperlink" Target="https://www.linkedin.com/in/yuvi-alpert-3b865148/" TargetMode="External"/><Relationship Id="rId3650" Type="http://schemas.openxmlformats.org/officeDocument/2006/relationships/hyperlink" Target="https://www.linkedin.com/in/trisha-mcgowan-99b95b3/" TargetMode="External"/><Relationship Id="rId2320" Type="http://schemas.openxmlformats.org/officeDocument/2006/relationships/hyperlink" Target="https://twitter.com/GlennLudwig" TargetMode="External"/><Relationship Id="rId3652" Type="http://schemas.openxmlformats.org/officeDocument/2006/relationships/hyperlink" Target="https://www.linkedin.com/messaging/thread/2-MmVmMzRjZTItNzY3Zi00NWFmLTkwNjAtMjE1NGI4YTNiNTJiXzAxMA==/" TargetMode="External"/><Relationship Id="rId2321" Type="http://schemas.openxmlformats.org/officeDocument/2006/relationships/hyperlink" Target="https://www.linkedin.com/in/michellejaustin/" TargetMode="External"/><Relationship Id="rId3651" Type="http://schemas.openxmlformats.org/officeDocument/2006/relationships/hyperlink" Target="https://www.linkedin.com/in/trisha-mcgowan-99b95b3/" TargetMode="External"/><Relationship Id="rId2322" Type="http://schemas.openxmlformats.org/officeDocument/2006/relationships/hyperlink" Target="https://www.linkedin.com/in/michellejaustin/" TargetMode="External"/><Relationship Id="rId3654" Type="http://schemas.openxmlformats.org/officeDocument/2006/relationships/hyperlink" Target="https://www.linkedin.com/in/efrain-vasquez-463b391/" TargetMode="External"/><Relationship Id="rId2323" Type="http://schemas.openxmlformats.org/officeDocument/2006/relationships/hyperlink" Target="https://twitter.com/cutestcookie78" TargetMode="External"/><Relationship Id="rId3653" Type="http://schemas.openxmlformats.org/officeDocument/2006/relationships/hyperlink" Target="https://www.linkedin.com/in/efrain-vasquez-463b391/" TargetMode="External"/><Relationship Id="rId2313" Type="http://schemas.openxmlformats.org/officeDocument/2006/relationships/hyperlink" Target="https://www.linkedin.com/in/genetjin/" TargetMode="External"/><Relationship Id="rId3645" Type="http://schemas.openxmlformats.org/officeDocument/2006/relationships/hyperlink" Target="https://app.hubspot.com/contacts/22670085/company/15207232262" TargetMode="External"/><Relationship Id="rId2314" Type="http://schemas.openxmlformats.org/officeDocument/2006/relationships/hyperlink" Target="https://www.linkedin.com/in/marisa-mesropian-57b4109/" TargetMode="External"/><Relationship Id="rId3644" Type="http://schemas.openxmlformats.org/officeDocument/2006/relationships/hyperlink" Target="https://www.linkedin.com/in/nelsonamiranda1/" TargetMode="External"/><Relationship Id="rId2315" Type="http://schemas.openxmlformats.org/officeDocument/2006/relationships/hyperlink" Target="https://app.hubspot.com/contacts/22670085/company/10336647316" TargetMode="External"/><Relationship Id="rId3647" Type="http://schemas.openxmlformats.org/officeDocument/2006/relationships/hyperlink" Target="https://www.linkedin.com/in/mike-penake-6762364/" TargetMode="External"/><Relationship Id="rId2316" Type="http://schemas.openxmlformats.org/officeDocument/2006/relationships/hyperlink" Target="https://www.linkedin.com/in/marisa-mesropian-57b4109/" TargetMode="External"/><Relationship Id="rId3646" Type="http://schemas.openxmlformats.org/officeDocument/2006/relationships/hyperlink" Target="https://www.linkedin.com/in/nelsonamiranda1/" TargetMode="External"/><Relationship Id="rId2317" Type="http://schemas.openxmlformats.org/officeDocument/2006/relationships/hyperlink" Target="https://www.linkedin.com/in/glenn-ludwig/" TargetMode="External"/><Relationship Id="rId3649" Type="http://schemas.openxmlformats.org/officeDocument/2006/relationships/hyperlink" Target="https://www.linkedin.com/messaging/thread/2-Y2QwMWE2OWItNGI4My00OGU5LWJiNWEtYjIxMmZhMjUzYTE1XzAxMA==/" TargetMode="External"/><Relationship Id="rId2318" Type="http://schemas.openxmlformats.org/officeDocument/2006/relationships/hyperlink" Target="https://www.linkedin.com/in/glenn-ludwig/" TargetMode="External"/><Relationship Id="rId3648" Type="http://schemas.openxmlformats.org/officeDocument/2006/relationships/hyperlink" Target="https://www.linkedin.com/in/mike-penake-6762364/" TargetMode="External"/><Relationship Id="rId2319" Type="http://schemas.openxmlformats.org/officeDocument/2006/relationships/hyperlink" Target="https://www.linkedin.com/messaging/thread/2-ZjgxZjQ3NjgtMjJkMS00ZTM5LTk3ODktZTI1MGZkOGYyMjJkXzAxMg==/" TargetMode="External"/><Relationship Id="rId3641" Type="http://schemas.openxmlformats.org/officeDocument/2006/relationships/hyperlink" Target="https://www.linkedin.com/in/sarah-carusona-531b35126/" TargetMode="External"/><Relationship Id="rId2310" Type="http://schemas.openxmlformats.org/officeDocument/2006/relationships/hyperlink" Target="https://app.hubspot.com/contacts/22670085/company/10336647332" TargetMode="External"/><Relationship Id="rId3640" Type="http://schemas.openxmlformats.org/officeDocument/2006/relationships/hyperlink" Target="https://twitter.com/konrady" TargetMode="External"/><Relationship Id="rId2311" Type="http://schemas.openxmlformats.org/officeDocument/2006/relationships/hyperlink" Target="https://www.linkedin.com/in/wheelwarehouse/" TargetMode="External"/><Relationship Id="rId3643" Type="http://schemas.openxmlformats.org/officeDocument/2006/relationships/hyperlink" Target="https://mobile.twitter.com/sarah_carusona/" TargetMode="External"/><Relationship Id="rId2312" Type="http://schemas.openxmlformats.org/officeDocument/2006/relationships/hyperlink" Target="https://www.linkedin.com/in/genetjin/" TargetMode="External"/><Relationship Id="rId3642" Type="http://schemas.openxmlformats.org/officeDocument/2006/relationships/hyperlink" Target="https://www.linkedin.com/in/sarah-carusona-531b35126/" TargetMode="External"/><Relationship Id="rId1895" Type="http://schemas.openxmlformats.org/officeDocument/2006/relationships/hyperlink" Target="https://www.linkedin.com/in/john-pedati-802253205/" TargetMode="External"/><Relationship Id="rId1896" Type="http://schemas.openxmlformats.org/officeDocument/2006/relationships/hyperlink" Target="https://twitter.com/pedots85" TargetMode="External"/><Relationship Id="rId1897" Type="http://schemas.openxmlformats.org/officeDocument/2006/relationships/hyperlink" Target="https://www.linkedin.com/in/ms-montanasarthou/" TargetMode="External"/><Relationship Id="rId1898" Type="http://schemas.openxmlformats.org/officeDocument/2006/relationships/hyperlink" Target="https://www.linkedin.com/in/ms-montanasarthou/" TargetMode="External"/><Relationship Id="rId1899" Type="http://schemas.openxmlformats.org/officeDocument/2006/relationships/hyperlink" Target="https://www.linkedin.com/in/andrewtastad/" TargetMode="External"/><Relationship Id="rId1890" Type="http://schemas.openxmlformats.org/officeDocument/2006/relationships/hyperlink" Target="https://www.linkedin.com/in/christinepeddy/" TargetMode="External"/><Relationship Id="rId1891" Type="http://schemas.openxmlformats.org/officeDocument/2006/relationships/hyperlink" Target="https://app.hubspot.com/contacts/22670085/company/9747065373" TargetMode="External"/><Relationship Id="rId1892" Type="http://schemas.openxmlformats.org/officeDocument/2006/relationships/hyperlink" Target="https://www.linkedin.com/in/christinepeddy/" TargetMode="External"/><Relationship Id="rId1893" Type="http://schemas.openxmlformats.org/officeDocument/2006/relationships/hyperlink" Target="https://www.linkedin.com/messaging/thread/2-YTk2MjJhYzEtMjYxYi00ZTAwLTg0MTktOTAwMTVlODljNTBhXzAxMA==/" TargetMode="External"/><Relationship Id="rId1894" Type="http://schemas.openxmlformats.org/officeDocument/2006/relationships/hyperlink" Target="https://www.linkedin.com/in/john-pedati-802253205/" TargetMode="External"/><Relationship Id="rId1884" Type="http://schemas.openxmlformats.org/officeDocument/2006/relationships/hyperlink" Target="https://twitter.com/Gauravorion" TargetMode="External"/><Relationship Id="rId1885" Type="http://schemas.openxmlformats.org/officeDocument/2006/relationships/hyperlink" Target="https://www.linkedin.com/in/sabinemutsaerts/" TargetMode="External"/><Relationship Id="rId1886" Type="http://schemas.openxmlformats.org/officeDocument/2006/relationships/hyperlink" Target="https://app.hubspot.com/contacts/22670085/company/9746468472" TargetMode="External"/><Relationship Id="rId1887" Type="http://schemas.openxmlformats.org/officeDocument/2006/relationships/hyperlink" Target="https://www.linkedin.com/in/sabinemutsaerts/" TargetMode="External"/><Relationship Id="rId1888" Type="http://schemas.openxmlformats.org/officeDocument/2006/relationships/hyperlink" Target="https://www.linkedin.com/in/kelly-van-duyn-2762b2a8/" TargetMode="External"/><Relationship Id="rId1889" Type="http://schemas.openxmlformats.org/officeDocument/2006/relationships/hyperlink" Target="https://www.linkedin.com/in/kelly-van-duyn-2762b2a8/" TargetMode="External"/><Relationship Id="rId1880" Type="http://schemas.openxmlformats.org/officeDocument/2006/relationships/hyperlink" Target="https://www.linkedin.com/messaging/thread/2-NjdmNDQ2NTctZDFiOC00NTQ0LWIxMTgtNjQwYjAwMzc4NzJlXzAxMw==/?searchTerm=Trevor%20Perren" TargetMode="External"/><Relationship Id="rId1881" Type="http://schemas.openxmlformats.org/officeDocument/2006/relationships/hyperlink" Target="https://www.linkedin.com/in/gauravgupta-head-communication-marketing-digital-branding-pr/" TargetMode="External"/><Relationship Id="rId1882" Type="http://schemas.openxmlformats.org/officeDocument/2006/relationships/hyperlink" Target="https://www.linkedin.com/in/gauravgupta-head-communication-marketing-digital-branding-pr/" TargetMode="External"/><Relationship Id="rId1883" Type="http://schemas.openxmlformats.org/officeDocument/2006/relationships/hyperlink" Target="https://www.linkedin.com/messaging/thread/2-NjQ3OGM0ZGItMjYwMi00M2M5LTgyZjctMTA3MGI1NzJjYjk3XzAxMA==/?searchTerm=Gaurav%20Gupta" TargetMode="External"/><Relationship Id="rId3612" Type="http://schemas.openxmlformats.org/officeDocument/2006/relationships/hyperlink" Target="https://www.linkedin.com/messaging/thread/2-NzcyOWE3MDYtZTM3ZS00NTcxLTk2ZTUtYjA5NDM0YmEzZjU3XzAxMA==/" TargetMode="External"/><Relationship Id="rId3611" Type="http://schemas.openxmlformats.org/officeDocument/2006/relationships/hyperlink" Target="https://www.linkedin.com/in/max-lishansky/" TargetMode="External"/><Relationship Id="rId3614" Type="http://schemas.openxmlformats.org/officeDocument/2006/relationships/hyperlink" Target="https://www.linkedin.com/in/nocinshaffer/" TargetMode="External"/><Relationship Id="rId3613" Type="http://schemas.openxmlformats.org/officeDocument/2006/relationships/hyperlink" Target="https://www.linkedin.com/in/nocinshaffer/" TargetMode="External"/><Relationship Id="rId3616" Type="http://schemas.openxmlformats.org/officeDocument/2006/relationships/hyperlink" Target="https://twitter.com/nocinshaffer" TargetMode="External"/><Relationship Id="rId3615" Type="http://schemas.openxmlformats.org/officeDocument/2006/relationships/hyperlink" Target="https://www.linkedin.com/messaging/thread/2-ODE3Zjc4NzgtNzkxZS00MDQ1LWE2NDgtZDhlYWViMmY2ZTE1XzAxMA==/" TargetMode="External"/><Relationship Id="rId3618" Type="http://schemas.openxmlformats.org/officeDocument/2006/relationships/hyperlink" Target="https://www.linkedin.com/in/wyatttheobald/" TargetMode="External"/><Relationship Id="rId3617" Type="http://schemas.openxmlformats.org/officeDocument/2006/relationships/hyperlink" Target="https://www.linkedin.com/in/wyatttheobald/" TargetMode="External"/><Relationship Id="rId3619" Type="http://schemas.openxmlformats.org/officeDocument/2006/relationships/hyperlink" Target="https://www.linkedin.com/messaging/thread/2-MGE3ODAwNjUtYjAwMi00ODljLWI2MGEtMTkyMzJiNjliY2Q5XzAxMA==/" TargetMode="External"/><Relationship Id="rId3610" Type="http://schemas.openxmlformats.org/officeDocument/2006/relationships/hyperlink" Target="https://www.linkedin.com/in/max-lishansky/" TargetMode="External"/><Relationship Id="rId3601" Type="http://schemas.openxmlformats.org/officeDocument/2006/relationships/hyperlink" Target="https://www.linkedin.com/in/jacob-skidmore-658485109/" TargetMode="External"/><Relationship Id="rId3600" Type="http://schemas.openxmlformats.org/officeDocument/2006/relationships/hyperlink" Target="https://www.linkedin.com/in/russell-vincent-b308b/" TargetMode="External"/><Relationship Id="rId3603" Type="http://schemas.openxmlformats.org/officeDocument/2006/relationships/hyperlink" Target="https://app.hubspot.com/contacts/22670085/company/15207392076" TargetMode="External"/><Relationship Id="rId3602" Type="http://schemas.openxmlformats.org/officeDocument/2006/relationships/hyperlink" Target="https://www.linkedin.com/in/markwalkersf/" TargetMode="External"/><Relationship Id="rId3605" Type="http://schemas.openxmlformats.org/officeDocument/2006/relationships/hyperlink" Target="https://www.linkedin.com/messaging/thread/2-ZDg4ZGRjMTQtNDAzYi00MGE3LThkMjctMGNjMzY3NDk4NGY2XzAxMA==/" TargetMode="External"/><Relationship Id="rId3604" Type="http://schemas.openxmlformats.org/officeDocument/2006/relationships/hyperlink" Target="https://www.linkedin.com/in/markwalkersf/" TargetMode="External"/><Relationship Id="rId3607" Type="http://schemas.openxmlformats.org/officeDocument/2006/relationships/hyperlink" Target="https://www.linkedin.com/in/john-moore-60a86a3/" TargetMode="External"/><Relationship Id="rId3606" Type="http://schemas.openxmlformats.org/officeDocument/2006/relationships/hyperlink" Target="https://www.linkedin.com/in/john-moore-60a86a3/" TargetMode="External"/><Relationship Id="rId3609" Type="http://schemas.openxmlformats.org/officeDocument/2006/relationships/hyperlink" Target="https://www.linkedin.com/in/travisheard/" TargetMode="External"/><Relationship Id="rId3608" Type="http://schemas.openxmlformats.org/officeDocument/2006/relationships/hyperlink" Target="https://www.linkedin.com/in/travisheard/" TargetMode="External"/><Relationship Id="rId1059" Type="http://schemas.openxmlformats.org/officeDocument/2006/relationships/hyperlink" Target="https://www.linkedin.com/in/justin-krbec/" TargetMode="External"/><Relationship Id="rId228" Type="http://schemas.openxmlformats.org/officeDocument/2006/relationships/hyperlink" Target="https://www.linkedin.com/in/portersimmons/" TargetMode="External"/><Relationship Id="rId227" Type="http://schemas.openxmlformats.org/officeDocument/2006/relationships/hyperlink" Target="https://www.linkedin.com/in/richcarelli/" TargetMode="External"/><Relationship Id="rId226" Type="http://schemas.openxmlformats.org/officeDocument/2006/relationships/hyperlink" Target="https://www.linkedin.com/in/richcarelli/" TargetMode="External"/><Relationship Id="rId225" Type="http://schemas.openxmlformats.org/officeDocument/2006/relationships/hyperlink" Target="https://twitter.com/nolanpwalsh?lang=en" TargetMode="External"/><Relationship Id="rId2380" Type="http://schemas.openxmlformats.org/officeDocument/2006/relationships/hyperlink" Target="https://www.linkedin.com/in/gabriellabonatesta/" TargetMode="External"/><Relationship Id="rId229" Type="http://schemas.openxmlformats.org/officeDocument/2006/relationships/hyperlink" Target="https://www.linkedin.com/in/portersimmons/" TargetMode="External"/><Relationship Id="rId1050" Type="http://schemas.openxmlformats.org/officeDocument/2006/relationships/hyperlink" Target="https://www.linkedin.com/in/steve-smits/" TargetMode="External"/><Relationship Id="rId2381" Type="http://schemas.openxmlformats.org/officeDocument/2006/relationships/hyperlink" Target="https://www.linkedin.com/in/elenamadams/" TargetMode="External"/><Relationship Id="rId220" Type="http://schemas.openxmlformats.org/officeDocument/2006/relationships/hyperlink" Target="https://www.linkedin.com/in/tanatra/" TargetMode="External"/><Relationship Id="rId1051" Type="http://schemas.openxmlformats.org/officeDocument/2006/relationships/hyperlink" Target="https://www.linkedin.com/in/aricholmes/" TargetMode="External"/><Relationship Id="rId2382" Type="http://schemas.openxmlformats.org/officeDocument/2006/relationships/hyperlink" Target="https://www.linkedin.com/in/elenamadams/" TargetMode="External"/><Relationship Id="rId1052" Type="http://schemas.openxmlformats.org/officeDocument/2006/relationships/hyperlink" Target="https://www.linkedin.com/in/aricholmes/" TargetMode="External"/><Relationship Id="rId2383" Type="http://schemas.openxmlformats.org/officeDocument/2006/relationships/hyperlink" Target="https://www.linkedin.com/in/ashlea-rae-hendricks/" TargetMode="External"/><Relationship Id="rId1053" Type="http://schemas.openxmlformats.org/officeDocument/2006/relationships/hyperlink" Target="https://www.linkedin.com/in/lauren-evans-64799095/" TargetMode="External"/><Relationship Id="rId2384" Type="http://schemas.openxmlformats.org/officeDocument/2006/relationships/hyperlink" Target="https://www.linkedin.com/in/ashlea-rae-hendricks/" TargetMode="External"/><Relationship Id="rId1054" Type="http://schemas.openxmlformats.org/officeDocument/2006/relationships/hyperlink" Target="https://www.linkedin.com/in/lauren-evans-64799095/" TargetMode="External"/><Relationship Id="rId2385" Type="http://schemas.openxmlformats.org/officeDocument/2006/relationships/hyperlink" Target="https://www.linkedin.com/in/jason-shelton-869a917/" TargetMode="External"/><Relationship Id="rId224" Type="http://schemas.openxmlformats.org/officeDocument/2006/relationships/hyperlink" Target="https://www.linkedin.com/in/nolan-walsh-98569628/" TargetMode="External"/><Relationship Id="rId1055" Type="http://schemas.openxmlformats.org/officeDocument/2006/relationships/hyperlink" Target="https://twitter.com/loven_claire/with_replies" TargetMode="External"/><Relationship Id="rId2386" Type="http://schemas.openxmlformats.org/officeDocument/2006/relationships/hyperlink" Target="https://app.hubspot.com/contacts/22670085/company/10336854068" TargetMode="External"/><Relationship Id="rId223" Type="http://schemas.openxmlformats.org/officeDocument/2006/relationships/hyperlink" Target="https://app.hubspot.com/contacts/22670085/company/10336577957" TargetMode="External"/><Relationship Id="rId1056" Type="http://schemas.openxmlformats.org/officeDocument/2006/relationships/hyperlink" Target="https://www.linkedin.com/in/jake-solomon-52ba0952/" TargetMode="External"/><Relationship Id="rId2387" Type="http://schemas.openxmlformats.org/officeDocument/2006/relationships/hyperlink" Target="https://www.linkedin.com/in/jason-shelton-869a917/" TargetMode="External"/><Relationship Id="rId222" Type="http://schemas.openxmlformats.org/officeDocument/2006/relationships/hyperlink" Target="https://www.linkedin.com/in/nolan-walsh-98569628/" TargetMode="External"/><Relationship Id="rId1057" Type="http://schemas.openxmlformats.org/officeDocument/2006/relationships/hyperlink" Target="https://app.hubspot.com/contacts/22670085/company/9747090361" TargetMode="External"/><Relationship Id="rId2388" Type="http://schemas.openxmlformats.org/officeDocument/2006/relationships/hyperlink" Target="https://www.linkedin.com/messaging/thread/2-NzMwNDEwMTktZmU1Ni00YjhhLWFkNzktMzVkZGRiMjVlYTQ5XzAxMA==/" TargetMode="External"/><Relationship Id="rId221" Type="http://schemas.openxmlformats.org/officeDocument/2006/relationships/hyperlink" Target="https://www.linkedin.com/in/tanatra/" TargetMode="External"/><Relationship Id="rId1058" Type="http://schemas.openxmlformats.org/officeDocument/2006/relationships/hyperlink" Target="https://www.linkedin.com/in/jake-solomon-52ba0952/" TargetMode="External"/><Relationship Id="rId2389" Type="http://schemas.openxmlformats.org/officeDocument/2006/relationships/hyperlink" Target="https://www.linkedin.com/in/michael-niemann-37b4009/" TargetMode="External"/><Relationship Id="rId1048" Type="http://schemas.openxmlformats.org/officeDocument/2006/relationships/hyperlink" Target="https://www.linkedin.com/in/steve-smits/" TargetMode="External"/><Relationship Id="rId2379" Type="http://schemas.openxmlformats.org/officeDocument/2006/relationships/hyperlink" Target="https://www.linkedin.com/in/gabriellabonatesta/" TargetMode="External"/><Relationship Id="rId1049" Type="http://schemas.openxmlformats.org/officeDocument/2006/relationships/hyperlink" Target="https://app.hubspot.com/contacts/22670085/company/9745839617" TargetMode="External"/><Relationship Id="rId217" Type="http://schemas.openxmlformats.org/officeDocument/2006/relationships/hyperlink" Target="https://www.linkedin.com/messaging/thread/2-MmYwMmU4ZDItN2FhMy00NWYyLWJkYWQtOWE4ZGIyYzQ5ZTgwXzAxMA==/" TargetMode="External"/><Relationship Id="rId216" Type="http://schemas.openxmlformats.org/officeDocument/2006/relationships/hyperlink" Target="https://www.linkedin.com/in/gregory-randolph-7b103949/" TargetMode="External"/><Relationship Id="rId215" Type="http://schemas.openxmlformats.org/officeDocument/2006/relationships/hyperlink" Target="https://www.linkedin.com/in/billbanta/" TargetMode="External"/><Relationship Id="rId214" Type="http://schemas.openxmlformats.org/officeDocument/2006/relationships/hyperlink" Target="https://app.hubspot.com/contacts/22670085/company/10336779176" TargetMode="External"/><Relationship Id="rId219" Type="http://schemas.openxmlformats.org/officeDocument/2006/relationships/hyperlink" Target="https://www.linkedin.com/in/charlesmazzone/" TargetMode="External"/><Relationship Id="rId218" Type="http://schemas.openxmlformats.org/officeDocument/2006/relationships/hyperlink" Target="https://www.linkedin.com/in/charlesmazzone/" TargetMode="External"/><Relationship Id="rId2370" Type="http://schemas.openxmlformats.org/officeDocument/2006/relationships/hyperlink" Target="https://www.linkedin.com/in/andrew-dias-38b24b91/" TargetMode="External"/><Relationship Id="rId1040" Type="http://schemas.openxmlformats.org/officeDocument/2006/relationships/hyperlink" Target="https://www.linkedin.com/in/nesrine-sefsaf-364550134/" TargetMode="External"/><Relationship Id="rId2371" Type="http://schemas.openxmlformats.org/officeDocument/2006/relationships/hyperlink" Target="https://www.linkedin.com/in/andrew-dias-38b24b91/" TargetMode="External"/><Relationship Id="rId1041" Type="http://schemas.openxmlformats.org/officeDocument/2006/relationships/hyperlink" Target="https://www.linkedin.com/in/awais-mukhtar-4914b7123/" TargetMode="External"/><Relationship Id="rId2372" Type="http://schemas.openxmlformats.org/officeDocument/2006/relationships/hyperlink" Target="https://www.linkedin.com/in/jenny-wang-232b8b/" TargetMode="External"/><Relationship Id="rId1042" Type="http://schemas.openxmlformats.org/officeDocument/2006/relationships/hyperlink" Target="https://app.hubspot.com/contacts/22670085/company/9746468483" TargetMode="External"/><Relationship Id="rId2373" Type="http://schemas.openxmlformats.org/officeDocument/2006/relationships/hyperlink" Target="https://app.hubspot.com/contacts/22670085/company/10336630873" TargetMode="External"/><Relationship Id="rId1043" Type="http://schemas.openxmlformats.org/officeDocument/2006/relationships/hyperlink" Target="https://twitter.com/youngfsd" TargetMode="External"/><Relationship Id="rId2374" Type="http://schemas.openxmlformats.org/officeDocument/2006/relationships/hyperlink" Target="https://www.linkedin.com/in/jenny-wang-232b8b/" TargetMode="External"/><Relationship Id="rId213" Type="http://schemas.openxmlformats.org/officeDocument/2006/relationships/hyperlink" Target="https://www.linkedin.com/in/billbanta/" TargetMode="External"/><Relationship Id="rId1044" Type="http://schemas.openxmlformats.org/officeDocument/2006/relationships/hyperlink" Target="https://www.linkedin.com/in/ahmadmukhtar4/" TargetMode="External"/><Relationship Id="rId2375" Type="http://schemas.openxmlformats.org/officeDocument/2006/relationships/hyperlink" Target="https://www.linkedin.com/in/aimee-b-845b052b/" TargetMode="External"/><Relationship Id="rId212" Type="http://schemas.openxmlformats.org/officeDocument/2006/relationships/hyperlink" Target="https://www.linkedin.com/in/haleyjking/" TargetMode="External"/><Relationship Id="rId1045" Type="http://schemas.openxmlformats.org/officeDocument/2006/relationships/hyperlink" Target="https://twitter.com/AMukhtar4444" TargetMode="External"/><Relationship Id="rId2376" Type="http://schemas.openxmlformats.org/officeDocument/2006/relationships/hyperlink" Target="https://www.linkedin.com/in/aimee-b-845b052b/" TargetMode="External"/><Relationship Id="rId211" Type="http://schemas.openxmlformats.org/officeDocument/2006/relationships/hyperlink" Target="https://www.linkedin.com/in/haleyjking/" TargetMode="External"/><Relationship Id="rId1046" Type="http://schemas.openxmlformats.org/officeDocument/2006/relationships/hyperlink" Target="https://www.linkedin.com/in/tauqir-sarwar-abb25936/" TargetMode="External"/><Relationship Id="rId2377" Type="http://schemas.openxmlformats.org/officeDocument/2006/relationships/hyperlink" Target="https://www.linkedin.com/in/hsin-hodges/" TargetMode="External"/><Relationship Id="rId210" Type="http://schemas.openxmlformats.org/officeDocument/2006/relationships/hyperlink" Target="https://twitter.com/nickmacco" TargetMode="External"/><Relationship Id="rId1047" Type="http://schemas.openxmlformats.org/officeDocument/2006/relationships/hyperlink" Target="https://twitter.com/Kainthsab" TargetMode="External"/><Relationship Id="rId2378" Type="http://schemas.openxmlformats.org/officeDocument/2006/relationships/hyperlink" Target="https://www.linkedin.com/in/hsin-hodges/" TargetMode="External"/><Relationship Id="rId4107" Type="http://schemas.openxmlformats.org/officeDocument/2006/relationships/hyperlink" Target="https://www.linkedin.com/in/uri-minkoff-ba429/" TargetMode="External"/><Relationship Id="rId4106" Type="http://schemas.openxmlformats.org/officeDocument/2006/relationships/hyperlink" Target="https://www.linkedin.com/in/uri-minkoff-ba429/" TargetMode="External"/><Relationship Id="rId4109" Type="http://schemas.openxmlformats.org/officeDocument/2006/relationships/hyperlink" Target="https://www.linkedin.com/in/daniela-radvany-bocresion-448b269/" TargetMode="External"/><Relationship Id="rId4108" Type="http://schemas.openxmlformats.org/officeDocument/2006/relationships/hyperlink" Target="https://twitter.com/uriminkoff?lang=en" TargetMode="External"/><Relationship Id="rId249" Type="http://schemas.openxmlformats.org/officeDocument/2006/relationships/hyperlink" Target="https://www.linkedin.com/in/chrisprice1988/" TargetMode="External"/><Relationship Id="rId248" Type="http://schemas.openxmlformats.org/officeDocument/2006/relationships/hyperlink" Target="https://www.linkedin.com/in/chrisprice1988/" TargetMode="External"/><Relationship Id="rId247" Type="http://schemas.openxmlformats.org/officeDocument/2006/relationships/hyperlink" Target="https://www.linkedin.com/in/ketan-amin-83303276/" TargetMode="External"/><Relationship Id="rId1070" Type="http://schemas.openxmlformats.org/officeDocument/2006/relationships/hyperlink" Target="https://app.hubspot.com/contacts/22670085/company/9746400149" TargetMode="External"/><Relationship Id="rId1071" Type="http://schemas.openxmlformats.org/officeDocument/2006/relationships/hyperlink" Target="https://www.linkedin.com/in/mariajose-arenascavalli/" TargetMode="External"/><Relationship Id="rId1072" Type="http://schemas.openxmlformats.org/officeDocument/2006/relationships/hyperlink" Target="https://www.linkedin.com/in/francisca-acu%C3%B1a-taibo-a4a7411b/" TargetMode="External"/><Relationship Id="rId242" Type="http://schemas.openxmlformats.org/officeDocument/2006/relationships/hyperlink" Target="https://www.linkedin.com/in/andreaskristi/" TargetMode="External"/><Relationship Id="rId1073" Type="http://schemas.openxmlformats.org/officeDocument/2006/relationships/hyperlink" Target="https://www.linkedin.com/in/marie-france-van-damme-a1ab3232/" TargetMode="External"/><Relationship Id="rId241" Type="http://schemas.openxmlformats.org/officeDocument/2006/relationships/hyperlink" Target="https://www.linkedin.com/in/jarlesnertingdalen/" TargetMode="External"/><Relationship Id="rId1074" Type="http://schemas.openxmlformats.org/officeDocument/2006/relationships/hyperlink" Target="https://app.hubspot.com/contacts/22670085/company/9746439604" TargetMode="External"/><Relationship Id="rId240" Type="http://schemas.openxmlformats.org/officeDocument/2006/relationships/hyperlink" Target="https://www.linkedin.com/in/jarlesnertingdalen/" TargetMode="External"/><Relationship Id="rId1075" Type="http://schemas.openxmlformats.org/officeDocument/2006/relationships/hyperlink" Target="https://www.linkedin.com/in/marie-france-van-damme-a1ab3232/" TargetMode="External"/><Relationship Id="rId4101" Type="http://schemas.openxmlformats.org/officeDocument/2006/relationships/hyperlink" Target="https://www.linkedin.com/in/rebeccaminkoff/" TargetMode="External"/><Relationship Id="rId1076" Type="http://schemas.openxmlformats.org/officeDocument/2006/relationships/hyperlink" Target="https://www.linkedin.com/in/sacha-van-damme-327857123/" TargetMode="External"/><Relationship Id="rId4100" Type="http://schemas.openxmlformats.org/officeDocument/2006/relationships/hyperlink" Target="https://www.linkedin.com/in/jessica-gallardo-7453a827/" TargetMode="External"/><Relationship Id="rId246" Type="http://schemas.openxmlformats.org/officeDocument/2006/relationships/hyperlink" Target="https://app.hubspot.com/contacts/22670085/company/10336854067" TargetMode="External"/><Relationship Id="rId1077" Type="http://schemas.openxmlformats.org/officeDocument/2006/relationships/hyperlink" Target="https://www.linkedin.com/in/sacha-van-damme-327857123/" TargetMode="External"/><Relationship Id="rId4103" Type="http://schemas.openxmlformats.org/officeDocument/2006/relationships/hyperlink" Target="https://www.linkedin.com/in/rebeccaminkoff/" TargetMode="External"/><Relationship Id="rId245" Type="http://schemas.openxmlformats.org/officeDocument/2006/relationships/hyperlink" Target="https://www.linkedin.com/in/ketan-amin-83303276/" TargetMode="External"/><Relationship Id="rId1078" Type="http://schemas.openxmlformats.org/officeDocument/2006/relationships/hyperlink" Target="https://www.linkedin.com/in/simon-van-damme-9bb8043b/" TargetMode="External"/><Relationship Id="rId4102" Type="http://schemas.openxmlformats.org/officeDocument/2006/relationships/hyperlink" Target="https://app.hubspot.com/contacts/22670085/company/15204058464" TargetMode="External"/><Relationship Id="rId244" Type="http://schemas.openxmlformats.org/officeDocument/2006/relationships/hyperlink" Target="https://twitter.com/andreaskristi?lang=en" TargetMode="External"/><Relationship Id="rId1079" Type="http://schemas.openxmlformats.org/officeDocument/2006/relationships/hyperlink" Target="https://www.linkedin.com/in/simon-van-damme-9bb8043b/" TargetMode="External"/><Relationship Id="rId4105" Type="http://schemas.openxmlformats.org/officeDocument/2006/relationships/hyperlink" Target="https://twitter.com/RebeccaMinkoff" TargetMode="External"/><Relationship Id="rId243" Type="http://schemas.openxmlformats.org/officeDocument/2006/relationships/hyperlink" Target="https://www.linkedin.com/in/andreaskristi/" TargetMode="External"/><Relationship Id="rId4104" Type="http://schemas.openxmlformats.org/officeDocument/2006/relationships/hyperlink" Target="https://www.linkedin.com/messaging/thread/2-MzM3YzQwNzYtMWY1MC00YjJiLWJkNTItNWU0MzEwYmY2Y2U2XzAxMg==/" TargetMode="External"/><Relationship Id="rId239" Type="http://schemas.openxmlformats.org/officeDocument/2006/relationships/hyperlink" Target="https://twitter.com/jeanetteDyhre" TargetMode="External"/><Relationship Id="rId238" Type="http://schemas.openxmlformats.org/officeDocument/2006/relationships/hyperlink" Target="https://www.linkedin.com/in/jeanette-dyhre-kvisvik-99339819/" TargetMode="External"/><Relationship Id="rId237" Type="http://schemas.openxmlformats.org/officeDocument/2006/relationships/hyperlink" Target="https://app.hubspot.com/contacts/22670085/company/10336790563" TargetMode="External"/><Relationship Id="rId236" Type="http://schemas.openxmlformats.org/officeDocument/2006/relationships/hyperlink" Target="https://www.linkedin.com/in/jeanette-dyhre-kvisvik-99339819/" TargetMode="External"/><Relationship Id="rId2390" Type="http://schemas.openxmlformats.org/officeDocument/2006/relationships/hyperlink" Target="https://www.linkedin.com/in/michael-niemann-37b4009/" TargetMode="External"/><Relationship Id="rId1060" Type="http://schemas.openxmlformats.org/officeDocument/2006/relationships/hyperlink" Target="https://www.linkedin.com/in/justin-krbec/" TargetMode="External"/><Relationship Id="rId2391" Type="http://schemas.openxmlformats.org/officeDocument/2006/relationships/hyperlink" Target="https://www.linkedin.com/in/tom-ruiz-34443512/" TargetMode="External"/><Relationship Id="rId1061" Type="http://schemas.openxmlformats.org/officeDocument/2006/relationships/hyperlink" Target="https://www.linkedin.com/in/leilanichandler/" TargetMode="External"/><Relationship Id="rId2392" Type="http://schemas.openxmlformats.org/officeDocument/2006/relationships/hyperlink" Target="https://www.linkedin.com/in/tom-ruiz-34443512/" TargetMode="External"/><Relationship Id="rId231" Type="http://schemas.openxmlformats.org/officeDocument/2006/relationships/hyperlink" Target="https://www.linkedin.com/in/alex-rotker%F0%9F%87%AE%F0%9F%87%B1%F0%9F%8E%97%EF%B8%8F-6454144b/" TargetMode="External"/><Relationship Id="rId1062" Type="http://schemas.openxmlformats.org/officeDocument/2006/relationships/hyperlink" Target="https://app.hubspot.com/contacts/22670085/company/9747065357" TargetMode="External"/><Relationship Id="rId2393" Type="http://schemas.openxmlformats.org/officeDocument/2006/relationships/hyperlink" Target="https://www.linkedin.com/in/justin-kittredge-39319a7/" TargetMode="External"/><Relationship Id="rId230" Type="http://schemas.openxmlformats.org/officeDocument/2006/relationships/hyperlink" Target="https://twitter.com/portersimmons5" TargetMode="External"/><Relationship Id="rId1063" Type="http://schemas.openxmlformats.org/officeDocument/2006/relationships/hyperlink" Target="https://www.linkedin.com/in/leilanichandler/" TargetMode="External"/><Relationship Id="rId2394" Type="http://schemas.openxmlformats.org/officeDocument/2006/relationships/hyperlink" Target="https://app.hubspot.com/contacts/22670085/company/10336748177" TargetMode="External"/><Relationship Id="rId1064" Type="http://schemas.openxmlformats.org/officeDocument/2006/relationships/hyperlink" Target="https://www.linkedin.com/in/sean-hunt-5a436448/" TargetMode="External"/><Relationship Id="rId2395" Type="http://schemas.openxmlformats.org/officeDocument/2006/relationships/hyperlink" Target="https://www.linkedin.com/in/justin-kittredge-39319a7/" TargetMode="External"/><Relationship Id="rId1065" Type="http://schemas.openxmlformats.org/officeDocument/2006/relationships/hyperlink" Target="https://www.linkedin.com/in/sean-hunt-5a436448/" TargetMode="External"/><Relationship Id="rId2396" Type="http://schemas.openxmlformats.org/officeDocument/2006/relationships/hyperlink" Target="https://www.linkedin.com/messaging/thread/2-Mjc1NDI4ODEtNjQ3OC00NGEwLTg5NDctZmJjOTFhN2ZkYzRhXzAxMA==/" TargetMode="External"/><Relationship Id="rId235" Type="http://schemas.openxmlformats.org/officeDocument/2006/relationships/hyperlink" Target="https://www.linkedin.com/in/nathan-ma-2738b523/" TargetMode="External"/><Relationship Id="rId1066" Type="http://schemas.openxmlformats.org/officeDocument/2006/relationships/hyperlink" Target="https://www.linkedin.com/messaging/thread/2-ODQ0YjRhYmQtOWY0Zi00MGRiLTgxNmUtMzgwZGIwNmRkZDcwXzAxMA==/" TargetMode="External"/><Relationship Id="rId2397" Type="http://schemas.openxmlformats.org/officeDocument/2006/relationships/hyperlink" Target="https://twitter.com/justinkittredge?lang=en" TargetMode="External"/><Relationship Id="rId234" Type="http://schemas.openxmlformats.org/officeDocument/2006/relationships/hyperlink" Target="https://www.linkedin.com/in/nathan-ma-2738b523/" TargetMode="External"/><Relationship Id="rId1067" Type="http://schemas.openxmlformats.org/officeDocument/2006/relationships/hyperlink" Target="https://www.linkedin.com/in/gerardoreis/" TargetMode="External"/><Relationship Id="rId2398" Type="http://schemas.openxmlformats.org/officeDocument/2006/relationships/hyperlink" Target="https://www.linkedin.com/in/steve-amrein-04159633/" TargetMode="External"/><Relationship Id="rId233" Type="http://schemas.openxmlformats.org/officeDocument/2006/relationships/hyperlink" Target="https://mobile.twitter.com/awrotker" TargetMode="External"/><Relationship Id="rId1068" Type="http://schemas.openxmlformats.org/officeDocument/2006/relationships/hyperlink" Target="https://www.linkedin.com/in/gerardoreis/" TargetMode="External"/><Relationship Id="rId2399" Type="http://schemas.openxmlformats.org/officeDocument/2006/relationships/hyperlink" Target="https://www.linkedin.com/in/steve-amrein-04159633/" TargetMode="External"/><Relationship Id="rId232" Type="http://schemas.openxmlformats.org/officeDocument/2006/relationships/hyperlink" Target="https://www.linkedin.com/in/alex-rotker%F0%9F%87%AE%F0%9F%87%B1%F0%9F%8E%97%EF%B8%8F-6454144b/" TargetMode="External"/><Relationship Id="rId1069" Type="http://schemas.openxmlformats.org/officeDocument/2006/relationships/hyperlink" Target="https://www.linkedin.com/in/andrea-candia-rubinstein-01863867/" TargetMode="External"/><Relationship Id="rId1015" Type="http://schemas.openxmlformats.org/officeDocument/2006/relationships/hyperlink" Target="https://www.linkedin.com/messaging/thread/2-NDU2MjE5MWYtZTcxNC00MWJjLTlhMjYtNDZlMGQ1ZmRiOWI4XzAxMA==/" TargetMode="External"/><Relationship Id="rId2346" Type="http://schemas.openxmlformats.org/officeDocument/2006/relationships/hyperlink" Target="https://www.linkedin.com/in/nicholaskarrat/" TargetMode="External"/><Relationship Id="rId3678" Type="http://schemas.openxmlformats.org/officeDocument/2006/relationships/hyperlink" Target="https://www.linkedin.com/in/allyssakaiser/" TargetMode="External"/><Relationship Id="rId1016" Type="http://schemas.openxmlformats.org/officeDocument/2006/relationships/hyperlink" Target="https://www.linkedin.com/in/brian-wu-bb4965/" TargetMode="External"/><Relationship Id="rId2347" Type="http://schemas.openxmlformats.org/officeDocument/2006/relationships/hyperlink" Target="https://www.linkedin.com/messaging/thread/2-ZGI5M2VlY2UtNjJlOC00OWJiLTk3ODEtYmFlMmJmN2I5MzU0XzAxMA==/" TargetMode="External"/><Relationship Id="rId3677" Type="http://schemas.openxmlformats.org/officeDocument/2006/relationships/hyperlink" Target="https://www.linkedin.com/in/allyssakaiser/" TargetMode="External"/><Relationship Id="rId1017" Type="http://schemas.openxmlformats.org/officeDocument/2006/relationships/hyperlink" Target="https://www.linkedin.com/in/brian-wu-bb4965/" TargetMode="External"/><Relationship Id="rId2348" Type="http://schemas.openxmlformats.org/officeDocument/2006/relationships/hyperlink" Target="https://twitter.com/nickkarrat" TargetMode="External"/><Relationship Id="rId1018" Type="http://schemas.openxmlformats.org/officeDocument/2006/relationships/hyperlink" Target="https://www.linkedin.com/in/douglas-low-b489922a/" TargetMode="External"/><Relationship Id="rId2349" Type="http://schemas.openxmlformats.org/officeDocument/2006/relationships/hyperlink" Target="https://www.linkedin.com/in/mike-moore1/" TargetMode="External"/><Relationship Id="rId3679" Type="http://schemas.openxmlformats.org/officeDocument/2006/relationships/hyperlink" Target="https://twitter.com/AllyssaKaiser" TargetMode="External"/><Relationship Id="rId1019" Type="http://schemas.openxmlformats.org/officeDocument/2006/relationships/hyperlink" Target="https://www.linkedin.com/in/douglas-low-b489922a/" TargetMode="External"/><Relationship Id="rId3670" Type="http://schemas.openxmlformats.org/officeDocument/2006/relationships/hyperlink" Target="https://www.linkedin.com/in/troy-p-aba91140/" TargetMode="External"/><Relationship Id="rId2340" Type="http://schemas.openxmlformats.org/officeDocument/2006/relationships/hyperlink" Target="https://www.linkedin.com/in/erin-fujimoto-1814478/" TargetMode="External"/><Relationship Id="rId3672" Type="http://schemas.openxmlformats.org/officeDocument/2006/relationships/hyperlink" Target="https://www.linkedin.com/messaging/thread/2-MTIwZGRkY2UtMTU3OS00NTY5LWI3ZTYtY2Y5NWMxOWFhZjUzXzAxMA==/" TargetMode="External"/><Relationship Id="rId1010" Type="http://schemas.openxmlformats.org/officeDocument/2006/relationships/hyperlink" Target="https://www.linkedin.com/in/courtney-williams-32a261123/" TargetMode="External"/><Relationship Id="rId2341" Type="http://schemas.openxmlformats.org/officeDocument/2006/relationships/hyperlink" Target="https://www.linkedin.com/messaging/thread/2-YTIwNDJjMTMtYWFiNC00YzM4LWIzNzQtOGVlNDdjODgzMWJiXzAxMA==/" TargetMode="External"/><Relationship Id="rId3671" Type="http://schemas.openxmlformats.org/officeDocument/2006/relationships/hyperlink" Target="https://www.linkedin.com/in/troy-p-aba91140/" TargetMode="External"/><Relationship Id="rId1011" Type="http://schemas.openxmlformats.org/officeDocument/2006/relationships/hyperlink" Target="https://www.linkedin.com/messaging/thread/2-ZTQ1MWQ1YWMtMGFlNC00YmVhLWE1NTYtZGVlMzVmNzRhYzdiXzAxMg==/" TargetMode="External"/><Relationship Id="rId2342" Type="http://schemas.openxmlformats.org/officeDocument/2006/relationships/hyperlink" Target="https://twitter.com/erinfujimoto_22" TargetMode="External"/><Relationship Id="rId3674" Type="http://schemas.openxmlformats.org/officeDocument/2006/relationships/hyperlink" Target="https://www.linkedin.com/in/amoore662/" TargetMode="External"/><Relationship Id="rId1012" Type="http://schemas.openxmlformats.org/officeDocument/2006/relationships/hyperlink" Target="https://www.linkedin.com/in/vincent-wu-79639437/" TargetMode="External"/><Relationship Id="rId2343" Type="http://schemas.openxmlformats.org/officeDocument/2006/relationships/hyperlink" Target="https://www.linkedin.com/in/jacob-letendre-2a26003/" TargetMode="External"/><Relationship Id="rId3673" Type="http://schemas.openxmlformats.org/officeDocument/2006/relationships/hyperlink" Target="https://www.linkedin.com/in/amoore662/" TargetMode="External"/><Relationship Id="rId1013" Type="http://schemas.openxmlformats.org/officeDocument/2006/relationships/hyperlink" Target="https://app.hubspot.com/contacts/22670085/company/9746338386" TargetMode="External"/><Relationship Id="rId2344" Type="http://schemas.openxmlformats.org/officeDocument/2006/relationships/hyperlink" Target="https://www.linkedin.com/in/jacob-letendre-2a26003/" TargetMode="External"/><Relationship Id="rId3676" Type="http://schemas.openxmlformats.org/officeDocument/2006/relationships/hyperlink" Target="https://twitter.com/ang364" TargetMode="External"/><Relationship Id="rId1014" Type="http://schemas.openxmlformats.org/officeDocument/2006/relationships/hyperlink" Target="https://www.linkedin.com/in/vincent-wu-79639437/" TargetMode="External"/><Relationship Id="rId2345" Type="http://schemas.openxmlformats.org/officeDocument/2006/relationships/hyperlink" Target="https://www.linkedin.com/in/nicholaskarrat/" TargetMode="External"/><Relationship Id="rId3675" Type="http://schemas.openxmlformats.org/officeDocument/2006/relationships/hyperlink" Target="https://www.linkedin.com/messaging/thread/2-ZGZiM2FlNDctZGZjYy00NzFhLTkyNzAtZDI4YTQ1NTc2OWU4XzAxMA==/" TargetMode="External"/><Relationship Id="rId1004" Type="http://schemas.openxmlformats.org/officeDocument/2006/relationships/hyperlink" Target="https://app.hubspot.com/contacts/22670085/company/9746324891" TargetMode="External"/><Relationship Id="rId2335" Type="http://schemas.openxmlformats.org/officeDocument/2006/relationships/hyperlink" Target="https://app.hubspot.com/contacts/22670085/company/14917415433" TargetMode="External"/><Relationship Id="rId3667" Type="http://schemas.openxmlformats.org/officeDocument/2006/relationships/hyperlink" Target="https://www.linkedin.com/messaging/thread/2-NGQwZjQzYjYtMTMxMi00MDkwLWI4MWItZWNlMmEyN2IyMDM4XzAxMA==/" TargetMode="External"/><Relationship Id="rId1005" Type="http://schemas.openxmlformats.org/officeDocument/2006/relationships/hyperlink" Target="https://www.linkedin.com/in/kyle-stewart-996656116/" TargetMode="External"/><Relationship Id="rId2336" Type="http://schemas.openxmlformats.org/officeDocument/2006/relationships/hyperlink" Target="https://www.linkedin.com/in/pattersontom/" TargetMode="External"/><Relationship Id="rId3666" Type="http://schemas.openxmlformats.org/officeDocument/2006/relationships/hyperlink" Target="https://www.linkedin.com/in/edgarhuber/" TargetMode="External"/><Relationship Id="rId1006" Type="http://schemas.openxmlformats.org/officeDocument/2006/relationships/hyperlink" Target="https://www.linkedin.com/in/jo-sindle-47236821/" TargetMode="External"/><Relationship Id="rId2337" Type="http://schemas.openxmlformats.org/officeDocument/2006/relationships/hyperlink" Target="https://www.linkedin.com/messaging/thread/2-MDJmMWRmYzctNGQzMC00Nzc4LTllY2YtOGZlMWI0NWE4ODhlXzAxMA==/" TargetMode="External"/><Relationship Id="rId3669" Type="http://schemas.openxmlformats.org/officeDocument/2006/relationships/hyperlink" Target="https://www.linkedin.com/in/candiceburd/" TargetMode="External"/><Relationship Id="rId1007" Type="http://schemas.openxmlformats.org/officeDocument/2006/relationships/hyperlink" Target="https://www.linkedin.com/in/jo-sindle-47236821/" TargetMode="External"/><Relationship Id="rId2338" Type="http://schemas.openxmlformats.org/officeDocument/2006/relationships/hyperlink" Target="https://twitter.com/tompattersonnyc?lang=en" TargetMode="External"/><Relationship Id="rId3668" Type="http://schemas.openxmlformats.org/officeDocument/2006/relationships/hyperlink" Target="https://www.linkedin.com/in/candiceburd/" TargetMode="External"/><Relationship Id="rId1008" Type="http://schemas.openxmlformats.org/officeDocument/2006/relationships/hyperlink" Target="https://www.linkedin.com/messaging/thread/2-N2ViMjlmM2QtYTE3Mi00YjE2LThlOTQtOTg3NjZkYTY2YTljXzAxMA==/" TargetMode="External"/><Relationship Id="rId2339" Type="http://schemas.openxmlformats.org/officeDocument/2006/relationships/hyperlink" Target="https://www.linkedin.com/in/erin-fujimoto-1814478/" TargetMode="External"/><Relationship Id="rId1009" Type="http://schemas.openxmlformats.org/officeDocument/2006/relationships/hyperlink" Target="https://www.linkedin.com/in/courtney-williams-32a261123/" TargetMode="External"/><Relationship Id="rId3661" Type="http://schemas.openxmlformats.org/officeDocument/2006/relationships/hyperlink" Target="https://www.linkedin.com/in/alpertalex/" TargetMode="External"/><Relationship Id="rId2330" Type="http://schemas.openxmlformats.org/officeDocument/2006/relationships/hyperlink" Target="https://www.linkedin.com/in/ecmagundayao/" TargetMode="External"/><Relationship Id="rId3660" Type="http://schemas.openxmlformats.org/officeDocument/2006/relationships/hyperlink" Target="https://twitter.com/yuvialpert?lang=en" TargetMode="External"/><Relationship Id="rId1000" Type="http://schemas.openxmlformats.org/officeDocument/2006/relationships/hyperlink" Target="https://www.linkedin.com/in/muhammad-umer-53387b10b/" TargetMode="External"/><Relationship Id="rId2331" Type="http://schemas.openxmlformats.org/officeDocument/2006/relationships/hyperlink" Target="https://www.linkedin.com/messaging/thread/2-MDRlYjViNTktZmJmZi00M2NmLWIxZWYtYWY4Y2UxMDY3ODY5XzAxMg==" TargetMode="External"/><Relationship Id="rId3663" Type="http://schemas.openxmlformats.org/officeDocument/2006/relationships/hyperlink" Target="https://www.linkedin.com/messaging/thread/2-MTY1ZGYzZmItOTNkZi00MDhlLTgwN2ItMzRmZWExZDM2N2Q4XzAxMw==/?searchTerm=Alex%20Alpert%20%20" TargetMode="External"/><Relationship Id="rId1001" Type="http://schemas.openxmlformats.org/officeDocument/2006/relationships/hyperlink" Target="https://www.linkedin.com/in/wajeeha-farooq-707933116/" TargetMode="External"/><Relationship Id="rId2332" Type="http://schemas.openxmlformats.org/officeDocument/2006/relationships/hyperlink" Target="https://www.linkedin.com/in/hannah-berdowski-978094b1/" TargetMode="External"/><Relationship Id="rId3662" Type="http://schemas.openxmlformats.org/officeDocument/2006/relationships/hyperlink" Target="https://www.linkedin.com/in/alpertalex/" TargetMode="External"/><Relationship Id="rId1002" Type="http://schemas.openxmlformats.org/officeDocument/2006/relationships/hyperlink" Target="https://www.linkedin.com/in/wajeeha-farooq-707933116/" TargetMode="External"/><Relationship Id="rId2333" Type="http://schemas.openxmlformats.org/officeDocument/2006/relationships/hyperlink" Target="https://www.linkedin.com/in/hannah-berdowski-978094b1/" TargetMode="External"/><Relationship Id="rId3665" Type="http://schemas.openxmlformats.org/officeDocument/2006/relationships/hyperlink" Target="https://app.hubspot.com/contacts/22670085/company/15157347170" TargetMode="External"/><Relationship Id="rId1003" Type="http://schemas.openxmlformats.org/officeDocument/2006/relationships/hyperlink" Target="https://www.linkedin.com/in/kyle-stewart-996656116/" TargetMode="External"/><Relationship Id="rId2334" Type="http://schemas.openxmlformats.org/officeDocument/2006/relationships/hyperlink" Target="https://www.linkedin.com/in/pattersontom/" TargetMode="External"/><Relationship Id="rId3664" Type="http://schemas.openxmlformats.org/officeDocument/2006/relationships/hyperlink" Target="https://www.linkedin.com/in/edgarhuber/" TargetMode="External"/><Relationship Id="rId1037" Type="http://schemas.openxmlformats.org/officeDocument/2006/relationships/hyperlink" Target="https://www.linkedin.com/in/s%C3%A9phora-zekouti-50351bbb/" TargetMode="External"/><Relationship Id="rId2368" Type="http://schemas.openxmlformats.org/officeDocument/2006/relationships/hyperlink" Target="https://www.linkedin.com/in/daniel-gregory-b1971829/" TargetMode="External"/><Relationship Id="rId1038" Type="http://schemas.openxmlformats.org/officeDocument/2006/relationships/hyperlink" Target="https://www.linkedin.com/in/s%C3%A9phora-zekouti-50351bbb/" TargetMode="External"/><Relationship Id="rId2369" Type="http://schemas.openxmlformats.org/officeDocument/2006/relationships/hyperlink" Target="https://www.linkedin.com/in/daniel-gregory-b1971829/" TargetMode="External"/><Relationship Id="rId3699" Type="http://schemas.openxmlformats.org/officeDocument/2006/relationships/hyperlink" Target="https://www.linkedin.com/in/susan-demusis-3b09194/" TargetMode="External"/><Relationship Id="rId1039" Type="http://schemas.openxmlformats.org/officeDocument/2006/relationships/hyperlink" Target="https://www.linkedin.com/in/nesrine-sefsaf-364550134/" TargetMode="External"/><Relationship Id="rId206" Type="http://schemas.openxmlformats.org/officeDocument/2006/relationships/hyperlink" Target="https://www.linkedin.com/messaging/thread/2-MjRhNjUwOGYtNDM0Mi00NTQxLWI3OTItNjZlZTZhOWM3YWFkXzAxMA==/" TargetMode="External"/><Relationship Id="rId205" Type="http://schemas.openxmlformats.org/officeDocument/2006/relationships/hyperlink" Target="https://www.linkedin.com/in/adam-boeselager-19264520/" TargetMode="External"/><Relationship Id="rId204" Type="http://schemas.openxmlformats.org/officeDocument/2006/relationships/hyperlink" Target="https://app.hubspot.com/contacts/22670085/company/10388460175" TargetMode="External"/><Relationship Id="rId203" Type="http://schemas.openxmlformats.org/officeDocument/2006/relationships/hyperlink" Target="https://www.linkedin.com/in/adam-boeselager-19264520/" TargetMode="External"/><Relationship Id="rId209" Type="http://schemas.openxmlformats.org/officeDocument/2006/relationships/hyperlink" Target="https://www.linkedin.com/in/nickmacco/" TargetMode="External"/><Relationship Id="rId208" Type="http://schemas.openxmlformats.org/officeDocument/2006/relationships/hyperlink" Target="https://www.linkedin.com/in/nickmacco/" TargetMode="External"/><Relationship Id="rId3690" Type="http://schemas.openxmlformats.org/officeDocument/2006/relationships/hyperlink" Target="https://app.hubspot.com/contacts/22670085/company/15207260309" TargetMode="External"/><Relationship Id="rId207" Type="http://schemas.openxmlformats.org/officeDocument/2006/relationships/hyperlink" Target="https://twitter.com/adamboeselager" TargetMode="External"/><Relationship Id="rId2360" Type="http://schemas.openxmlformats.org/officeDocument/2006/relationships/hyperlink" Target="https://www.linkedin.com/in/theresa-salvetti-a9472421/" TargetMode="External"/><Relationship Id="rId3692" Type="http://schemas.openxmlformats.org/officeDocument/2006/relationships/hyperlink" Target="https://www.linkedin.com/messaging/thread/2-NjRmYzhmMzEtNjI2OC00NmQwLThmYzAtZWFiMDhmYjZiNjBhXzAxMA==/" TargetMode="External"/><Relationship Id="rId1030" Type="http://schemas.openxmlformats.org/officeDocument/2006/relationships/hyperlink" Target="https://www.linkedin.com/in/izac-ben-shmuel-0470a53/" TargetMode="External"/><Relationship Id="rId2361" Type="http://schemas.openxmlformats.org/officeDocument/2006/relationships/hyperlink" Target="https://www.linkedin.com/in/julianna-conenna/" TargetMode="External"/><Relationship Id="rId3691" Type="http://schemas.openxmlformats.org/officeDocument/2006/relationships/hyperlink" Target="https://www.linkedin.com/in/rodkosann/" TargetMode="External"/><Relationship Id="rId1031" Type="http://schemas.openxmlformats.org/officeDocument/2006/relationships/hyperlink" Target="http://b/" TargetMode="External"/><Relationship Id="rId2362" Type="http://schemas.openxmlformats.org/officeDocument/2006/relationships/hyperlink" Target="https://www.linkedin.com/in/julianna-conenna/" TargetMode="External"/><Relationship Id="rId3694" Type="http://schemas.openxmlformats.org/officeDocument/2006/relationships/hyperlink" Target="https://www.linkedin.com/in/ashleykurose/" TargetMode="External"/><Relationship Id="rId1032" Type="http://schemas.openxmlformats.org/officeDocument/2006/relationships/hyperlink" Target="https://www.linkedin.com/messaging/thread/2-NWZmYTQ5ZGMtNTYwZC00ZjY4LTlhMjYtYjFhMjI0N2M5OTJjXzAxMA==/" TargetMode="External"/><Relationship Id="rId2363" Type="http://schemas.openxmlformats.org/officeDocument/2006/relationships/hyperlink" Target="https://www.linkedin.com/in/mendel-greisman/" TargetMode="External"/><Relationship Id="rId3693" Type="http://schemas.openxmlformats.org/officeDocument/2006/relationships/hyperlink" Target="https://www.linkedin.com/in/ashleykurose/" TargetMode="External"/><Relationship Id="rId202" Type="http://schemas.openxmlformats.org/officeDocument/2006/relationships/hyperlink" Target="https://www.linkedin.com/in/ludovicoberte/" TargetMode="External"/><Relationship Id="rId1033" Type="http://schemas.openxmlformats.org/officeDocument/2006/relationships/hyperlink" Target="https://www.linkedin.com/in/thomas-camille-bb982839/" TargetMode="External"/><Relationship Id="rId2364" Type="http://schemas.openxmlformats.org/officeDocument/2006/relationships/hyperlink" Target="https://app.hubspot.com/contacts/22670085/company/10336826625" TargetMode="External"/><Relationship Id="rId3696" Type="http://schemas.openxmlformats.org/officeDocument/2006/relationships/hyperlink" Target="https://www.linkedin.com/in/christina-takach-0b645828/" TargetMode="External"/><Relationship Id="rId201" Type="http://schemas.openxmlformats.org/officeDocument/2006/relationships/hyperlink" Target="https://www.linkedin.com/in/ludovicoberte/" TargetMode="External"/><Relationship Id="rId1034" Type="http://schemas.openxmlformats.org/officeDocument/2006/relationships/hyperlink" Target="https://app.hubspot.com/contacts/22670085/company/9747102749" TargetMode="External"/><Relationship Id="rId2365" Type="http://schemas.openxmlformats.org/officeDocument/2006/relationships/hyperlink" Target="https://www.linkedin.com/in/mendel-greisman/" TargetMode="External"/><Relationship Id="rId3695" Type="http://schemas.openxmlformats.org/officeDocument/2006/relationships/hyperlink" Target="https://www.linkedin.com/in/christina-takach-0b645828/" TargetMode="External"/><Relationship Id="rId200" Type="http://schemas.openxmlformats.org/officeDocument/2006/relationships/hyperlink" Target="https://mobile.twitter.com/paolaparolo" TargetMode="External"/><Relationship Id="rId1035" Type="http://schemas.openxmlformats.org/officeDocument/2006/relationships/hyperlink" Target="https://www.linkedin.com/in/thomas-camille-bb982839/" TargetMode="External"/><Relationship Id="rId2366" Type="http://schemas.openxmlformats.org/officeDocument/2006/relationships/hyperlink" Target="https://www.linkedin.com/in/samuel-greisman-30708b13b/" TargetMode="External"/><Relationship Id="rId3698" Type="http://schemas.openxmlformats.org/officeDocument/2006/relationships/hyperlink" Target="https://app.hubspot.com/contacts/22670085/company/15206912327" TargetMode="External"/><Relationship Id="rId1036" Type="http://schemas.openxmlformats.org/officeDocument/2006/relationships/hyperlink" Target="https://www.linkedin.com/messaging/thread/2-MGYzY2MwZTYtZjdjMi00OGU3LWIyZDgtODQ5ZGVhMWY3ZDRkXzAxMA==/" TargetMode="External"/><Relationship Id="rId2367" Type="http://schemas.openxmlformats.org/officeDocument/2006/relationships/hyperlink" Target="https://www.linkedin.com/in/samuel-greisman-30708b13b/" TargetMode="External"/><Relationship Id="rId3697" Type="http://schemas.openxmlformats.org/officeDocument/2006/relationships/hyperlink" Target="https://www.linkedin.com/in/susan-demusis-3b09194/" TargetMode="External"/><Relationship Id="rId1026" Type="http://schemas.openxmlformats.org/officeDocument/2006/relationships/hyperlink" Target="https://app.hubspot.com/contacts/22670085/company/9746312733" TargetMode="External"/><Relationship Id="rId2357" Type="http://schemas.openxmlformats.org/officeDocument/2006/relationships/hyperlink" Target="https://www.linkedin.com/in/christian-huber-b8099820/" TargetMode="External"/><Relationship Id="rId3689" Type="http://schemas.openxmlformats.org/officeDocument/2006/relationships/hyperlink" Target="https://www.linkedin.com/in/rodkosann/" TargetMode="External"/><Relationship Id="rId1027" Type="http://schemas.openxmlformats.org/officeDocument/2006/relationships/hyperlink" Target="https://www.linkedin.com/in/marchantpaul/" TargetMode="External"/><Relationship Id="rId2358" Type="http://schemas.openxmlformats.org/officeDocument/2006/relationships/hyperlink" Target="https://www.linkedin.com/messaging/thread/2-YmVjNTc4ZmEtMzVkMS01ZDhlLWFjNjMtNDhiODA4NDI4NzAxXzAxMg==/" TargetMode="External"/><Relationship Id="rId3688" Type="http://schemas.openxmlformats.org/officeDocument/2006/relationships/hyperlink" Target="https://www.linkedin.com/in/thisija-thanaweera-99b02547/" TargetMode="External"/><Relationship Id="rId1028" Type="http://schemas.openxmlformats.org/officeDocument/2006/relationships/hyperlink" Target="http://mystroli.com/" TargetMode="External"/><Relationship Id="rId2359" Type="http://schemas.openxmlformats.org/officeDocument/2006/relationships/hyperlink" Target="https://www.linkedin.com/in/theresa-salvetti-a9472421/" TargetMode="External"/><Relationship Id="rId1029" Type="http://schemas.openxmlformats.org/officeDocument/2006/relationships/hyperlink" Target="https://www.linkedin.com/in/izac-ben-shmuel-0470a53/" TargetMode="External"/><Relationship Id="rId3681" Type="http://schemas.openxmlformats.org/officeDocument/2006/relationships/hyperlink" Target="https://app.hubspot.com/contacts/22670085/company/15207362560" TargetMode="External"/><Relationship Id="rId2350" Type="http://schemas.openxmlformats.org/officeDocument/2006/relationships/hyperlink" Target="https://www.linkedin.com/in/mike-moore1/" TargetMode="External"/><Relationship Id="rId3680" Type="http://schemas.openxmlformats.org/officeDocument/2006/relationships/hyperlink" Target="https://www.linkedin.com/in/tom-taicher-a0051a48/" TargetMode="External"/><Relationship Id="rId1020" Type="http://schemas.openxmlformats.org/officeDocument/2006/relationships/hyperlink" Target="https://www.linkedin.com/in/jordana-macfarlaine-80b04a91/" TargetMode="External"/><Relationship Id="rId2351" Type="http://schemas.openxmlformats.org/officeDocument/2006/relationships/hyperlink" Target="https://www.linkedin.com/messaging/thread/2-NWE4MzAzZWEtMDkyMC00YjcxLWEzMTQtMTBlZTNhNTc5NDcyXzAxMA==/" TargetMode="External"/><Relationship Id="rId3683" Type="http://schemas.openxmlformats.org/officeDocument/2006/relationships/hyperlink" Target="https://www.linkedin.com/messaging/thread/2-NDU3NGNkNjItZWE0Zi00OTQ2LTk5MzQtMWQxMWI0ZDJjNTI3XzAxMA==/" TargetMode="External"/><Relationship Id="rId1021" Type="http://schemas.openxmlformats.org/officeDocument/2006/relationships/hyperlink" Target="https://www.linkedin.com/in/jordana-macfarlaine-80b04a91/" TargetMode="External"/><Relationship Id="rId2352" Type="http://schemas.openxmlformats.org/officeDocument/2006/relationships/hyperlink" Target="https://www.linkedin.com/in/melissa-ohm/" TargetMode="External"/><Relationship Id="rId3682" Type="http://schemas.openxmlformats.org/officeDocument/2006/relationships/hyperlink" Target="https://www.linkedin.com/in/tom-taicher-a0051a48/" TargetMode="External"/><Relationship Id="rId1022" Type="http://schemas.openxmlformats.org/officeDocument/2006/relationships/hyperlink" Target="https://mail.google.com/mail/u/1/" TargetMode="External"/><Relationship Id="rId2353" Type="http://schemas.openxmlformats.org/officeDocument/2006/relationships/hyperlink" Target="https://www.linkedin.com/in/melissa-ohm/" TargetMode="External"/><Relationship Id="rId3685" Type="http://schemas.openxmlformats.org/officeDocument/2006/relationships/hyperlink" Target="https://www.linkedin.com/in/gal-hayon-1690b8181/" TargetMode="External"/><Relationship Id="rId1023" Type="http://schemas.openxmlformats.org/officeDocument/2006/relationships/hyperlink" Target="https://www.linkedin.com/in/alishathornley/" TargetMode="External"/><Relationship Id="rId2354" Type="http://schemas.openxmlformats.org/officeDocument/2006/relationships/hyperlink" Target="https://www.linkedin.com/in/thorenp/" TargetMode="External"/><Relationship Id="rId3684" Type="http://schemas.openxmlformats.org/officeDocument/2006/relationships/hyperlink" Target="https://www.linkedin.com/in/gal-hayon-1690b8181/" TargetMode="External"/><Relationship Id="rId1024" Type="http://schemas.openxmlformats.org/officeDocument/2006/relationships/hyperlink" Target="https://www.linkedin.com/in/alishathornley/" TargetMode="External"/><Relationship Id="rId2355" Type="http://schemas.openxmlformats.org/officeDocument/2006/relationships/hyperlink" Target="https://www.linkedin.com/in/thorenp/" TargetMode="External"/><Relationship Id="rId3687" Type="http://schemas.openxmlformats.org/officeDocument/2006/relationships/hyperlink" Target="https://www.linkedin.com/in/thisija-thanaweera-99b02547/" TargetMode="External"/><Relationship Id="rId1025" Type="http://schemas.openxmlformats.org/officeDocument/2006/relationships/hyperlink" Target="https://www.linkedin.com/in/marchantpaul/" TargetMode="External"/><Relationship Id="rId2356" Type="http://schemas.openxmlformats.org/officeDocument/2006/relationships/hyperlink" Target="https://www.linkedin.com/in/christian-huber-b8099820/" TargetMode="External"/><Relationship Id="rId3686" Type="http://schemas.openxmlformats.org/officeDocument/2006/relationships/hyperlink" Target="https://www.linkedin.com/messaging/thread/2-ZTI3MWZlMDYtNzFmOC00MzcxLWI5YzItNzZkOGIzYzI3MGYwXzAxMA==/?searchTerm=gal%20hayon" TargetMode="External"/><Relationship Id="rId4161" Type="http://schemas.openxmlformats.org/officeDocument/2006/relationships/hyperlink" Target="https://twitter.com/theLAG" TargetMode="External"/><Relationship Id="rId4160" Type="http://schemas.openxmlformats.org/officeDocument/2006/relationships/hyperlink" Target="https://www.linkedin.com/messaging/thread/2-YzQ2NWQxNDYtNDYwMi00YmVkLTlhODEtODJhZmI2MmY4MTBjXzAxMA==/" TargetMode="External"/><Relationship Id="rId4163" Type="http://schemas.openxmlformats.org/officeDocument/2006/relationships/hyperlink" Target="https://www.linkedin.com/in/elizabethnprimm/" TargetMode="External"/><Relationship Id="rId4162" Type="http://schemas.openxmlformats.org/officeDocument/2006/relationships/hyperlink" Target="https://www.linkedin.com/in/elizabethnprimm/" TargetMode="External"/><Relationship Id="rId4165" Type="http://schemas.openxmlformats.org/officeDocument/2006/relationships/hyperlink" Target="https://twitter.com/enewman" TargetMode="External"/><Relationship Id="rId4164" Type="http://schemas.openxmlformats.org/officeDocument/2006/relationships/hyperlink" Target="https://www.linkedin.com/messaging/thread/2-OGIzZTU2YjgtZGFmMi00ZjY4LWExMTgtZTM0NzM2ZDQyMzg1XzAxMA==/" TargetMode="External"/><Relationship Id="rId4167" Type="http://schemas.openxmlformats.org/officeDocument/2006/relationships/hyperlink" Target="https://www.linkedin.com/in/mark-stange-tregear/" TargetMode="External"/><Relationship Id="rId4166" Type="http://schemas.openxmlformats.org/officeDocument/2006/relationships/hyperlink" Target="https://www.linkedin.com/in/mark-stange-tregear/" TargetMode="External"/><Relationship Id="rId4169" Type="http://schemas.openxmlformats.org/officeDocument/2006/relationships/hyperlink" Target="https://www.linkedin.com/in/codyvoegerl/" TargetMode="External"/><Relationship Id="rId4168" Type="http://schemas.openxmlformats.org/officeDocument/2006/relationships/hyperlink" Target="https://www.linkedin.com/messaging/thread/2-MDY0NDMyNTYtZGU1My00OTA2LWI0MjktMGIyNTEzZWJiYTBkXzAxMA==/" TargetMode="External"/><Relationship Id="rId4150" Type="http://schemas.openxmlformats.org/officeDocument/2006/relationships/hyperlink" Target="https://www.linkedin.com/in/courtneyallen328/" TargetMode="External"/><Relationship Id="rId4152" Type="http://schemas.openxmlformats.org/officeDocument/2006/relationships/hyperlink" Target="https://www.linkedin.com/in/jchalker/" TargetMode="External"/><Relationship Id="rId4151" Type="http://schemas.openxmlformats.org/officeDocument/2006/relationships/hyperlink" Target="https://www.linkedin.com/in/jchalker/" TargetMode="External"/><Relationship Id="rId4154" Type="http://schemas.openxmlformats.org/officeDocument/2006/relationships/hyperlink" Target="https://app.hubspot.com/contacts/22670085/company/15200451247" TargetMode="External"/><Relationship Id="rId4153" Type="http://schemas.openxmlformats.org/officeDocument/2006/relationships/hyperlink" Target="https://www.linkedin.com/in/nataliegordon/" TargetMode="External"/><Relationship Id="rId4156" Type="http://schemas.openxmlformats.org/officeDocument/2006/relationships/hyperlink" Target="https://www.linkedin.com/messaging/thread/2-ZGExOTdjYzYtZGE0Ny00NTdiLTk1NTEtYmI2MWNhMTRlMDg3XzAxMA==/" TargetMode="External"/><Relationship Id="rId4155" Type="http://schemas.openxmlformats.org/officeDocument/2006/relationships/hyperlink" Target="https://www.linkedin.com/in/nataliegordon/" TargetMode="External"/><Relationship Id="rId4158" Type="http://schemas.openxmlformats.org/officeDocument/2006/relationships/hyperlink" Target="https://www.linkedin.com/in/leeannegrant/" TargetMode="External"/><Relationship Id="rId4157" Type="http://schemas.openxmlformats.org/officeDocument/2006/relationships/hyperlink" Target="https://twitter.com/natgordon" TargetMode="External"/><Relationship Id="rId4159" Type="http://schemas.openxmlformats.org/officeDocument/2006/relationships/hyperlink" Target="https://www.linkedin.com/in/leeannegrant/" TargetMode="External"/><Relationship Id="rId1910" Type="http://schemas.openxmlformats.org/officeDocument/2006/relationships/hyperlink" Target="https://app.hubspot.com/contacts/22670085/company/9746456491" TargetMode="External"/><Relationship Id="rId1911" Type="http://schemas.openxmlformats.org/officeDocument/2006/relationships/hyperlink" Target="https://www.linkedin.com/in/kulwant-singh-suri-304b2622/" TargetMode="External"/><Relationship Id="rId1912" Type="http://schemas.openxmlformats.org/officeDocument/2006/relationships/hyperlink" Target="https://www.linkedin.com/messaging/thread/2-MmEzMDdjN2MtY2RiYS00Y2YxLTgxNDYtNzYzNDIzY2Y1YTMyXzAxMA==/" TargetMode="External"/><Relationship Id="rId1913" Type="http://schemas.openxmlformats.org/officeDocument/2006/relationships/hyperlink" Target="https://www.linkedin.com/messaging/thread/2-NTU4N2Q1YTMtOGUyNy00Y2U0LWJhYzEtNjA1MjU0NGY3NTgwXzAxMA==/" TargetMode="External"/><Relationship Id="rId1914" Type="http://schemas.openxmlformats.org/officeDocument/2006/relationships/hyperlink" Target="https://twitter.com/KulwantSinghS1" TargetMode="External"/><Relationship Id="rId1915" Type="http://schemas.openxmlformats.org/officeDocument/2006/relationships/hyperlink" Target="https://www.linkedin.com/in/jasika-arora-1a8898165/" TargetMode="External"/><Relationship Id="rId1916" Type="http://schemas.openxmlformats.org/officeDocument/2006/relationships/hyperlink" Target="https://www.linkedin.com/in/jasika-arora-1a8898165/" TargetMode="External"/><Relationship Id="rId1917" Type="http://schemas.openxmlformats.org/officeDocument/2006/relationships/hyperlink" Target="https://www.linkedin.com/messaging/thread/2-Mjg4ODRmOGYtOTBjOC00MGI2LTliYzUtOWQyMzY3ZWVmYWM3XzAxMA==/" TargetMode="External"/><Relationship Id="rId1918" Type="http://schemas.openxmlformats.org/officeDocument/2006/relationships/hyperlink" Target="https://www.linkedin.com/in/lorella-virgili-31544551/" TargetMode="External"/><Relationship Id="rId1919" Type="http://schemas.openxmlformats.org/officeDocument/2006/relationships/hyperlink" Target="https://app.hubspot.com/contacts/22670085/company/9746393756" TargetMode="External"/><Relationship Id="rId4181" Type="http://schemas.openxmlformats.org/officeDocument/2006/relationships/hyperlink" Target="https://www.linkedin.com/in/shruti-saini-82296b2a/" TargetMode="External"/><Relationship Id="rId4180" Type="http://schemas.openxmlformats.org/officeDocument/2006/relationships/hyperlink" Target="https://www.linkedin.com/messaging/thread/2-NGJjZDMyY2UtNGNkMC00NzQ2LWEyZjItZWMyNDM4YTZlZmU5XzAxMA==/" TargetMode="External"/><Relationship Id="rId4183" Type="http://schemas.openxmlformats.org/officeDocument/2006/relationships/hyperlink" Target="https://www.linkedin.com/in/ritazahir/" TargetMode="External"/><Relationship Id="rId4182" Type="http://schemas.openxmlformats.org/officeDocument/2006/relationships/hyperlink" Target="https://www.linkedin.com/in/shruti-saini-82296b2a/" TargetMode="External"/><Relationship Id="rId4185" Type="http://schemas.openxmlformats.org/officeDocument/2006/relationships/hyperlink" Target="https://www.linkedin.com/messaging/thread/2-NDYwMzc4YjItZGUzOC00ZmNjLTk3ZGQtYjE5NzUyMmJiOGVlXzAxMA==/" TargetMode="External"/><Relationship Id="rId4184" Type="http://schemas.openxmlformats.org/officeDocument/2006/relationships/hyperlink" Target="https://www.linkedin.com/in/ritazahir/" TargetMode="External"/><Relationship Id="rId4187" Type="http://schemas.openxmlformats.org/officeDocument/2006/relationships/hyperlink" Target="https://twitter.com/Rita_Zahir" TargetMode="External"/><Relationship Id="rId4186" Type="http://schemas.openxmlformats.org/officeDocument/2006/relationships/hyperlink" Target="https://www.linkedin.com/messaging/thread/2-MThkMTJiNTEtMjRhNS00MmQzLWE0YTEtYTY5ZDgyMGM3MDA2XzAxMA==/" TargetMode="External"/><Relationship Id="rId4189" Type="http://schemas.openxmlformats.org/officeDocument/2006/relationships/hyperlink" Target="https://www.linkedin.com/in/walkershelby/" TargetMode="External"/><Relationship Id="rId4188" Type="http://schemas.openxmlformats.org/officeDocument/2006/relationships/hyperlink" Target="https://www.linkedin.com/in/walkershelby/" TargetMode="External"/><Relationship Id="rId1900" Type="http://schemas.openxmlformats.org/officeDocument/2006/relationships/hyperlink" Target="https://app.hubspot.com/contacts/22670085/company/9746400109" TargetMode="External"/><Relationship Id="rId1901" Type="http://schemas.openxmlformats.org/officeDocument/2006/relationships/hyperlink" Target="https://www.linkedin.com/in/andrewtastad/" TargetMode="External"/><Relationship Id="rId1902" Type="http://schemas.openxmlformats.org/officeDocument/2006/relationships/hyperlink" Target="https://www.linkedin.com/in/todd-dreith-7a62614/" TargetMode="External"/><Relationship Id="rId1903" Type="http://schemas.openxmlformats.org/officeDocument/2006/relationships/hyperlink" Target="https://www.linkedin.com/in/todd-dreith-7a62614/" TargetMode="External"/><Relationship Id="rId1904" Type="http://schemas.openxmlformats.org/officeDocument/2006/relationships/hyperlink" Target="https://www.linkedin.com/in/cailynnikolis/" TargetMode="External"/><Relationship Id="rId1905" Type="http://schemas.openxmlformats.org/officeDocument/2006/relationships/hyperlink" Target="https://www.linkedin.com/in/cailynnikolis/" TargetMode="External"/><Relationship Id="rId1906" Type="http://schemas.openxmlformats.org/officeDocument/2006/relationships/hyperlink" Target="https://twitter.com/vcucailyn" TargetMode="External"/><Relationship Id="rId1907" Type="http://schemas.openxmlformats.org/officeDocument/2006/relationships/hyperlink" Target="https://www.linkedin.com/in/erin-mcnurlen-34728b41/" TargetMode="External"/><Relationship Id="rId1908" Type="http://schemas.openxmlformats.org/officeDocument/2006/relationships/hyperlink" Target="https://www.linkedin.com/in/erin-mcnurlen-34728b41/" TargetMode="External"/><Relationship Id="rId1909" Type="http://schemas.openxmlformats.org/officeDocument/2006/relationships/hyperlink" Target="https://www.linkedin.com/in/kulwant-singh-suri-304b2622/" TargetMode="External"/><Relationship Id="rId4170" Type="http://schemas.openxmlformats.org/officeDocument/2006/relationships/hyperlink" Target="https://www.linkedin.com/in/codyvoegerl/" TargetMode="External"/><Relationship Id="rId4172" Type="http://schemas.openxmlformats.org/officeDocument/2006/relationships/hyperlink" Target="https://www.linkedin.com/in/maxbjohnson/" TargetMode="External"/><Relationship Id="rId4171" Type="http://schemas.openxmlformats.org/officeDocument/2006/relationships/hyperlink" Target="https://twitter.com/CodyVoegerl" TargetMode="External"/><Relationship Id="rId4174" Type="http://schemas.openxmlformats.org/officeDocument/2006/relationships/hyperlink" Target="https://www.linkedin.com/in/maxbjohnson/" TargetMode="External"/><Relationship Id="rId4173" Type="http://schemas.openxmlformats.org/officeDocument/2006/relationships/hyperlink" Target="https://app.hubspot.com/contacts/22670085/company/15203620995" TargetMode="External"/><Relationship Id="rId4176" Type="http://schemas.openxmlformats.org/officeDocument/2006/relationships/hyperlink" Target="https://twitter.com/maxbjohnson" TargetMode="External"/><Relationship Id="rId4175" Type="http://schemas.openxmlformats.org/officeDocument/2006/relationships/hyperlink" Target="https://www.linkedin.com/messaging/thread/2-ZjFmMzRkODYtNDhhOS00OWM5LTgzMTUtYjI1NmFkNDNlYjg5XzAxMA==/" TargetMode="External"/><Relationship Id="rId4178" Type="http://schemas.openxmlformats.org/officeDocument/2006/relationships/hyperlink" Target="https://www.linkedin.com/in/jill-johnson-6a7913140/" TargetMode="External"/><Relationship Id="rId4177" Type="http://schemas.openxmlformats.org/officeDocument/2006/relationships/hyperlink" Target="https://www.linkedin.com/in/jill-johnson-6a7913140/" TargetMode="External"/><Relationship Id="rId4179" Type="http://schemas.openxmlformats.org/officeDocument/2006/relationships/hyperlink" Target="https://www.linkedin.com/messaging/thread/2-OTUwMDQyNGEtYjZjYi01NDQ5LTgzNmYtZDE4OTMyZDNkMGJkXzAwMA==/" TargetMode="External"/><Relationship Id="rId4129" Type="http://schemas.openxmlformats.org/officeDocument/2006/relationships/hyperlink" Target="https://www.linkedin.com/in/fkeeley/" TargetMode="External"/><Relationship Id="rId4128" Type="http://schemas.openxmlformats.org/officeDocument/2006/relationships/hyperlink" Target="https://www.linkedin.com/in/alyssa-adams-aa64815/" TargetMode="External"/><Relationship Id="rId1090" Type="http://schemas.openxmlformats.org/officeDocument/2006/relationships/hyperlink" Target="https://www.linkedin.com/in/udayanbubna/" TargetMode="External"/><Relationship Id="rId1091" Type="http://schemas.openxmlformats.org/officeDocument/2006/relationships/hyperlink" Target="https://app.hubspot.com/contacts/22670085/company/9747039248" TargetMode="External"/><Relationship Id="rId1092" Type="http://schemas.openxmlformats.org/officeDocument/2006/relationships/hyperlink" Target="https://www.linkedin.com/in/udayanbubna/" TargetMode="External"/><Relationship Id="rId1093" Type="http://schemas.openxmlformats.org/officeDocument/2006/relationships/hyperlink" Target="https://www.linkedin.com/messaging/thread/2-ZTA2OWRjYTUtYzIwYy00OWY0LWE1ZGEtMzZlMGZkZjRiNjFkXzAxMA==/" TargetMode="External"/><Relationship Id="rId1094" Type="http://schemas.openxmlformats.org/officeDocument/2006/relationships/hyperlink" Target="https://www.linkedin.com/in/kumari-maya-bharti-283832178/" TargetMode="External"/><Relationship Id="rId1095" Type="http://schemas.openxmlformats.org/officeDocument/2006/relationships/hyperlink" Target="https://www.linkedin.com/in/kumari-maya-bharti-283832178/" TargetMode="External"/><Relationship Id="rId4121" Type="http://schemas.openxmlformats.org/officeDocument/2006/relationships/hyperlink" Target="https://www.linkedin.com/messaging/thread/2-NGMzMTNkM2ItY2U5NC00YTM5LTg2MWMtZmE5ZmE3NmI1NTBmXzAxMg==/" TargetMode="External"/><Relationship Id="rId1096" Type="http://schemas.openxmlformats.org/officeDocument/2006/relationships/hyperlink" Target="https://www.linkedin.com/in/lucy-ennis-b43233165/" TargetMode="External"/><Relationship Id="rId4120" Type="http://schemas.openxmlformats.org/officeDocument/2006/relationships/hyperlink" Target="https://www.linkedin.com/in/elizabeth-ralph/" TargetMode="External"/><Relationship Id="rId1097" Type="http://schemas.openxmlformats.org/officeDocument/2006/relationships/hyperlink" Target="https://app.hubspot.com/contacts/22670085/company/9746411580" TargetMode="External"/><Relationship Id="rId4123" Type="http://schemas.openxmlformats.org/officeDocument/2006/relationships/hyperlink" Target="https://app.hubspot.com/contacts/22670085/company/15203799674" TargetMode="External"/><Relationship Id="rId1098" Type="http://schemas.openxmlformats.org/officeDocument/2006/relationships/hyperlink" Target="https://www.linkedin.com/in/lucy-ennis-b43233165/" TargetMode="External"/><Relationship Id="rId4122" Type="http://schemas.openxmlformats.org/officeDocument/2006/relationships/hyperlink" Target="https://www.linkedin.com/in/melissa-papock-40964225/" TargetMode="External"/><Relationship Id="rId1099" Type="http://schemas.openxmlformats.org/officeDocument/2006/relationships/hyperlink" Target="https://www.linkedin.com/in/helena-gabanski-sykes-23907714/" TargetMode="External"/><Relationship Id="rId4125" Type="http://schemas.openxmlformats.org/officeDocument/2006/relationships/hyperlink" Target="https://www.linkedin.com/messaging/thread/2-ZTJkZTZlMmUtYjk5Ni00YWRlLTlkZjMtZGM4Nzg4MjVjNDVlXzAxMA==/" TargetMode="External"/><Relationship Id="rId4124" Type="http://schemas.openxmlformats.org/officeDocument/2006/relationships/hyperlink" Target="https://www.linkedin.com/in/melissa-papock-40964225/" TargetMode="External"/><Relationship Id="rId4127" Type="http://schemas.openxmlformats.org/officeDocument/2006/relationships/hyperlink" Target="https://www.linkedin.com/in/alyssa-adams-aa64815/" TargetMode="External"/><Relationship Id="rId4126" Type="http://schemas.openxmlformats.org/officeDocument/2006/relationships/hyperlink" Target="https://www.linkedin.com/messaging/thread/2-ZDFjMjRjZTUtNTM1My00YThhLWJhZDAtODIxNjQ3ZGY4ZTQ5XzAxMA==/" TargetMode="External"/><Relationship Id="rId4118" Type="http://schemas.openxmlformats.org/officeDocument/2006/relationships/hyperlink" Target="https://www.linkedin.com/messaging/thread/2-NmRmYTBhOWMtYjdkNC00NzZkLWE4OGMtNzM3MTY0YzZhNzI4XzAxMg==/" TargetMode="External"/><Relationship Id="rId4117" Type="http://schemas.openxmlformats.org/officeDocument/2006/relationships/hyperlink" Target="https://www.linkedin.com/in/sophie-pilkington-05698b141/" TargetMode="External"/><Relationship Id="rId4119" Type="http://schemas.openxmlformats.org/officeDocument/2006/relationships/hyperlink" Target="https://www.linkedin.com/in/elizabeth-ralph/" TargetMode="External"/><Relationship Id="rId1080" Type="http://schemas.openxmlformats.org/officeDocument/2006/relationships/hyperlink" Target="https://www.linkedin.com/in/trevor-joffee-74103236/" TargetMode="External"/><Relationship Id="rId1081" Type="http://schemas.openxmlformats.org/officeDocument/2006/relationships/hyperlink" Target="https://app.hubspot.com/contacts/22670085/company/9746249576" TargetMode="External"/><Relationship Id="rId1082" Type="http://schemas.openxmlformats.org/officeDocument/2006/relationships/hyperlink" Target="https://www.linkedin.com/in/trevor-joffee-74103236/" TargetMode="External"/><Relationship Id="rId1083" Type="http://schemas.openxmlformats.org/officeDocument/2006/relationships/hyperlink" Target="https://www.linkedin.com/in/jordan-west-a58760115/" TargetMode="External"/><Relationship Id="rId1084" Type="http://schemas.openxmlformats.org/officeDocument/2006/relationships/hyperlink" Target="https://www.linkedin.com/in/jordan-west-a58760115/" TargetMode="External"/><Relationship Id="rId4110" Type="http://schemas.openxmlformats.org/officeDocument/2006/relationships/hyperlink" Target="https://www.linkedin.com/in/daniela-radvany-bocresion-448b269/" TargetMode="External"/><Relationship Id="rId1085" Type="http://schemas.openxmlformats.org/officeDocument/2006/relationships/hyperlink" Target="https://www.linkedin.com/in/jean-matthieu-lambert-930b3463/" TargetMode="External"/><Relationship Id="rId1086" Type="http://schemas.openxmlformats.org/officeDocument/2006/relationships/hyperlink" Target="https://app.hubspot.com/contacts/22670085/company/9746468467" TargetMode="External"/><Relationship Id="rId4112" Type="http://schemas.openxmlformats.org/officeDocument/2006/relationships/hyperlink" Target="https://www.linkedin.com/in/sonamartirosian/" TargetMode="External"/><Relationship Id="rId1087" Type="http://schemas.openxmlformats.org/officeDocument/2006/relationships/hyperlink" Target="https://www.linkedin.com/in/jean-matthieu-lambert-930b3463/" TargetMode="External"/><Relationship Id="rId4111" Type="http://schemas.openxmlformats.org/officeDocument/2006/relationships/hyperlink" Target="https://www.linkedin.com/messaging/thread/2-NmQ3N2M2NjMtM2ZjZi00YzVkLWFhMWMtMGY2NDA5MjljYTg5XzAxMg==/" TargetMode="External"/><Relationship Id="rId1088" Type="http://schemas.openxmlformats.org/officeDocument/2006/relationships/hyperlink" Target="https://www.linkedin.com/in/sophiegerardin/" TargetMode="External"/><Relationship Id="rId4114" Type="http://schemas.openxmlformats.org/officeDocument/2006/relationships/hyperlink" Target="https://www.linkedin.com/messaging/thread/2-NjYxMmYwZjEtZDdiZS00MjcwLTliYjgtY2U3ZjE0ZmZjNmU5XzAxMA==/" TargetMode="External"/><Relationship Id="rId1089" Type="http://schemas.openxmlformats.org/officeDocument/2006/relationships/hyperlink" Target="https://www.linkedin.com/in/sophiegerardin/" TargetMode="External"/><Relationship Id="rId4113" Type="http://schemas.openxmlformats.org/officeDocument/2006/relationships/hyperlink" Target="https://www.linkedin.com/in/sonamartirosian/" TargetMode="External"/><Relationship Id="rId4116" Type="http://schemas.openxmlformats.org/officeDocument/2006/relationships/hyperlink" Target="https://www.linkedin.com/in/sophie-pilkington-05698b141/" TargetMode="External"/><Relationship Id="rId4115" Type="http://schemas.openxmlformats.org/officeDocument/2006/relationships/hyperlink" Target="https://twitter.com/theSMarti" TargetMode="External"/><Relationship Id="rId4141" Type="http://schemas.openxmlformats.org/officeDocument/2006/relationships/hyperlink" Target="https://www.linkedin.com/in/alex-arkhangelskaya/" TargetMode="External"/><Relationship Id="rId4140" Type="http://schemas.openxmlformats.org/officeDocument/2006/relationships/hyperlink" Target="https://www.linkedin.com/in/alex-arkhangelskaya/" TargetMode="External"/><Relationship Id="rId4143" Type="http://schemas.openxmlformats.org/officeDocument/2006/relationships/hyperlink" Target="https://www.linkedin.com/in/avery-pearce-92344118/" TargetMode="External"/><Relationship Id="rId4142" Type="http://schemas.openxmlformats.org/officeDocument/2006/relationships/hyperlink" Target="https://www.linkedin.com/in/avery-pearce-92344118/" TargetMode="External"/><Relationship Id="rId4145" Type="http://schemas.openxmlformats.org/officeDocument/2006/relationships/hyperlink" Target="https://app.hubspot.com/contacts/22670085/company/15200568348" TargetMode="External"/><Relationship Id="rId4144" Type="http://schemas.openxmlformats.org/officeDocument/2006/relationships/hyperlink" Target="https://www.linkedin.com/in/adeelahjohnson/" TargetMode="External"/><Relationship Id="rId4147" Type="http://schemas.openxmlformats.org/officeDocument/2006/relationships/hyperlink" Target="https://www.linkedin.com/in/jared-gilstrap-07839821/" TargetMode="External"/><Relationship Id="rId4146" Type="http://schemas.openxmlformats.org/officeDocument/2006/relationships/hyperlink" Target="https://www.linkedin.com/in/adeelahjohnson/" TargetMode="External"/><Relationship Id="rId4149" Type="http://schemas.openxmlformats.org/officeDocument/2006/relationships/hyperlink" Target="https://www.linkedin.com/in/courtneyallen328/" TargetMode="External"/><Relationship Id="rId4148" Type="http://schemas.openxmlformats.org/officeDocument/2006/relationships/hyperlink" Target="https://www.linkedin.com/in/jared-gilstrap-07839821/" TargetMode="External"/><Relationship Id="rId4139" Type="http://schemas.openxmlformats.org/officeDocument/2006/relationships/hyperlink" Target="https://www.linkedin.com/in/megan-desmuke/" TargetMode="External"/><Relationship Id="rId4130" Type="http://schemas.openxmlformats.org/officeDocument/2006/relationships/hyperlink" Target="https://www.linkedin.com/in/fkeeley/" TargetMode="External"/><Relationship Id="rId4132" Type="http://schemas.openxmlformats.org/officeDocument/2006/relationships/hyperlink" Target="https://app.hubspot.com/contacts/22670085/company/15203799637" TargetMode="External"/><Relationship Id="rId4131" Type="http://schemas.openxmlformats.org/officeDocument/2006/relationships/hyperlink" Target="https://www.linkedin.com/in/graceleew/" TargetMode="External"/><Relationship Id="rId4134" Type="http://schemas.openxmlformats.org/officeDocument/2006/relationships/hyperlink" Target="https://www.linkedin.com/in/monica-young-ashauer-1212457/" TargetMode="External"/><Relationship Id="rId4133" Type="http://schemas.openxmlformats.org/officeDocument/2006/relationships/hyperlink" Target="https://www.linkedin.com/in/graceleew/" TargetMode="External"/><Relationship Id="rId4136" Type="http://schemas.openxmlformats.org/officeDocument/2006/relationships/hyperlink" Target="https://www.linkedin.com/in/stevezawada/" TargetMode="External"/><Relationship Id="rId4135" Type="http://schemas.openxmlformats.org/officeDocument/2006/relationships/hyperlink" Target="https://www.linkedin.com/in/monica-young-ashauer-1212457/" TargetMode="External"/><Relationship Id="rId4138" Type="http://schemas.openxmlformats.org/officeDocument/2006/relationships/hyperlink" Target="https://www.linkedin.com/in/megan-desmuke/" TargetMode="External"/><Relationship Id="rId4137" Type="http://schemas.openxmlformats.org/officeDocument/2006/relationships/hyperlink" Target="https://www.linkedin.com/in/stevezawada/" TargetMode="External"/><Relationship Id="rId1972" Type="http://schemas.openxmlformats.org/officeDocument/2006/relationships/hyperlink" Target="https://www.linkedin.com/in/giulianabruni/" TargetMode="External"/><Relationship Id="rId1973" Type="http://schemas.openxmlformats.org/officeDocument/2006/relationships/hyperlink" Target="https://www.linkedin.com/in/brianciciora/" TargetMode="External"/><Relationship Id="rId1974" Type="http://schemas.openxmlformats.org/officeDocument/2006/relationships/hyperlink" Target="https://app.hubspot.com/contacts/22670085/company/10336712776" TargetMode="External"/><Relationship Id="rId1975" Type="http://schemas.openxmlformats.org/officeDocument/2006/relationships/hyperlink" Target="https://www.linkedin.com/in/brianciciora/" TargetMode="External"/><Relationship Id="rId1976" Type="http://schemas.openxmlformats.org/officeDocument/2006/relationships/hyperlink" Target="https://twitter.com/brianciciora?lang=en" TargetMode="External"/><Relationship Id="rId1977" Type="http://schemas.openxmlformats.org/officeDocument/2006/relationships/hyperlink" Target="https://www.linkedin.com/in/kelseyjkennedy/" TargetMode="External"/><Relationship Id="rId1978" Type="http://schemas.openxmlformats.org/officeDocument/2006/relationships/hyperlink" Target="https://www.linkedin.com/in/kelseyjkennedy/" TargetMode="External"/><Relationship Id="rId1979" Type="http://schemas.openxmlformats.org/officeDocument/2006/relationships/hyperlink" Target="https://www.linkedin.com/messaging/thread/2-MmIyZTNlOGItNGJmYy00MjFjLWE4MjctNGQzYzYxYmJmZDM5XzAxMA==/" TargetMode="External"/><Relationship Id="rId1970" Type="http://schemas.openxmlformats.org/officeDocument/2006/relationships/hyperlink" Target="https://www.linkedin.com/in/khrystyna-feduniv-4352b518a/" TargetMode="External"/><Relationship Id="rId1971" Type="http://schemas.openxmlformats.org/officeDocument/2006/relationships/hyperlink" Target="https://www.linkedin.com/in/giulianabruni/" TargetMode="External"/><Relationship Id="rId1961" Type="http://schemas.openxmlformats.org/officeDocument/2006/relationships/hyperlink" Target="https://www.linkedin.com/in/gerow1/" TargetMode="External"/><Relationship Id="rId1962" Type="http://schemas.openxmlformats.org/officeDocument/2006/relationships/hyperlink" Target="https://www.linkedin.com/in/josegomezzorrilla/" TargetMode="External"/><Relationship Id="rId1963" Type="http://schemas.openxmlformats.org/officeDocument/2006/relationships/hyperlink" Target="https://app.hubspot.com/contacts/22670085/company/10336748168" TargetMode="External"/><Relationship Id="rId1964" Type="http://schemas.openxmlformats.org/officeDocument/2006/relationships/hyperlink" Target="https://www.linkedin.com/in/josegomezzorrilla/" TargetMode="External"/><Relationship Id="rId1965" Type="http://schemas.openxmlformats.org/officeDocument/2006/relationships/hyperlink" Target="https://twitter.com/josegza" TargetMode="External"/><Relationship Id="rId1966" Type="http://schemas.openxmlformats.org/officeDocument/2006/relationships/hyperlink" Target="https://www.linkedin.com/in/ana-ochoa-docampo/" TargetMode="External"/><Relationship Id="rId1967" Type="http://schemas.openxmlformats.org/officeDocument/2006/relationships/hyperlink" Target="https://www.linkedin.com/in/ana-ochoa-docampo/" TargetMode="External"/><Relationship Id="rId1968" Type="http://schemas.openxmlformats.org/officeDocument/2006/relationships/hyperlink" Target="https://www.linkedin.com/messaging/thread/2-MTY2N2YwNDYtOTU2ZS00YjE5LWEwNTMtYTc2NjlkMTY5YTMzXzAxMA==/" TargetMode="External"/><Relationship Id="rId1969" Type="http://schemas.openxmlformats.org/officeDocument/2006/relationships/hyperlink" Target="https://www.linkedin.com/in/khrystyna-feduniv-4352b518a/" TargetMode="External"/><Relationship Id="rId1960" Type="http://schemas.openxmlformats.org/officeDocument/2006/relationships/hyperlink" Target="https://www.linkedin.com/in/gerow1/" TargetMode="External"/><Relationship Id="rId1994" Type="http://schemas.openxmlformats.org/officeDocument/2006/relationships/hyperlink" Target="https://www.linkedin.com/in/j%C3%A9r%C3%A9my-delcommeune/" TargetMode="External"/><Relationship Id="rId1995" Type="http://schemas.openxmlformats.org/officeDocument/2006/relationships/hyperlink" Target="https://www.linkedin.com/in/j%C3%A9r%C3%A9my-delcommeune/" TargetMode="External"/><Relationship Id="rId1996" Type="http://schemas.openxmlformats.org/officeDocument/2006/relationships/hyperlink" Target="https://twitter.com/jrmy_dlco" TargetMode="External"/><Relationship Id="rId1997" Type="http://schemas.openxmlformats.org/officeDocument/2006/relationships/hyperlink" Target="https://www.linkedin.com/in/art-kessler-957b643/" TargetMode="External"/><Relationship Id="rId1998" Type="http://schemas.openxmlformats.org/officeDocument/2006/relationships/hyperlink" Target="https://app.hubspot.com/contacts/22670085/company/14760150824" TargetMode="External"/><Relationship Id="rId1999" Type="http://schemas.openxmlformats.org/officeDocument/2006/relationships/hyperlink" Target="https://www.linkedin.com/in/art-kessler-957b643/" TargetMode="External"/><Relationship Id="rId1990" Type="http://schemas.openxmlformats.org/officeDocument/2006/relationships/hyperlink" Target="https://www.linkedin.com/in/barbaramarques/" TargetMode="External"/><Relationship Id="rId1991" Type="http://schemas.openxmlformats.org/officeDocument/2006/relationships/hyperlink" Target="https://app.hubspot.com/contacts/22670085/company/10336748151" TargetMode="External"/><Relationship Id="rId1992" Type="http://schemas.openxmlformats.org/officeDocument/2006/relationships/hyperlink" Target="https://www.linkedin.com/in/barbaramarques/" TargetMode="External"/><Relationship Id="rId1993" Type="http://schemas.openxmlformats.org/officeDocument/2006/relationships/hyperlink" Target="https://twitter.com/BarbaraMarq" TargetMode="External"/><Relationship Id="rId1983" Type="http://schemas.openxmlformats.org/officeDocument/2006/relationships/hyperlink" Target="https://app.hubspot.com/contacts/22670085/company/10336619370" TargetMode="External"/><Relationship Id="rId1984" Type="http://schemas.openxmlformats.org/officeDocument/2006/relationships/hyperlink" Target="https://www.linkedin.com/in/david-ben-zikry-59018717/" TargetMode="External"/><Relationship Id="rId1985" Type="http://schemas.openxmlformats.org/officeDocument/2006/relationships/hyperlink" Target="https://www.linkedin.com/in/avi-ben-zikry-56127b20/" TargetMode="External"/><Relationship Id="rId1986" Type="http://schemas.openxmlformats.org/officeDocument/2006/relationships/hyperlink" Target="https://www.linkedin.com/in/avi-ben-zikry-56127b20/" TargetMode="External"/><Relationship Id="rId1987" Type="http://schemas.openxmlformats.org/officeDocument/2006/relationships/hyperlink" Target="https://www.linkedin.com/in/jasonlawner/" TargetMode="External"/><Relationship Id="rId1988" Type="http://schemas.openxmlformats.org/officeDocument/2006/relationships/hyperlink" Target="https://www.linkedin.com/in/jasonlawner/" TargetMode="External"/><Relationship Id="rId1989" Type="http://schemas.openxmlformats.org/officeDocument/2006/relationships/hyperlink" Target="https://www.linkedin.com/messaging/thread/2-ZmU0OWY5NDItNWMwNi00NmU4LWI5ZDgtNGI1Y2ViMmE1OWYzXzAxMA==/" TargetMode="External"/><Relationship Id="rId1980" Type="http://schemas.openxmlformats.org/officeDocument/2006/relationships/hyperlink" Target="https://www.linkedin.com/in/annabriony/" TargetMode="External"/><Relationship Id="rId1981" Type="http://schemas.openxmlformats.org/officeDocument/2006/relationships/hyperlink" Target="https://www.linkedin.com/in/annabriony/" TargetMode="External"/><Relationship Id="rId1982" Type="http://schemas.openxmlformats.org/officeDocument/2006/relationships/hyperlink" Target="https://www.linkedin.com/in/david-ben-zikry-59018717/" TargetMode="External"/><Relationship Id="rId1930" Type="http://schemas.openxmlformats.org/officeDocument/2006/relationships/hyperlink" Target="https://www.linkedin.com/in/vinod-singh-39b573a6/" TargetMode="External"/><Relationship Id="rId1931" Type="http://schemas.openxmlformats.org/officeDocument/2006/relationships/hyperlink" Target="https://www.linkedin.com/in/vinod-singh-39b573a6/" TargetMode="External"/><Relationship Id="rId1932" Type="http://schemas.openxmlformats.org/officeDocument/2006/relationships/hyperlink" Target="https://twitter.com/SinghVinodagra" TargetMode="External"/><Relationship Id="rId1933" Type="http://schemas.openxmlformats.org/officeDocument/2006/relationships/hyperlink" Target="https://www.linkedin.com/in/shona-joy-4853001a/" TargetMode="External"/><Relationship Id="rId1934" Type="http://schemas.openxmlformats.org/officeDocument/2006/relationships/hyperlink" Target="https://app.hubspot.com/contacts/22670085/company/10336665906" TargetMode="External"/><Relationship Id="rId1935" Type="http://schemas.openxmlformats.org/officeDocument/2006/relationships/hyperlink" Target="https://www.linkedin.com/in/shona-joy-4853001a/" TargetMode="External"/><Relationship Id="rId1936" Type="http://schemas.openxmlformats.org/officeDocument/2006/relationships/hyperlink" Target="https://www.linkedin.com/in/daniellegeenamillar/" TargetMode="External"/><Relationship Id="rId1937" Type="http://schemas.openxmlformats.org/officeDocument/2006/relationships/hyperlink" Target="https://www.linkedin.com/in/daniellegeenamillar/" TargetMode="External"/><Relationship Id="rId1938" Type="http://schemas.openxmlformats.org/officeDocument/2006/relationships/hyperlink" Target="https://www.linkedin.com/messaging/thread/2-NTE3Mjk4MDktYTNhMy00MjViLWE3NTItMjIwMmRkNDU1M2JiXzAxMA==/" TargetMode="External"/><Relationship Id="rId1939" Type="http://schemas.openxmlformats.org/officeDocument/2006/relationships/hyperlink" Target="https://www.linkedin.com/in/eloise-walsh-60ba49b5/" TargetMode="External"/><Relationship Id="rId1920" Type="http://schemas.openxmlformats.org/officeDocument/2006/relationships/hyperlink" Target="https://www.linkedin.com/in/lorella-virgili-31544551/" TargetMode="External"/><Relationship Id="rId1921" Type="http://schemas.openxmlformats.org/officeDocument/2006/relationships/hyperlink" Target="https://www.linkedin.com/in/anastasiia-simashova/" TargetMode="External"/><Relationship Id="rId1922" Type="http://schemas.openxmlformats.org/officeDocument/2006/relationships/hyperlink" Target="https://www.linkedin.com/in/anastasiia-simashova/" TargetMode="External"/><Relationship Id="rId1923" Type="http://schemas.openxmlformats.org/officeDocument/2006/relationships/hyperlink" Target="https://www.linkedin.com/in/ishaan-sachdeva-3a795b23/?originalSubdomain=in" TargetMode="External"/><Relationship Id="rId1924" Type="http://schemas.openxmlformats.org/officeDocument/2006/relationships/hyperlink" Target="https://app.hubspot.com/contacts/22670085/company/9746456480" TargetMode="External"/><Relationship Id="rId1925" Type="http://schemas.openxmlformats.org/officeDocument/2006/relationships/hyperlink" Target="https://www.linkedin.com/in/ishaan-sachdeva-3a795b23/?originalSubdomain=in" TargetMode="External"/><Relationship Id="rId1926" Type="http://schemas.openxmlformats.org/officeDocument/2006/relationships/hyperlink" Target="https://www.linkedin.com/messaging/thread/2-ZTA5YTZkMmMtZDQyOC00YmM1LWI3MDItMjI0ZWRlYTQ4MTEwXzAxMw==" TargetMode="External"/><Relationship Id="rId1927" Type="http://schemas.openxmlformats.org/officeDocument/2006/relationships/hyperlink" Target="https://twitter.com/ishaansachdev15" TargetMode="External"/><Relationship Id="rId1928" Type="http://schemas.openxmlformats.org/officeDocument/2006/relationships/hyperlink" Target="https://www.linkedin.com/in/aamir-iqbal-0b994a167/" TargetMode="External"/><Relationship Id="rId1929" Type="http://schemas.openxmlformats.org/officeDocument/2006/relationships/hyperlink" Target="https://www.linkedin.com/in/aamir-iqbal-0b994a167/" TargetMode="External"/><Relationship Id="rId4190" Type="http://schemas.openxmlformats.org/officeDocument/2006/relationships/hyperlink" Target="https://www.linkedin.com/in/kristin-rose-95041134/" TargetMode="External"/><Relationship Id="rId4192" Type="http://schemas.openxmlformats.org/officeDocument/2006/relationships/hyperlink" Target="https://www.linkedin.com/in/sali-christeson/" TargetMode="External"/><Relationship Id="rId4191" Type="http://schemas.openxmlformats.org/officeDocument/2006/relationships/hyperlink" Target="https://www.linkedin.com/in/kristin-rose-95041134/" TargetMode="External"/><Relationship Id="rId4194" Type="http://schemas.openxmlformats.org/officeDocument/2006/relationships/hyperlink" Target="https://www.linkedin.com/in/sali-christeson/" TargetMode="External"/><Relationship Id="rId4193" Type="http://schemas.openxmlformats.org/officeDocument/2006/relationships/hyperlink" Target="https://app.hubspot.com/contacts/22670085/company/15200470629" TargetMode="External"/><Relationship Id="rId4196" Type="http://schemas.openxmlformats.org/officeDocument/2006/relationships/hyperlink" Target="https://www.linkedin.com/in/eleanor-turner/" TargetMode="External"/><Relationship Id="rId4195" Type="http://schemas.openxmlformats.org/officeDocument/2006/relationships/hyperlink" Target="https://twitter.com/salichristeson" TargetMode="External"/><Relationship Id="rId4198" Type="http://schemas.openxmlformats.org/officeDocument/2006/relationships/hyperlink" Target="https://www.linkedin.com/messaging/thread/2-MGFiYmUyOTgtZThiNS01ZTFmLTlkMzgtMjliNTNkZTdlNGI3XzAwMA==/" TargetMode="External"/><Relationship Id="rId4197" Type="http://schemas.openxmlformats.org/officeDocument/2006/relationships/hyperlink" Target="https://www.linkedin.com/in/eleanor-turner/" TargetMode="External"/><Relationship Id="rId4199" Type="http://schemas.openxmlformats.org/officeDocument/2006/relationships/hyperlink" Target="https://twitter.com/the_elturner" TargetMode="External"/><Relationship Id="rId1950" Type="http://schemas.openxmlformats.org/officeDocument/2006/relationships/hyperlink" Target="https://www.linkedin.com/in/kelsey-brumm-b4037894/" TargetMode="External"/><Relationship Id="rId1951" Type="http://schemas.openxmlformats.org/officeDocument/2006/relationships/hyperlink" Target="https://twitter.com/kelsey_brumm" TargetMode="External"/><Relationship Id="rId1952" Type="http://schemas.openxmlformats.org/officeDocument/2006/relationships/hyperlink" Target="https://www.linkedin.com/in/alexander-podorov-23734492/" TargetMode="External"/><Relationship Id="rId1953" Type="http://schemas.openxmlformats.org/officeDocument/2006/relationships/hyperlink" Target="https://www.linkedin.com/in/alexander-podorov-23734492/" TargetMode="External"/><Relationship Id="rId1954" Type="http://schemas.openxmlformats.org/officeDocument/2006/relationships/hyperlink" Target="https://www.linkedin.com/in/kevin-walsh-2858bb14/" TargetMode="External"/><Relationship Id="rId1955" Type="http://schemas.openxmlformats.org/officeDocument/2006/relationships/hyperlink" Target="https://app.hubspot.com/contacts/22670085/company/10336577971" TargetMode="External"/><Relationship Id="rId1956" Type="http://schemas.openxmlformats.org/officeDocument/2006/relationships/hyperlink" Target="https://www.linkedin.com/in/kevin-walsh-2858bb14/" TargetMode="External"/><Relationship Id="rId1957" Type="http://schemas.openxmlformats.org/officeDocument/2006/relationships/hyperlink" Target="https://www.linkedin.com/in/jason-moeschler-023b439/" TargetMode="External"/><Relationship Id="rId1958" Type="http://schemas.openxmlformats.org/officeDocument/2006/relationships/hyperlink" Target="https://www.linkedin.com/in/jason-moeschler-023b439/" TargetMode="External"/><Relationship Id="rId1959" Type="http://schemas.openxmlformats.org/officeDocument/2006/relationships/hyperlink" Target="https://twitter.com/jasonmoeschler" TargetMode="External"/><Relationship Id="rId1940" Type="http://schemas.openxmlformats.org/officeDocument/2006/relationships/hyperlink" Target="https://www.linkedin.com/in/eloise-walsh-60ba49b5/" TargetMode="External"/><Relationship Id="rId1941" Type="http://schemas.openxmlformats.org/officeDocument/2006/relationships/hyperlink" Target="https://www.linkedin.com/in/sarah-duong-83b63848/" TargetMode="External"/><Relationship Id="rId1942" Type="http://schemas.openxmlformats.org/officeDocument/2006/relationships/hyperlink" Target="https://www.linkedin.com/in/sarah-duong-83b63848/" TargetMode="External"/><Relationship Id="rId1943" Type="http://schemas.openxmlformats.org/officeDocument/2006/relationships/hyperlink" Target="https://www.linkedin.com/in/michael-e-jordan-8032a735/" TargetMode="External"/><Relationship Id="rId1944" Type="http://schemas.openxmlformats.org/officeDocument/2006/relationships/hyperlink" Target="https://app.hubspot.com/contacts/22670085/company/14172284480" TargetMode="External"/><Relationship Id="rId1945" Type="http://schemas.openxmlformats.org/officeDocument/2006/relationships/hyperlink" Target="https://www.linkedin.com/in/michael-e-jordan-8032a735/" TargetMode="External"/><Relationship Id="rId1946" Type="http://schemas.openxmlformats.org/officeDocument/2006/relationships/hyperlink" Target="https://www.linkedin.com/messaging/thread/2-OGJjMjQwZGMtODQ5OS00YmViLWI5MDItZGE1NzNmMTk1MjI1XzAxMA==/" TargetMode="External"/><Relationship Id="rId1947" Type="http://schemas.openxmlformats.org/officeDocument/2006/relationships/hyperlink" Target="https://twitter.com/mjordanunrl?lang=en" TargetMode="External"/><Relationship Id="rId1948" Type="http://schemas.openxmlformats.org/officeDocument/2006/relationships/hyperlink" Target="https://www.linkedin.com/messaging/thread/2-Nzc2NjlhNDctM2NjNi00OGFkLWFmNDYtN2E3MzlmZjI2Y2E4XzAxMA==/" TargetMode="External"/><Relationship Id="rId1949" Type="http://schemas.openxmlformats.org/officeDocument/2006/relationships/hyperlink" Target="https://www.linkedin.com/in/kelsey-brumm-b4037894/" TargetMode="External"/><Relationship Id="rId2423" Type="http://schemas.openxmlformats.org/officeDocument/2006/relationships/hyperlink" Target="https://app.hubspot.com/contacts/22670085/company/10336630889" TargetMode="External"/><Relationship Id="rId3755" Type="http://schemas.openxmlformats.org/officeDocument/2006/relationships/hyperlink" Target="https://www.linkedin.com/in/julieta-echeita-00152714/" TargetMode="External"/><Relationship Id="rId2424" Type="http://schemas.openxmlformats.org/officeDocument/2006/relationships/hyperlink" Target="https://www.linkedin.com/in/sandy-saputo-18925b14/" TargetMode="External"/><Relationship Id="rId3754" Type="http://schemas.openxmlformats.org/officeDocument/2006/relationships/hyperlink" Target="https://twitter.com/ScottKest" TargetMode="External"/><Relationship Id="rId2425" Type="http://schemas.openxmlformats.org/officeDocument/2006/relationships/hyperlink" Target="https://twitter.com/Sandy_Saputo" TargetMode="External"/><Relationship Id="rId3757" Type="http://schemas.openxmlformats.org/officeDocument/2006/relationships/hyperlink" Target="https://www.linkedin.com/messaging/thread/2-Nzk3NDdlNzItZTI3Zi00NTBmLTgyNTItOWQxOGQzNmU1MDgzXzAxMA==/" TargetMode="External"/><Relationship Id="rId2426" Type="http://schemas.openxmlformats.org/officeDocument/2006/relationships/hyperlink" Target="https://www.linkedin.com/in/rebeccabostonsobel/" TargetMode="External"/><Relationship Id="rId3756" Type="http://schemas.openxmlformats.org/officeDocument/2006/relationships/hyperlink" Target="https://www.linkedin.com/in/julieta-echeita-00152714/" TargetMode="External"/><Relationship Id="rId2427" Type="http://schemas.openxmlformats.org/officeDocument/2006/relationships/hyperlink" Target="https://www.linkedin.com/in/rebeccabostonsobel/" TargetMode="External"/><Relationship Id="rId3759" Type="http://schemas.openxmlformats.org/officeDocument/2006/relationships/hyperlink" Target="https://www.linkedin.com/in/matt-kellman-mba-4a511114/" TargetMode="External"/><Relationship Id="rId2428" Type="http://schemas.openxmlformats.org/officeDocument/2006/relationships/hyperlink" Target="https://www.linkedin.com/in/sarina-godin-0b3697/" TargetMode="External"/><Relationship Id="rId3758" Type="http://schemas.openxmlformats.org/officeDocument/2006/relationships/hyperlink" Target="https://www.linkedin.com/in/matt-kellman-mba-4a511114/" TargetMode="External"/><Relationship Id="rId2429" Type="http://schemas.openxmlformats.org/officeDocument/2006/relationships/hyperlink" Target="https://www.linkedin.com/in/sarina-godin-0b3697/" TargetMode="External"/><Relationship Id="rId509" Type="http://schemas.openxmlformats.org/officeDocument/2006/relationships/hyperlink" Target="https://www.linkedin.com/in/jadebeerman/" TargetMode="External"/><Relationship Id="rId508" Type="http://schemas.openxmlformats.org/officeDocument/2006/relationships/hyperlink" Target="https://www.linkedin.com/in/jill-beerman-02b7ab34/" TargetMode="External"/><Relationship Id="rId503" Type="http://schemas.openxmlformats.org/officeDocument/2006/relationships/hyperlink" Target="https://www.linkedin.com/messaging/thread/2-MTI2NzJiM2MtZjIwNy00MTg2LWExOGItMTdmYmRkMGNjZTNiXzAxMg==/" TargetMode="External"/><Relationship Id="rId502" Type="http://schemas.openxmlformats.org/officeDocument/2006/relationships/hyperlink" Target="https://www.linkedin.com/in/elliott-ford-87a915123/" TargetMode="External"/><Relationship Id="rId501" Type="http://schemas.openxmlformats.org/officeDocument/2006/relationships/hyperlink" Target="https://www.linkedin.com/in/elliott-ford-87a915123/" TargetMode="External"/><Relationship Id="rId500" Type="http://schemas.openxmlformats.org/officeDocument/2006/relationships/hyperlink" Target="https://www.linkedin.com/messaging/thread/2-MDY1YmJhMTUtYzJhMS00N2MwLTgzY2YtODg1NGY0ZGNjZWM3XzAxMg==/" TargetMode="External"/><Relationship Id="rId507" Type="http://schemas.openxmlformats.org/officeDocument/2006/relationships/hyperlink" Target="https://www.linkedin.com/in/jill-beerman-02b7ab34/" TargetMode="External"/><Relationship Id="rId506" Type="http://schemas.openxmlformats.org/officeDocument/2006/relationships/hyperlink" Target="https://www.linkedin.com/in/lexi-lynn-wier-12a538121/" TargetMode="External"/><Relationship Id="rId505" Type="http://schemas.openxmlformats.org/officeDocument/2006/relationships/hyperlink" Target="https://app.hubspot.com/contacts/22670085/company/9746443165" TargetMode="External"/><Relationship Id="rId504" Type="http://schemas.openxmlformats.org/officeDocument/2006/relationships/hyperlink" Target="https://www.linkedin.com/in/lexi-lynn-wier-12a538121/" TargetMode="External"/><Relationship Id="rId3751" Type="http://schemas.openxmlformats.org/officeDocument/2006/relationships/hyperlink" Target="https://www.linkedin.com/in/scottkestenbaum/" TargetMode="External"/><Relationship Id="rId2420" Type="http://schemas.openxmlformats.org/officeDocument/2006/relationships/hyperlink" Target="https://www.linkedin.com/in/emerald-folsom/" TargetMode="External"/><Relationship Id="rId3750" Type="http://schemas.openxmlformats.org/officeDocument/2006/relationships/hyperlink" Target="https://www.linkedin.com/in/scottkestenbaum/" TargetMode="External"/><Relationship Id="rId2421" Type="http://schemas.openxmlformats.org/officeDocument/2006/relationships/hyperlink" Target="https://www.linkedin.com/messaging/thread/2-YTU4ZjNhOWYtYWViZC00NzYzLWJkYjktZDJlNDY0OTBhYTg0XzAxMg==/" TargetMode="External"/><Relationship Id="rId3753" Type="http://schemas.openxmlformats.org/officeDocument/2006/relationships/hyperlink" Target="https://www.linkedin.com/messaging/thread/2-YjcyNzE1NjgtOGVjYi00NTkxLWIzNTYtMzA1N2UyOTk5ZTYwXzAxMA==/" TargetMode="External"/><Relationship Id="rId2422" Type="http://schemas.openxmlformats.org/officeDocument/2006/relationships/hyperlink" Target="https://www.linkedin.com/in/sandy-saputo-18925b14/" TargetMode="External"/><Relationship Id="rId3752" Type="http://schemas.openxmlformats.org/officeDocument/2006/relationships/hyperlink" Target="https://www.linkedin.com/messaging/thread/2-ZGJkNjJiNGYtYTFmOC00OTBkLTlmMzMtMWRkZWUxNGI4YThlXzAxMA==/" TargetMode="External"/><Relationship Id="rId2412" Type="http://schemas.openxmlformats.org/officeDocument/2006/relationships/hyperlink" Target="https://www.linkedin.com/messaging/thread/2-ODEzMzQ0N2UtZTYzNi00MjFiLWJkODUtYzcxNzA3NzEyOTMwXzAxMg==/" TargetMode="External"/><Relationship Id="rId3744" Type="http://schemas.openxmlformats.org/officeDocument/2006/relationships/hyperlink" Target="https://www.linkedin.com/in/tarapbrown/" TargetMode="External"/><Relationship Id="rId2413" Type="http://schemas.openxmlformats.org/officeDocument/2006/relationships/hyperlink" Target="https://www.linkedin.com/in/brian-tsung/" TargetMode="External"/><Relationship Id="rId3743" Type="http://schemas.openxmlformats.org/officeDocument/2006/relationships/hyperlink" Target="https://www.linkedin.com/in/carlos-lagravere-4a52a523/" TargetMode="External"/><Relationship Id="rId2414" Type="http://schemas.openxmlformats.org/officeDocument/2006/relationships/hyperlink" Target="https://www.linkedin.com/in/brian-tsung/" TargetMode="External"/><Relationship Id="rId3746" Type="http://schemas.openxmlformats.org/officeDocument/2006/relationships/hyperlink" Target="https://www.linkedin.com/messaging/thread/2-NTMyYzVlMjctYzM2Ny00NTc2LTliMmMtYmE4Y2ZlY2JhY2Y2XzAxMA==/" TargetMode="External"/><Relationship Id="rId2415" Type="http://schemas.openxmlformats.org/officeDocument/2006/relationships/hyperlink" Target="https://www.linkedin.com/messaging/thread/2-YTQ0NjVlYzItYTcxYy00OWJlLWIzZDMtNDA0YWY5MzI0NjExXzAxMg==/" TargetMode="External"/><Relationship Id="rId3745" Type="http://schemas.openxmlformats.org/officeDocument/2006/relationships/hyperlink" Target="https://www.linkedin.com/in/tarapbrown/" TargetMode="External"/><Relationship Id="rId2416" Type="http://schemas.openxmlformats.org/officeDocument/2006/relationships/hyperlink" Target="https://www.linkedin.com/in/nicolas-santos-ms-marketing-659182aa/" TargetMode="External"/><Relationship Id="rId3748" Type="http://schemas.openxmlformats.org/officeDocument/2006/relationships/hyperlink" Target="https://www.linkedin.com/in/oshiya-savur/" TargetMode="External"/><Relationship Id="rId2417" Type="http://schemas.openxmlformats.org/officeDocument/2006/relationships/hyperlink" Target="https://www.linkedin.com/in/nicolas-santos-ms-marketing-659182aa/" TargetMode="External"/><Relationship Id="rId3747" Type="http://schemas.openxmlformats.org/officeDocument/2006/relationships/hyperlink" Target="https://www.linkedin.com/in/oshiya-savur/" TargetMode="External"/><Relationship Id="rId2418" Type="http://schemas.openxmlformats.org/officeDocument/2006/relationships/hyperlink" Target="https://www.linkedin.com/messaging/thread/2-NjEwOTRhNGUtZTRjNy00NGE1LWE4YWQtOTkwYTFiYTk0NmU5XzAxMg==/" TargetMode="External"/><Relationship Id="rId2419" Type="http://schemas.openxmlformats.org/officeDocument/2006/relationships/hyperlink" Target="https://www.linkedin.com/in/emerald-folsom/" TargetMode="External"/><Relationship Id="rId3749" Type="http://schemas.openxmlformats.org/officeDocument/2006/relationships/hyperlink" Target="https://www.linkedin.com/messaging/thread/2-MWFkMTczOTYtMGZiNi00MmUzLWEyMTMtMGE3Y2Y0N2UyZTlhXzAxMA==/" TargetMode="External"/><Relationship Id="rId3740" Type="http://schemas.openxmlformats.org/officeDocument/2006/relationships/hyperlink" Target="https://www.linkedin.com/in/piyush-jain-53234b5/" TargetMode="External"/><Relationship Id="rId2410" Type="http://schemas.openxmlformats.org/officeDocument/2006/relationships/hyperlink" Target="https://www.linkedin.com/in/tom-dietrich-43b05924/" TargetMode="External"/><Relationship Id="rId3742" Type="http://schemas.openxmlformats.org/officeDocument/2006/relationships/hyperlink" Target="https://www.linkedin.com/in/carlos-lagravere-4a52a523/" TargetMode="External"/><Relationship Id="rId2411" Type="http://schemas.openxmlformats.org/officeDocument/2006/relationships/hyperlink" Target="https://www.linkedin.com/in/tom-dietrich-43b05924/" TargetMode="External"/><Relationship Id="rId3741" Type="http://schemas.openxmlformats.org/officeDocument/2006/relationships/hyperlink" Target="https://www.linkedin.com/messaging/thread/2-NTZhZDg2OTQtMzY1ZC00NjUyLTkzZjItMTQ2ZGQzZjVkNDNmXzAxMA==/" TargetMode="External"/><Relationship Id="rId1114" Type="http://schemas.openxmlformats.org/officeDocument/2006/relationships/hyperlink" Target="https://www.linkedin.com/in/rosierfabien/" TargetMode="External"/><Relationship Id="rId2445" Type="http://schemas.openxmlformats.org/officeDocument/2006/relationships/hyperlink" Target="https://twitter.com/TiffDCarTom" TargetMode="External"/><Relationship Id="rId3777" Type="http://schemas.openxmlformats.org/officeDocument/2006/relationships/hyperlink" Target="https://www.linkedin.com/in/chris-noyes-03131331/" TargetMode="External"/><Relationship Id="rId1115" Type="http://schemas.openxmlformats.org/officeDocument/2006/relationships/hyperlink" Target="https://twitter.com/fabienrosier" TargetMode="External"/><Relationship Id="rId2446" Type="http://schemas.openxmlformats.org/officeDocument/2006/relationships/hyperlink" Target="https://www.linkedin.com/in/brendangy/" TargetMode="External"/><Relationship Id="rId3776" Type="http://schemas.openxmlformats.org/officeDocument/2006/relationships/hyperlink" Target="https://app.hubspot.com/contacts/22670085/company/15206937921" TargetMode="External"/><Relationship Id="rId1116" Type="http://schemas.openxmlformats.org/officeDocument/2006/relationships/hyperlink" Target="https://www.linkedin.com/in/nancy-white-7aa546109/" TargetMode="External"/><Relationship Id="rId2447" Type="http://schemas.openxmlformats.org/officeDocument/2006/relationships/hyperlink" Target="https://www.linkedin.com/in/brendangy/" TargetMode="External"/><Relationship Id="rId3779" Type="http://schemas.openxmlformats.org/officeDocument/2006/relationships/hyperlink" Target="https://www.linkedin.com/messaging/thread/2-ZjJkMDg0NzItMGRkMi00ZGJiLTk1ZmYtMDRjYTY1N2MzN2YxXzAxMA==/?searchTerm=Chris%20Noyes" TargetMode="External"/><Relationship Id="rId1117" Type="http://schemas.openxmlformats.org/officeDocument/2006/relationships/hyperlink" Target="https://www.linkedin.com/in/nancy-white-7aa546109/" TargetMode="External"/><Relationship Id="rId2448" Type="http://schemas.openxmlformats.org/officeDocument/2006/relationships/hyperlink" Target="https://www.linkedin.com/messaging/thread/2-OGM3YzVhMDctNWE0Mi00MDQ4LThjYjEtNzk5ZmJkMTA3OGZmXzAxMg==/" TargetMode="External"/><Relationship Id="rId3778" Type="http://schemas.openxmlformats.org/officeDocument/2006/relationships/hyperlink" Target="https://www.linkedin.com/messaging/thread/2-Zjg3OWI0ODMtMjg2ZS00MmY1LThhM2MtYjcxMTU5OGViODI4XzAxMA==/" TargetMode="External"/><Relationship Id="rId1118" Type="http://schemas.openxmlformats.org/officeDocument/2006/relationships/hyperlink" Target="https://www.linkedin.com/in/peter-giles-15b9a09/" TargetMode="External"/><Relationship Id="rId2449" Type="http://schemas.openxmlformats.org/officeDocument/2006/relationships/hyperlink" Target="https://twitter.com/brendangy?lang=en" TargetMode="External"/><Relationship Id="rId1119" Type="http://schemas.openxmlformats.org/officeDocument/2006/relationships/hyperlink" Target="https://app.hubspot.com/contacts/22670085/company/9745839540" TargetMode="External"/><Relationship Id="rId525" Type="http://schemas.openxmlformats.org/officeDocument/2006/relationships/hyperlink" Target="https://www.linkedin.com/in/ishan-vinoy/" TargetMode="External"/><Relationship Id="rId524" Type="http://schemas.openxmlformats.org/officeDocument/2006/relationships/hyperlink" Target="https://www.linkedin.com/in/ishan-vinoy/" TargetMode="External"/><Relationship Id="rId523" Type="http://schemas.openxmlformats.org/officeDocument/2006/relationships/hyperlink" Target="https://www.linkedin.com/in/jay-gordon-b21642/" TargetMode="External"/><Relationship Id="rId522" Type="http://schemas.openxmlformats.org/officeDocument/2006/relationships/hyperlink" Target="https://app.hubspot.com/contacts/22670085/company/9746411601" TargetMode="External"/><Relationship Id="rId529" Type="http://schemas.openxmlformats.org/officeDocument/2006/relationships/hyperlink" Target="https://www.linkedin.com/in/guatteri-gian-marco-63737013/" TargetMode="External"/><Relationship Id="rId528" Type="http://schemas.openxmlformats.org/officeDocument/2006/relationships/hyperlink" Target="https://www.linkedin.com/in/suelen-guatteri-00001a71/" TargetMode="External"/><Relationship Id="rId527" Type="http://schemas.openxmlformats.org/officeDocument/2006/relationships/hyperlink" Target="https://app.hubspot.com/contacts/22670085/company/9747102769" TargetMode="External"/><Relationship Id="rId526" Type="http://schemas.openxmlformats.org/officeDocument/2006/relationships/hyperlink" Target="https://www.linkedin.com/in/suelen-guatteri-00001a71/" TargetMode="External"/><Relationship Id="rId3771" Type="http://schemas.openxmlformats.org/officeDocument/2006/relationships/hyperlink" Target="https://www.linkedin.com/in/matt-eggleston-b953aa1b/" TargetMode="External"/><Relationship Id="rId2440" Type="http://schemas.openxmlformats.org/officeDocument/2006/relationships/hyperlink" Target="https://www.linkedin.com/messaging/thread/2-ZTg0OWRlZWEtNDE5NC00MGE3LTk0YjItNWM2MWZmNGE2NzNiXzAxMg==/" TargetMode="External"/><Relationship Id="rId3770" Type="http://schemas.openxmlformats.org/officeDocument/2006/relationships/hyperlink" Target="https://www.linkedin.com/messaging/thread/2-OGFmMGViYjYtMjg4Yy00YzZkLWE5NDItNmU0MmVmODdkYjI5XzAxMA==/" TargetMode="External"/><Relationship Id="rId521" Type="http://schemas.openxmlformats.org/officeDocument/2006/relationships/hyperlink" Target="https://www.linkedin.com/in/jay-gordon-b21642/" TargetMode="External"/><Relationship Id="rId1110" Type="http://schemas.openxmlformats.org/officeDocument/2006/relationships/hyperlink" Target="https://www.linkedin.com/in/ivo-matulic-plazaola-a66375164/?originalSubdomain=cl" TargetMode="External"/><Relationship Id="rId2441" Type="http://schemas.openxmlformats.org/officeDocument/2006/relationships/hyperlink" Target="https://twitter.com/karissabodnar?lang=en" TargetMode="External"/><Relationship Id="rId3773" Type="http://schemas.openxmlformats.org/officeDocument/2006/relationships/hyperlink" Target="https://www.linkedin.com/messaging/thread/2-ZDI4Njg5YjctZmNhOC00M2Q1LTgzOTUtZDg5MmZkYjdhZDUwXzAxMA==/" TargetMode="External"/><Relationship Id="rId520" Type="http://schemas.openxmlformats.org/officeDocument/2006/relationships/hyperlink" Target="https://mobile.twitter.com/leonardocensi" TargetMode="External"/><Relationship Id="rId1111" Type="http://schemas.openxmlformats.org/officeDocument/2006/relationships/hyperlink" Target="https://www.linkedin.com/messaging/thread/2-ZTEwMjVlZTctZDEzYy00OGM1LThiNWMtOGFiNzY4NWE3MGQ4XzAxMg==/" TargetMode="External"/><Relationship Id="rId2442" Type="http://schemas.openxmlformats.org/officeDocument/2006/relationships/hyperlink" Target="https://www.linkedin.com/in/tiffani-d-carter-74000119/" TargetMode="External"/><Relationship Id="rId3772" Type="http://schemas.openxmlformats.org/officeDocument/2006/relationships/hyperlink" Target="https://www.linkedin.com/in/matt-eggleston-b953aa1b/" TargetMode="External"/><Relationship Id="rId1112" Type="http://schemas.openxmlformats.org/officeDocument/2006/relationships/hyperlink" Target="https://www.linkedin.com/in/rosierfabien/" TargetMode="External"/><Relationship Id="rId2443" Type="http://schemas.openxmlformats.org/officeDocument/2006/relationships/hyperlink" Target="https://www.linkedin.com/in/tiffani-d-carter-74000119/" TargetMode="External"/><Relationship Id="rId3775" Type="http://schemas.openxmlformats.org/officeDocument/2006/relationships/hyperlink" Target="https://www.linkedin.com/in/chris-noyes-03131331/" TargetMode="External"/><Relationship Id="rId1113" Type="http://schemas.openxmlformats.org/officeDocument/2006/relationships/hyperlink" Target="https://app.hubspot.com/contacts/22670085/company/9746380405" TargetMode="External"/><Relationship Id="rId2444" Type="http://schemas.openxmlformats.org/officeDocument/2006/relationships/hyperlink" Target="https://www.linkedin.com/messaging/thread/2-MzhlNmRhN2UtYjg1Zi00ZWU4LWEwNWMtMTMyNjA1ODIzNTgwXzAxMg==/" TargetMode="External"/><Relationship Id="rId3774" Type="http://schemas.openxmlformats.org/officeDocument/2006/relationships/hyperlink" Target="https://www.linkedin.com/messaging/thread/2-M2NkNWI5NGItM2NiYi00NTRmLWJjNzYtZGM0OWQxMDEyYzBhXzAxMA==/" TargetMode="External"/><Relationship Id="rId1103" Type="http://schemas.openxmlformats.org/officeDocument/2006/relationships/hyperlink" Target="https://app.hubspot.com/contacts/22670085/company/9746425256" TargetMode="External"/><Relationship Id="rId2434" Type="http://schemas.openxmlformats.org/officeDocument/2006/relationships/hyperlink" Target="https://www.linkedin.com/messaging/thread/2-ZjQzZDc4ZDItMmI0ZC00NWY0LWIyN2MtYjA5MGU3NzY2Yzc1XzAxMg==/" TargetMode="External"/><Relationship Id="rId3766" Type="http://schemas.openxmlformats.org/officeDocument/2006/relationships/hyperlink" Target="https://www.linkedin.com/messaging/thread/2-OGNjNjAwMzUtODA3Zi00Y2Y3LWE4MDYtNWZkODkyYjA3ZGVlXzAxMA==/" TargetMode="External"/><Relationship Id="rId1104" Type="http://schemas.openxmlformats.org/officeDocument/2006/relationships/hyperlink" Target="https://www.linkedin.com/in/sebastian-donoso-249a84142/" TargetMode="External"/><Relationship Id="rId2435" Type="http://schemas.openxmlformats.org/officeDocument/2006/relationships/hyperlink" Target="https://www.linkedin.com/in/crystalakins/" TargetMode="External"/><Relationship Id="rId3765" Type="http://schemas.openxmlformats.org/officeDocument/2006/relationships/hyperlink" Target="https://www.linkedin.com/in/lisa-hudson-80317444/" TargetMode="External"/><Relationship Id="rId1105" Type="http://schemas.openxmlformats.org/officeDocument/2006/relationships/hyperlink" Target="https://www.linkedin.com/messaging/thread/2-YTkyODNmMzUtMzNlMi00OWU1LWJjYzAtOTZiNjlhYjEyZWU2XzAxMA==/" TargetMode="External"/><Relationship Id="rId2436" Type="http://schemas.openxmlformats.org/officeDocument/2006/relationships/hyperlink" Target="https://www.linkedin.com/in/crystalakins/" TargetMode="External"/><Relationship Id="rId3768" Type="http://schemas.openxmlformats.org/officeDocument/2006/relationships/hyperlink" Target="https://www.linkedin.com/in/tessaraekeller/" TargetMode="External"/><Relationship Id="rId1106" Type="http://schemas.openxmlformats.org/officeDocument/2006/relationships/hyperlink" Target="https://www.linkedin.com/in/nicol%C3%A1s-b-matulic-j-aa057447/" TargetMode="External"/><Relationship Id="rId2437" Type="http://schemas.openxmlformats.org/officeDocument/2006/relationships/hyperlink" Target="https://www.linkedin.com/in/karissa-bodnar-0413899/" TargetMode="External"/><Relationship Id="rId3767" Type="http://schemas.openxmlformats.org/officeDocument/2006/relationships/hyperlink" Target="https://twitter.com/growthcoachin?lang=en" TargetMode="External"/><Relationship Id="rId1107" Type="http://schemas.openxmlformats.org/officeDocument/2006/relationships/hyperlink" Target="https://www.linkedin.com/in/nicol%C3%A1s-b-matulic-j-aa057447/" TargetMode="External"/><Relationship Id="rId2438" Type="http://schemas.openxmlformats.org/officeDocument/2006/relationships/hyperlink" Target="https://app.hubspot.com/contacts/22670085/company/10336885782" TargetMode="External"/><Relationship Id="rId1108" Type="http://schemas.openxmlformats.org/officeDocument/2006/relationships/hyperlink" Target="https://www.linkedin.com/messaging/thread/2-NWI3MmYyOTEtOTJjZC00NzQ4LThhZjAtOTEyODMwN2I1Yzg5XzAxMA==/" TargetMode="External"/><Relationship Id="rId2439" Type="http://schemas.openxmlformats.org/officeDocument/2006/relationships/hyperlink" Target="https://www.linkedin.com/in/karissa-bodnar-0413899/" TargetMode="External"/><Relationship Id="rId3769" Type="http://schemas.openxmlformats.org/officeDocument/2006/relationships/hyperlink" Target="https://www.linkedin.com/in/tessaraekeller/" TargetMode="External"/><Relationship Id="rId1109" Type="http://schemas.openxmlformats.org/officeDocument/2006/relationships/hyperlink" Target="https://www.linkedin.com/in/ivo-matulic-plazaola-a66375164/?originalSubdomain=cl" TargetMode="External"/><Relationship Id="rId519" Type="http://schemas.openxmlformats.org/officeDocument/2006/relationships/hyperlink" Target="https://www.linkedin.com/messaging/thread/2-NmUwM2VmNDAtNzFkZi00MDVmLTk2YmEtZGI1OGJiMDc5YzEwXzAxMg==/" TargetMode="External"/><Relationship Id="rId514" Type="http://schemas.openxmlformats.org/officeDocument/2006/relationships/hyperlink" Target="https://app.hubspot.com/contacts/22670085/company/9747090302" TargetMode="External"/><Relationship Id="rId513" Type="http://schemas.openxmlformats.org/officeDocument/2006/relationships/hyperlink" Target="https://www.linkedin.com/in/fabio-malloni-36a99321/" TargetMode="External"/><Relationship Id="rId512" Type="http://schemas.openxmlformats.org/officeDocument/2006/relationships/hyperlink" Target="https://mobile.twitter.com/jadebeerman" TargetMode="External"/><Relationship Id="rId511" Type="http://schemas.openxmlformats.org/officeDocument/2006/relationships/hyperlink" Target="https://www.linkedin.com/messaging/thread/2-N2IyNzc0ODgtNTIzMy00NDNiLThkYzAtY2RlYWZmMWE4MWRjXzAxMg==/" TargetMode="External"/><Relationship Id="rId518" Type="http://schemas.openxmlformats.org/officeDocument/2006/relationships/hyperlink" Target="https://www.linkedin.com/in/leonardo-censi-4b9a3114/" TargetMode="External"/><Relationship Id="rId517" Type="http://schemas.openxmlformats.org/officeDocument/2006/relationships/hyperlink" Target="https://www.linkedin.com/in/leonardo-censi-4b9a3114/" TargetMode="External"/><Relationship Id="rId516" Type="http://schemas.openxmlformats.org/officeDocument/2006/relationships/hyperlink" Target="https://www.linkedin.com/messaging/thread/2-M2IzODM5NTEtM2I4NC00ZDRjLWFjZGItYjAyYzRmOTQyOTM2XzAxMw==/" TargetMode="External"/><Relationship Id="rId515" Type="http://schemas.openxmlformats.org/officeDocument/2006/relationships/hyperlink" Target="https://www.linkedin.com/in/fabio-malloni-36a99321/" TargetMode="External"/><Relationship Id="rId3760" Type="http://schemas.openxmlformats.org/officeDocument/2006/relationships/hyperlink" Target="https://www.linkedin.com/in/elainecaffrey/" TargetMode="External"/><Relationship Id="rId510" Type="http://schemas.openxmlformats.org/officeDocument/2006/relationships/hyperlink" Target="https://www.linkedin.com/in/jadebeerman/" TargetMode="External"/><Relationship Id="rId2430" Type="http://schemas.openxmlformats.org/officeDocument/2006/relationships/hyperlink" Target="https://www.linkedin.com/in/tracy-l-hart/" TargetMode="External"/><Relationship Id="rId3762" Type="http://schemas.openxmlformats.org/officeDocument/2006/relationships/hyperlink" Target="https://www.linkedin.com/messaging/thread/2-NTJjZDIwOTEtZTNhZC00ZTNkLTg5YjMtM2IxMTA1NDZjNGYwXzAxMA==/" TargetMode="External"/><Relationship Id="rId1100" Type="http://schemas.openxmlformats.org/officeDocument/2006/relationships/hyperlink" Target="https://www.linkedin.com/in/helena-gabanski-sykes-23907714/" TargetMode="External"/><Relationship Id="rId2431" Type="http://schemas.openxmlformats.org/officeDocument/2006/relationships/hyperlink" Target="https://www.linkedin.com/in/tracy-l-hart/" TargetMode="External"/><Relationship Id="rId3761" Type="http://schemas.openxmlformats.org/officeDocument/2006/relationships/hyperlink" Target="https://www.linkedin.com/in/elainecaffrey/" TargetMode="External"/><Relationship Id="rId1101" Type="http://schemas.openxmlformats.org/officeDocument/2006/relationships/hyperlink" Target="https://www.linkedin.com/messaging/thread/2-MjgzMWQyNzItNzdmNy00YzZjLTg3YzUtMjgwMTJjZDdhODY3XzAxMA==/?searchTerm=Helena%20Gabanski-Sykes" TargetMode="External"/><Relationship Id="rId2432" Type="http://schemas.openxmlformats.org/officeDocument/2006/relationships/hyperlink" Target="https://www.linkedin.com/in/trantngo/" TargetMode="External"/><Relationship Id="rId3764" Type="http://schemas.openxmlformats.org/officeDocument/2006/relationships/hyperlink" Target="https://app.hubspot.com/contacts/22670085/company/15207100509" TargetMode="External"/><Relationship Id="rId1102" Type="http://schemas.openxmlformats.org/officeDocument/2006/relationships/hyperlink" Target="https://www.linkedin.com/in/sebastian-donoso-249a84142/" TargetMode="External"/><Relationship Id="rId2433" Type="http://schemas.openxmlformats.org/officeDocument/2006/relationships/hyperlink" Target="https://www.linkedin.com/in/trantngo/" TargetMode="External"/><Relationship Id="rId3763" Type="http://schemas.openxmlformats.org/officeDocument/2006/relationships/hyperlink" Target="https://www.linkedin.com/in/lisa-hudson-80317444/" TargetMode="External"/><Relationship Id="rId3711" Type="http://schemas.openxmlformats.org/officeDocument/2006/relationships/hyperlink" Target="https://www.linkedin.com/in/marla-a-ryan-6530716/" TargetMode="External"/><Relationship Id="rId3710" Type="http://schemas.openxmlformats.org/officeDocument/2006/relationships/hyperlink" Target="https://www.linkedin.com/in/kristynterpinas/" TargetMode="External"/><Relationship Id="rId3713" Type="http://schemas.openxmlformats.org/officeDocument/2006/relationships/hyperlink" Target="https://www.linkedin.com/in/marla-a-ryan-6530716/" TargetMode="External"/><Relationship Id="rId3712" Type="http://schemas.openxmlformats.org/officeDocument/2006/relationships/hyperlink" Target="https://app.hubspot.com/contacts/22670085/company/15206881697" TargetMode="External"/><Relationship Id="rId3715" Type="http://schemas.openxmlformats.org/officeDocument/2006/relationships/hyperlink" Target="https://www.linkedin.com/in/megan-dineen-kistner-8876a56/" TargetMode="External"/><Relationship Id="rId3714" Type="http://schemas.openxmlformats.org/officeDocument/2006/relationships/hyperlink" Target="https://www.linkedin.com/in/megan-dineen-kistner-8876a56/" TargetMode="External"/><Relationship Id="rId3717" Type="http://schemas.openxmlformats.org/officeDocument/2006/relationships/hyperlink" Target="https://www.linkedin.com/in/teresahlee/" TargetMode="External"/><Relationship Id="rId3716" Type="http://schemas.openxmlformats.org/officeDocument/2006/relationships/hyperlink" Target="https://www.linkedin.com/in/teresahlee/" TargetMode="External"/><Relationship Id="rId3719" Type="http://schemas.openxmlformats.org/officeDocument/2006/relationships/hyperlink" Target="https://www.linkedin.com/in/christenregan/" TargetMode="External"/><Relationship Id="rId3718" Type="http://schemas.openxmlformats.org/officeDocument/2006/relationships/hyperlink" Target="https://www.linkedin.com/messaging/thread/2-MjNiM2RlMWMtYWM4Yy00NzQ5LTk1ZWEtNDNjZDY2NjE3Yzk4XzAxMA==/" TargetMode="External"/><Relationship Id="rId3700" Type="http://schemas.openxmlformats.org/officeDocument/2006/relationships/hyperlink" Target="https://www.linkedin.com/in/marielito/" TargetMode="External"/><Relationship Id="rId3702" Type="http://schemas.openxmlformats.org/officeDocument/2006/relationships/hyperlink" Target="https://twitter.com/marielito80" TargetMode="External"/><Relationship Id="rId3701" Type="http://schemas.openxmlformats.org/officeDocument/2006/relationships/hyperlink" Target="https://www.linkedin.com/in/marielito/" TargetMode="External"/><Relationship Id="rId3704" Type="http://schemas.openxmlformats.org/officeDocument/2006/relationships/hyperlink" Target="https://app.hubspot.com/contacts/22670085/deal/12586985031" TargetMode="External"/><Relationship Id="rId3703" Type="http://schemas.openxmlformats.org/officeDocument/2006/relationships/hyperlink" Target="https://www.linkedin.com/in/lynn-power-02b8904/" TargetMode="External"/><Relationship Id="rId3706" Type="http://schemas.openxmlformats.org/officeDocument/2006/relationships/hyperlink" Target="https://twitter.com/lynnpowered?lang=en" TargetMode="External"/><Relationship Id="rId3705" Type="http://schemas.openxmlformats.org/officeDocument/2006/relationships/hyperlink" Target="https://www.linkedin.com/in/lynn-power-02b8904/" TargetMode="External"/><Relationship Id="rId3708" Type="http://schemas.openxmlformats.org/officeDocument/2006/relationships/hyperlink" Target="https://www.linkedin.com/in/james-hammett-0346887/" TargetMode="External"/><Relationship Id="rId3707" Type="http://schemas.openxmlformats.org/officeDocument/2006/relationships/hyperlink" Target="https://www.linkedin.com/in/james-hammett-0346887/" TargetMode="External"/><Relationship Id="rId3709" Type="http://schemas.openxmlformats.org/officeDocument/2006/relationships/hyperlink" Target="https://www.linkedin.com/in/kristynterpinas/" TargetMode="External"/><Relationship Id="rId2401" Type="http://schemas.openxmlformats.org/officeDocument/2006/relationships/hyperlink" Target="https://www.linkedin.com/in/meighan-madden-47296415/" TargetMode="External"/><Relationship Id="rId3733" Type="http://schemas.openxmlformats.org/officeDocument/2006/relationships/hyperlink" Target="https://www.linkedin.com/in/yael-j-a33420191/" TargetMode="External"/><Relationship Id="rId2402" Type="http://schemas.openxmlformats.org/officeDocument/2006/relationships/hyperlink" Target="https://www.linkedin.com/in/meighan-madden-47296415/" TargetMode="External"/><Relationship Id="rId3732" Type="http://schemas.openxmlformats.org/officeDocument/2006/relationships/hyperlink" Target="https://app.hubspot.com/contacts/22670085/company/15207007881" TargetMode="External"/><Relationship Id="rId2403" Type="http://schemas.openxmlformats.org/officeDocument/2006/relationships/hyperlink" Target="https://www.linkedin.com/messaging/thread/2-Njg4MDBiMTAtZDAxYy00YzAyLWJhZjUtYmQzMmU3MDRjODg2XzAxMg==/?searchTerm=Meighan%20Madden" TargetMode="External"/><Relationship Id="rId3735" Type="http://schemas.openxmlformats.org/officeDocument/2006/relationships/hyperlink" Target="https://www.linkedin.com/in/carla-lessman-5a348a19/" TargetMode="External"/><Relationship Id="rId2404" Type="http://schemas.openxmlformats.org/officeDocument/2006/relationships/hyperlink" Target="https://www.linkedin.com/in/jameseblan/" TargetMode="External"/><Relationship Id="rId3734" Type="http://schemas.openxmlformats.org/officeDocument/2006/relationships/hyperlink" Target="https://www.linkedin.com/in/carla-lessman-5a348a19/" TargetMode="External"/><Relationship Id="rId2405" Type="http://schemas.openxmlformats.org/officeDocument/2006/relationships/hyperlink" Target="https://www.linkedin.com/in/jameseblan/" TargetMode="External"/><Relationship Id="rId3737" Type="http://schemas.openxmlformats.org/officeDocument/2006/relationships/hyperlink" Target="https://www.linkedin.com/in/edwinabo/" TargetMode="External"/><Relationship Id="rId2406" Type="http://schemas.openxmlformats.org/officeDocument/2006/relationships/hyperlink" Target="https://www.linkedin.com/in/kate-boyer-542142107/" TargetMode="External"/><Relationship Id="rId3736" Type="http://schemas.openxmlformats.org/officeDocument/2006/relationships/hyperlink" Target="https://www.linkedin.com/in/edwinabo/" TargetMode="External"/><Relationship Id="rId2407" Type="http://schemas.openxmlformats.org/officeDocument/2006/relationships/hyperlink" Target="https://app.hubspot.com/contacts/22670085/company/10336665910" TargetMode="External"/><Relationship Id="rId3739" Type="http://schemas.openxmlformats.org/officeDocument/2006/relationships/hyperlink" Target="https://app.hubspot.com/contacts/22670085/company/15309959978" TargetMode="External"/><Relationship Id="rId2408" Type="http://schemas.openxmlformats.org/officeDocument/2006/relationships/hyperlink" Target="https://www.linkedin.com/in/kate-boyer-542142107/" TargetMode="External"/><Relationship Id="rId3738" Type="http://schemas.openxmlformats.org/officeDocument/2006/relationships/hyperlink" Target="https://www.linkedin.com/in/piyush-jain-53234b5/" TargetMode="External"/><Relationship Id="rId2409" Type="http://schemas.openxmlformats.org/officeDocument/2006/relationships/hyperlink" Target="https://www.linkedin.com/messaging/thread/2-ZDg5ODA1MzAtOGJhMC00MzM2LWExZjktNDc3ZmU3OWMwZTc2XzAxMg==/?searchTerm=Kate%20Boyer" TargetMode="External"/><Relationship Id="rId3731" Type="http://schemas.openxmlformats.org/officeDocument/2006/relationships/hyperlink" Target="https://www.linkedin.com/in/yael-j-a33420191/" TargetMode="External"/><Relationship Id="rId2400" Type="http://schemas.openxmlformats.org/officeDocument/2006/relationships/hyperlink" Target="https://twitter.com/SteveAmrein" TargetMode="External"/><Relationship Id="rId3730" Type="http://schemas.openxmlformats.org/officeDocument/2006/relationships/hyperlink" Target="https://twitter.com/nickmeistrell" TargetMode="External"/><Relationship Id="rId3722" Type="http://schemas.openxmlformats.org/officeDocument/2006/relationships/hyperlink" Target="https://app.hubspot.com/contacts/22670085/company/15206953026" TargetMode="External"/><Relationship Id="rId3721" Type="http://schemas.openxmlformats.org/officeDocument/2006/relationships/hyperlink" Target="https://www.linkedin.com/in/jason-fischer-0bb78442/" TargetMode="External"/><Relationship Id="rId3724" Type="http://schemas.openxmlformats.org/officeDocument/2006/relationships/hyperlink" Target="https://www.linkedin.com/in/mark-reis-024b9b5/" TargetMode="External"/><Relationship Id="rId3723" Type="http://schemas.openxmlformats.org/officeDocument/2006/relationships/hyperlink" Target="https://www.linkedin.com/in/jason-fischer-0bb78442/" TargetMode="External"/><Relationship Id="rId3726" Type="http://schemas.openxmlformats.org/officeDocument/2006/relationships/hyperlink" Target="https://www.linkedin.com/messaging/thread/2-MzdiM2YwNzItZDJiNC00YTlkLTlhNTQtZjFhNWIzOTg0ZjU1XzAxMA==/" TargetMode="External"/><Relationship Id="rId3725" Type="http://schemas.openxmlformats.org/officeDocument/2006/relationships/hyperlink" Target="https://www.linkedin.com/in/mark-reis-024b9b5/" TargetMode="External"/><Relationship Id="rId3728" Type="http://schemas.openxmlformats.org/officeDocument/2006/relationships/hyperlink" Target="https://app.hubspot.com/contacts/22670085/company/15206908582" TargetMode="External"/><Relationship Id="rId3727" Type="http://schemas.openxmlformats.org/officeDocument/2006/relationships/hyperlink" Target="https://www.linkedin.com/in/nickmeistrell/" TargetMode="External"/><Relationship Id="rId3729" Type="http://schemas.openxmlformats.org/officeDocument/2006/relationships/hyperlink" Target="https://www.linkedin.com/in/nickmeistrell/" TargetMode="External"/><Relationship Id="rId3720" Type="http://schemas.openxmlformats.org/officeDocument/2006/relationships/hyperlink" Target="https://www.linkedin.com/in/christenregan/" TargetMode="External"/><Relationship Id="rId4206" Type="http://schemas.openxmlformats.org/officeDocument/2006/relationships/hyperlink" Target="https://www.linkedin.com/messaging/thread/2-YjQyNTdkNDMtYmVlZC01YTY4LTg5NWQtZGI3N2Q1NDljYjE2XzAxMg==/" TargetMode="External"/><Relationship Id="rId4205" Type="http://schemas.openxmlformats.org/officeDocument/2006/relationships/hyperlink" Target="https://www.linkedin.com/in/ameliebrick/" TargetMode="External"/><Relationship Id="rId4208" Type="http://schemas.openxmlformats.org/officeDocument/2006/relationships/hyperlink" Target="https://www.linkedin.com/in/lauren-nouchi-77395a68/" TargetMode="External"/><Relationship Id="rId4207" Type="http://schemas.openxmlformats.org/officeDocument/2006/relationships/hyperlink" Target="https://www.linkedin.com/in/lauren-nouchi-77395a68/" TargetMode="External"/><Relationship Id="rId590" Type="http://schemas.openxmlformats.org/officeDocument/2006/relationships/hyperlink" Target="https://www.linkedin.com/in/katherine-musselman-a511a333/" TargetMode="External"/><Relationship Id="rId4209" Type="http://schemas.openxmlformats.org/officeDocument/2006/relationships/hyperlink" Target="https://www.linkedin.com/messaging/thread/2-ODc5MjI3Y2MtODA0MS00MWNhLWI4YzItMDZlOTJlMTMzYTk1XzAxMA==/" TargetMode="External"/><Relationship Id="rId589" Type="http://schemas.openxmlformats.org/officeDocument/2006/relationships/hyperlink" Target="https://www.linkedin.com/in/katherine-musselman-a511a333/" TargetMode="External"/><Relationship Id="rId588" Type="http://schemas.openxmlformats.org/officeDocument/2006/relationships/hyperlink" Target="https://www.linkedin.com/in/careyanncampbell/" TargetMode="External"/><Relationship Id="rId1170" Type="http://schemas.openxmlformats.org/officeDocument/2006/relationships/hyperlink" Target="https://app.hubspot.com/contacts/22670085/company/9746324915" TargetMode="External"/><Relationship Id="rId1171" Type="http://schemas.openxmlformats.org/officeDocument/2006/relationships/hyperlink" Target="https://www.linkedin.com/in/mike-murphy-denver/" TargetMode="External"/><Relationship Id="rId583" Type="http://schemas.openxmlformats.org/officeDocument/2006/relationships/hyperlink" Target="https://www.linkedin.com/in/baylea-davis-13337b19/" TargetMode="External"/><Relationship Id="rId1172" Type="http://schemas.openxmlformats.org/officeDocument/2006/relationships/hyperlink" Target="https://www.linkedin.com/in/alessandra-pasquarosa-45703466/" TargetMode="External"/><Relationship Id="rId582" Type="http://schemas.openxmlformats.org/officeDocument/2006/relationships/hyperlink" Target="https://mobile.twitter.com/johannes_kutsam" TargetMode="External"/><Relationship Id="rId1173" Type="http://schemas.openxmlformats.org/officeDocument/2006/relationships/hyperlink" Target="https://www.linkedin.com/in/alessandra-pasquarosa-45703466/" TargetMode="External"/><Relationship Id="rId581" Type="http://schemas.openxmlformats.org/officeDocument/2006/relationships/hyperlink" Target="https://www.linkedin.com/in/johannesbehrkutsam/" TargetMode="External"/><Relationship Id="rId1174" Type="http://schemas.openxmlformats.org/officeDocument/2006/relationships/hyperlink" Target="https://www.linkedin.com/messaging/thread/2-MmQ3ZDM3OWQtMmNmNS00ODFmLThhY2ItMDk4NTU4Y2YzZDQ5XzAxMA==/" TargetMode="External"/><Relationship Id="rId4200" Type="http://schemas.openxmlformats.org/officeDocument/2006/relationships/hyperlink" Target="https://www.linkedin.com/in/davidchristeson/" TargetMode="External"/><Relationship Id="rId580" Type="http://schemas.openxmlformats.org/officeDocument/2006/relationships/hyperlink" Target="https://www.linkedin.com/in/johannesbehrkutsam/" TargetMode="External"/><Relationship Id="rId1175" Type="http://schemas.openxmlformats.org/officeDocument/2006/relationships/hyperlink" Target="https://www.linkedin.com/in/alicemccall/" TargetMode="External"/><Relationship Id="rId587" Type="http://schemas.openxmlformats.org/officeDocument/2006/relationships/hyperlink" Target="https://app.hubspot.com/contacts/22670085/company/9746360103" TargetMode="External"/><Relationship Id="rId1176" Type="http://schemas.openxmlformats.org/officeDocument/2006/relationships/hyperlink" Target="https://app.hubspot.com/contacts/22670085/company/9746439568" TargetMode="External"/><Relationship Id="rId4202" Type="http://schemas.openxmlformats.org/officeDocument/2006/relationships/hyperlink" Target="https://twitter.com/ohHeyDAVE" TargetMode="External"/><Relationship Id="rId586" Type="http://schemas.openxmlformats.org/officeDocument/2006/relationships/hyperlink" Target="https://www.linkedin.com/in/careyanncampbell/" TargetMode="External"/><Relationship Id="rId1177" Type="http://schemas.openxmlformats.org/officeDocument/2006/relationships/hyperlink" Target="https://www.linkedin.com/in/alicemccall/" TargetMode="External"/><Relationship Id="rId4201" Type="http://schemas.openxmlformats.org/officeDocument/2006/relationships/hyperlink" Target="https://www.linkedin.com/in/davidchristeson/" TargetMode="External"/><Relationship Id="rId585" Type="http://schemas.openxmlformats.org/officeDocument/2006/relationships/hyperlink" Target="https://www.linkedin.com/in/baylea-davis-13337b19/" TargetMode="External"/><Relationship Id="rId1178" Type="http://schemas.openxmlformats.org/officeDocument/2006/relationships/hyperlink" Target="https://www.linkedin.com/in/eleonoreprodon/" TargetMode="External"/><Relationship Id="rId4204" Type="http://schemas.openxmlformats.org/officeDocument/2006/relationships/hyperlink" Target="https://app.hubspot.com/contacts/22670085/company/15199115830" TargetMode="External"/><Relationship Id="rId584" Type="http://schemas.openxmlformats.org/officeDocument/2006/relationships/hyperlink" Target="https://app.hubspot.com/contacts/22670085/company/9746443187" TargetMode="External"/><Relationship Id="rId1179" Type="http://schemas.openxmlformats.org/officeDocument/2006/relationships/hyperlink" Target="https://www.linkedin.com/in/eleonoreprodon/" TargetMode="External"/><Relationship Id="rId4203" Type="http://schemas.openxmlformats.org/officeDocument/2006/relationships/hyperlink" Target="https://www.linkedin.com/in/ameliebrick/" TargetMode="External"/><Relationship Id="rId1169" Type="http://schemas.openxmlformats.org/officeDocument/2006/relationships/hyperlink" Target="https://www.linkedin.com/in/mike-murphy-denver/" TargetMode="External"/><Relationship Id="rId579" Type="http://schemas.openxmlformats.org/officeDocument/2006/relationships/hyperlink" Target="https://twitter.com/christiankutsam" TargetMode="External"/><Relationship Id="rId578" Type="http://schemas.openxmlformats.org/officeDocument/2006/relationships/hyperlink" Target="https://www.linkedin.com/in/christian-kutsam-90244b1b3/" TargetMode="External"/><Relationship Id="rId577" Type="http://schemas.openxmlformats.org/officeDocument/2006/relationships/hyperlink" Target="https://app.hubspot.com/contacts/22670085/company/9746312743" TargetMode="External"/><Relationship Id="rId2490" Type="http://schemas.openxmlformats.org/officeDocument/2006/relationships/hyperlink" Target="https://www.linkedin.com/in/schlossbergevan/" TargetMode="External"/><Relationship Id="rId1160" Type="http://schemas.openxmlformats.org/officeDocument/2006/relationships/hyperlink" Target="https://www.linkedin.com/in/johanna-soderwall-05050344/" TargetMode="External"/><Relationship Id="rId2491" Type="http://schemas.openxmlformats.org/officeDocument/2006/relationships/hyperlink" Target="https://www.linkedin.com/in/schlossbergevan/" TargetMode="External"/><Relationship Id="rId572" Type="http://schemas.openxmlformats.org/officeDocument/2006/relationships/hyperlink" Target="https://www.linkedin.com/in/carly-romano-913593ba/" TargetMode="External"/><Relationship Id="rId1161" Type="http://schemas.openxmlformats.org/officeDocument/2006/relationships/hyperlink" Target="https://www.linkedin.com/messaging/thread/2-N2M0MzRiMzctOTU5Zi00NDc0LTgzYjYtMjY1ZGIyNmE4M2MwXzAxMA==/" TargetMode="External"/><Relationship Id="rId2492" Type="http://schemas.openxmlformats.org/officeDocument/2006/relationships/hyperlink" Target="https://www.linkedin.com/messaging/thread/2-ZjBiYTJjM2UtNDQ0ZC00YjM5LTlkM2EtYjlhYTY0MmEzZGRkXzAxMA==/?searchTerm=Evan%20Schlossberg" TargetMode="External"/><Relationship Id="rId571" Type="http://schemas.openxmlformats.org/officeDocument/2006/relationships/hyperlink" Target="https://www.linkedin.com/in/julie-jennings-23481324/" TargetMode="External"/><Relationship Id="rId1162" Type="http://schemas.openxmlformats.org/officeDocument/2006/relationships/hyperlink" Target="https://www.linkedin.com/in/cbabie/" TargetMode="External"/><Relationship Id="rId2493" Type="http://schemas.openxmlformats.org/officeDocument/2006/relationships/hyperlink" Target="https://www.linkedin.com/in/aristonlowe/" TargetMode="External"/><Relationship Id="rId570" Type="http://schemas.openxmlformats.org/officeDocument/2006/relationships/hyperlink" Target="https://app.hubspot.com/contacts/22670085/company/9747039278" TargetMode="External"/><Relationship Id="rId1163" Type="http://schemas.openxmlformats.org/officeDocument/2006/relationships/hyperlink" Target="https://www.linkedin.com/in/cbabie/" TargetMode="External"/><Relationship Id="rId2494" Type="http://schemas.openxmlformats.org/officeDocument/2006/relationships/hyperlink" Target="https://www.linkedin.com/in/aristonlowe/" TargetMode="External"/><Relationship Id="rId1164" Type="http://schemas.openxmlformats.org/officeDocument/2006/relationships/hyperlink" Target="https://www.linkedin.com/in/erwan-perzo-52364121/" TargetMode="External"/><Relationship Id="rId2495" Type="http://schemas.openxmlformats.org/officeDocument/2006/relationships/hyperlink" Target="https://www.linkedin.com/in/danielfreedland/" TargetMode="External"/><Relationship Id="rId576" Type="http://schemas.openxmlformats.org/officeDocument/2006/relationships/hyperlink" Target="https://www.linkedin.com/in/christian-kutsam-90244b1b3/" TargetMode="External"/><Relationship Id="rId1165" Type="http://schemas.openxmlformats.org/officeDocument/2006/relationships/hyperlink" Target="https://app.hubspot.com/contacts/22670085/company/9747084087" TargetMode="External"/><Relationship Id="rId2496" Type="http://schemas.openxmlformats.org/officeDocument/2006/relationships/hyperlink" Target="https://www.linkedin.com/in/danielfreedland/" TargetMode="External"/><Relationship Id="rId575" Type="http://schemas.openxmlformats.org/officeDocument/2006/relationships/hyperlink" Target="https://www.linkedin.com/in/courtney-batts-57067a12a/" TargetMode="External"/><Relationship Id="rId1166" Type="http://schemas.openxmlformats.org/officeDocument/2006/relationships/hyperlink" Target="https://www.linkedin.com/in/erwan-perzo-52364121/" TargetMode="External"/><Relationship Id="rId2497" Type="http://schemas.openxmlformats.org/officeDocument/2006/relationships/hyperlink" Target="https://www.linkedin.com/in/ecommerceceo/" TargetMode="External"/><Relationship Id="rId574" Type="http://schemas.openxmlformats.org/officeDocument/2006/relationships/hyperlink" Target="https://www.linkedin.com/in/courtney-batts-57067a12a/" TargetMode="External"/><Relationship Id="rId1167" Type="http://schemas.openxmlformats.org/officeDocument/2006/relationships/hyperlink" Target="https://www.linkedin.com/in/oc%C3%A9ane-bataillon-75216441/" TargetMode="External"/><Relationship Id="rId2498" Type="http://schemas.openxmlformats.org/officeDocument/2006/relationships/hyperlink" Target="https://app.hubspot.com/contacts/22670085/company/10336826551" TargetMode="External"/><Relationship Id="rId573" Type="http://schemas.openxmlformats.org/officeDocument/2006/relationships/hyperlink" Target="https://www.linkedin.com/in/carly-romano-913593ba/" TargetMode="External"/><Relationship Id="rId1168" Type="http://schemas.openxmlformats.org/officeDocument/2006/relationships/hyperlink" Target="https://www.linkedin.com/in/oc%C3%A9ane-bataillon-75216441/" TargetMode="External"/><Relationship Id="rId2499" Type="http://schemas.openxmlformats.org/officeDocument/2006/relationships/hyperlink" Target="https://www.linkedin.com/in/ecommerceceo/" TargetMode="External"/><Relationship Id="rId4228" Type="http://schemas.openxmlformats.org/officeDocument/2006/relationships/hyperlink" Target="https://twitter.com/mattyho" TargetMode="External"/><Relationship Id="rId4227" Type="http://schemas.openxmlformats.org/officeDocument/2006/relationships/hyperlink" Target="https://www.linkedin.com/messaging/thread/2-ZTQ4NjQ3ODAtZmUzMC00YjI5LWFmM2EtYmU0MzI2NGNiZTlkXzAxMA==/" TargetMode="External"/><Relationship Id="rId4229" Type="http://schemas.openxmlformats.org/officeDocument/2006/relationships/hyperlink" Target="https://www.linkedin.com/in/benborowski/" TargetMode="External"/><Relationship Id="rId1190" Type="http://schemas.openxmlformats.org/officeDocument/2006/relationships/hyperlink" Target="https://www.linkedin.com/in/brett-wayment-409a5630/" TargetMode="External"/><Relationship Id="rId1191" Type="http://schemas.openxmlformats.org/officeDocument/2006/relationships/hyperlink" Target="https://www.linkedin.com/messaging/thread/2-NTVmMjJiMDktOTU1Yi00NGRhLWEwZWUtMThiNmM3YzBjZjE3XzAxMA==/" TargetMode="External"/><Relationship Id="rId1192" Type="http://schemas.openxmlformats.org/officeDocument/2006/relationships/hyperlink" Target="https://www.linkedin.com/in/steven-lichtie-09b610a/" TargetMode="External"/><Relationship Id="rId1193" Type="http://schemas.openxmlformats.org/officeDocument/2006/relationships/hyperlink" Target="https://www.linkedin.com/in/steven-lichtie-09b610a/" TargetMode="External"/><Relationship Id="rId1194" Type="http://schemas.openxmlformats.org/officeDocument/2006/relationships/hyperlink" Target="https://twitter.com/StevenLichtie" TargetMode="External"/><Relationship Id="rId4220" Type="http://schemas.openxmlformats.org/officeDocument/2006/relationships/hyperlink" Target="https://www.linkedin.com/in/mikecirker/" TargetMode="External"/><Relationship Id="rId1195" Type="http://schemas.openxmlformats.org/officeDocument/2006/relationships/hyperlink" Target="https://www.linkedin.com/in/autumn-wehr-ab92ba20/" TargetMode="External"/><Relationship Id="rId1196" Type="http://schemas.openxmlformats.org/officeDocument/2006/relationships/hyperlink" Target="https://www.linkedin.com/in/autumn-wehr-ab92ba20/" TargetMode="External"/><Relationship Id="rId4222" Type="http://schemas.openxmlformats.org/officeDocument/2006/relationships/hyperlink" Target="https://www.linkedin.com/in/mikecirker/" TargetMode="External"/><Relationship Id="rId1197" Type="http://schemas.openxmlformats.org/officeDocument/2006/relationships/hyperlink" Target="https://twitter.com/AutumnWehr" TargetMode="External"/><Relationship Id="rId4221" Type="http://schemas.openxmlformats.org/officeDocument/2006/relationships/hyperlink" Target="https://app.hubspot.com/contacts/22670085/company/15199110202" TargetMode="External"/><Relationship Id="rId1198" Type="http://schemas.openxmlformats.org/officeDocument/2006/relationships/hyperlink" Target="https://www.linkedin.com/in/jinger-adams-66b51622/" TargetMode="External"/><Relationship Id="rId4224" Type="http://schemas.openxmlformats.org/officeDocument/2006/relationships/hyperlink" Target="https://www.linkedin.com/in/francis-c-684b7813/" TargetMode="External"/><Relationship Id="rId1199" Type="http://schemas.openxmlformats.org/officeDocument/2006/relationships/hyperlink" Target="https://www.linkedin.com/in/jinger-adams-66b51622/" TargetMode="External"/><Relationship Id="rId4223" Type="http://schemas.openxmlformats.org/officeDocument/2006/relationships/hyperlink" Target="https://www.linkedin.com/in/francis-c-684b7813/" TargetMode="External"/><Relationship Id="rId4226" Type="http://schemas.openxmlformats.org/officeDocument/2006/relationships/hyperlink" Target="https://www.linkedin.com/in/matthewpantoja/" TargetMode="External"/><Relationship Id="rId4225" Type="http://schemas.openxmlformats.org/officeDocument/2006/relationships/hyperlink" Target="https://www.linkedin.com/in/matthewpantoja/" TargetMode="External"/><Relationship Id="rId4217" Type="http://schemas.openxmlformats.org/officeDocument/2006/relationships/hyperlink" Target="https://www.linkedin.com/in/polly-chamier-5b307722/" TargetMode="External"/><Relationship Id="rId4216" Type="http://schemas.openxmlformats.org/officeDocument/2006/relationships/hyperlink" Target="https://www.linkedin.com/in/polly-chamier-5b307722/" TargetMode="External"/><Relationship Id="rId4219" Type="http://schemas.openxmlformats.org/officeDocument/2006/relationships/hyperlink" Target="https://www.linkedin.com/in/sara-fugate/" TargetMode="External"/><Relationship Id="rId4218" Type="http://schemas.openxmlformats.org/officeDocument/2006/relationships/hyperlink" Target="https://www.linkedin.com/in/sara-fugate/" TargetMode="External"/><Relationship Id="rId599" Type="http://schemas.openxmlformats.org/officeDocument/2006/relationships/hyperlink" Target="https://www.linkedin.com/in/natashasheppeard/" TargetMode="External"/><Relationship Id="rId1180" Type="http://schemas.openxmlformats.org/officeDocument/2006/relationships/hyperlink" Target="https://www.linkedin.com/in/sybil-sweet-483b1a207/" TargetMode="External"/><Relationship Id="rId1181" Type="http://schemas.openxmlformats.org/officeDocument/2006/relationships/hyperlink" Target="https://www.linkedin.com/in/sybil-sweet-483b1a207/" TargetMode="External"/><Relationship Id="rId1182" Type="http://schemas.openxmlformats.org/officeDocument/2006/relationships/hyperlink" Target="https://www.linkedin.com/in/jared-lubel-16a20a155/" TargetMode="External"/><Relationship Id="rId594" Type="http://schemas.openxmlformats.org/officeDocument/2006/relationships/hyperlink" Target="https://www.linkedin.com/messaging/thread/2-MzkzMjUxMzEtZTZkMi00NDEyLWFkMTItOTQ1NDI4NjMwMWVhXzAxMA==/?searchTerm=Marc%20Freeman" TargetMode="External"/><Relationship Id="rId1183" Type="http://schemas.openxmlformats.org/officeDocument/2006/relationships/hyperlink" Target="https://app.hubspot.com/contacts/22670085/company/9746249599" TargetMode="External"/><Relationship Id="rId593" Type="http://schemas.openxmlformats.org/officeDocument/2006/relationships/hyperlink" Target="https://www.linkedin.com/in/marc-freeman-14083154/?originalSubdomain=au" TargetMode="External"/><Relationship Id="rId1184" Type="http://schemas.openxmlformats.org/officeDocument/2006/relationships/hyperlink" Target="https://www.linkedin.com/in/jared-lubel-16a20a155/" TargetMode="External"/><Relationship Id="rId592" Type="http://schemas.openxmlformats.org/officeDocument/2006/relationships/hyperlink" Target="https://app.hubspot.com/contacts/22670085/company/9746298889" TargetMode="External"/><Relationship Id="rId1185" Type="http://schemas.openxmlformats.org/officeDocument/2006/relationships/hyperlink" Target="https://www.linkedin.com/messaging/thread/2-NTgyNzM0OTYtNDNmZC00NjU4LTk3NTMtZWYzMTFkNDUzMDVhXzAxMA==/" TargetMode="External"/><Relationship Id="rId4211" Type="http://schemas.openxmlformats.org/officeDocument/2006/relationships/hyperlink" Target="https://www.linkedin.com/in/annafahypalmer/" TargetMode="External"/><Relationship Id="rId591" Type="http://schemas.openxmlformats.org/officeDocument/2006/relationships/hyperlink" Target="https://www.linkedin.com/in/marc-freeman-14083154/?originalSubdomain=au" TargetMode="External"/><Relationship Id="rId1186" Type="http://schemas.openxmlformats.org/officeDocument/2006/relationships/hyperlink" Target="https://www.linkedin.com/in/michael-helff-5269b477/" TargetMode="External"/><Relationship Id="rId4210" Type="http://schemas.openxmlformats.org/officeDocument/2006/relationships/hyperlink" Target="https://www.linkedin.com/in/annafahypalmer/" TargetMode="External"/><Relationship Id="rId598" Type="http://schemas.openxmlformats.org/officeDocument/2006/relationships/hyperlink" Target="https://www.linkedin.com/in/natashasteenkamp/" TargetMode="External"/><Relationship Id="rId1187" Type="http://schemas.openxmlformats.org/officeDocument/2006/relationships/hyperlink" Target="https://www.linkedin.com/in/michael-helff-5269b477/" TargetMode="External"/><Relationship Id="rId4213" Type="http://schemas.openxmlformats.org/officeDocument/2006/relationships/hyperlink" Target="https://www.linkedin.com/in/catherine-spuhler-00999720/" TargetMode="External"/><Relationship Id="rId597" Type="http://schemas.openxmlformats.org/officeDocument/2006/relationships/hyperlink" Target="https://twitter.com/freemantopper" TargetMode="External"/><Relationship Id="rId1188" Type="http://schemas.openxmlformats.org/officeDocument/2006/relationships/hyperlink" Target="https://www.linkedin.com/in/brett-wayment-409a5630/" TargetMode="External"/><Relationship Id="rId4212" Type="http://schemas.openxmlformats.org/officeDocument/2006/relationships/hyperlink" Target="https://www.linkedin.com/messaging/thread/2-YWRlM2ZkMDctMzY1NC00MWIxLTkxMTgtNTc0YzZkYTY2ZDhhXzAxMg==" TargetMode="External"/><Relationship Id="rId596" Type="http://schemas.openxmlformats.org/officeDocument/2006/relationships/hyperlink" Target="https://www.linkedin.com/in/camilla-freeman-topper-b749a16a/" TargetMode="External"/><Relationship Id="rId1189" Type="http://schemas.openxmlformats.org/officeDocument/2006/relationships/hyperlink" Target="https://app.hubspot.com/contacts/22670085/company/9746468454" TargetMode="External"/><Relationship Id="rId4215" Type="http://schemas.openxmlformats.org/officeDocument/2006/relationships/hyperlink" Target="https://www.linkedin.com/in/catherine-spuhler-00999720/" TargetMode="External"/><Relationship Id="rId595" Type="http://schemas.openxmlformats.org/officeDocument/2006/relationships/hyperlink" Target="https://www.linkedin.com/in/camilla-freeman-topper-b749a16a/" TargetMode="External"/><Relationship Id="rId4214" Type="http://schemas.openxmlformats.org/officeDocument/2006/relationships/hyperlink" Target="https://app.hubspot.com/contacts/22670085/company/15150572617" TargetMode="External"/><Relationship Id="rId1136" Type="http://schemas.openxmlformats.org/officeDocument/2006/relationships/hyperlink" Target="https://www.linkedin.com/in/ryan-wantland-2b1b772b/" TargetMode="External"/><Relationship Id="rId2467" Type="http://schemas.openxmlformats.org/officeDocument/2006/relationships/hyperlink" Target="https://www.linkedin.com/messaging/thread/2-YjY5NzEwMTctZTBhYi00ODA1LWFkZDMtMjkzMGQyNGI5NzY5XzAxMA==/" TargetMode="External"/><Relationship Id="rId3799" Type="http://schemas.openxmlformats.org/officeDocument/2006/relationships/hyperlink" Target="https://twitter.com/RodRLittle" TargetMode="External"/><Relationship Id="rId1137" Type="http://schemas.openxmlformats.org/officeDocument/2006/relationships/hyperlink" Target="https://www.linkedin.com/in/ryan-wantland-2b1b772b/" TargetMode="External"/><Relationship Id="rId2468" Type="http://schemas.openxmlformats.org/officeDocument/2006/relationships/hyperlink" Target="https://www.linkedin.com/in/mariatestani/" TargetMode="External"/><Relationship Id="rId3798" Type="http://schemas.openxmlformats.org/officeDocument/2006/relationships/hyperlink" Target="https://www.linkedin.com/in/rod-little/?trk=public_post_share-update_actor-text" TargetMode="External"/><Relationship Id="rId1138" Type="http://schemas.openxmlformats.org/officeDocument/2006/relationships/hyperlink" Target="https://www.linkedin.com/messaging/thread/2-MWU4MzU4N2ItNDMzOS00ZjZmLThhN2EtNzI0NzBhMWU0ZDZkXzAxMA==" TargetMode="External"/><Relationship Id="rId2469" Type="http://schemas.openxmlformats.org/officeDocument/2006/relationships/hyperlink" Target="https://www.linkedin.com/in/mariatestani/" TargetMode="External"/><Relationship Id="rId1139" Type="http://schemas.openxmlformats.org/officeDocument/2006/relationships/hyperlink" Target="https://www.linkedin.com/in/deepak-aggarwal-85b7a036/" TargetMode="External"/><Relationship Id="rId547" Type="http://schemas.openxmlformats.org/officeDocument/2006/relationships/hyperlink" Target="https://www.linkedin.com/in/litos/" TargetMode="External"/><Relationship Id="rId546" Type="http://schemas.openxmlformats.org/officeDocument/2006/relationships/hyperlink" Target="https://www.linkedin.com/in/guywilmot/" TargetMode="External"/><Relationship Id="rId545" Type="http://schemas.openxmlformats.org/officeDocument/2006/relationships/hyperlink" Target="https://www.linkedin.com/in/growth-marketing-agency/" TargetMode="External"/><Relationship Id="rId544" Type="http://schemas.openxmlformats.org/officeDocument/2006/relationships/hyperlink" Target="https://app.hubspot.com/contacts/22670085/company/9746468444" TargetMode="External"/><Relationship Id="rId549" Type="http://schemas.openxmlformats.org/officeDocument/2006/relationships/hyperlink" Target="https://www.linkedin.com/messaging/thread/2-Y2VhZDNjZTEtOTQyNS00M2MyLWIzMzktYTkyNGMxNjhlZDdhXzAxMA==/" TargetMode="External"/><Relationship Id="rId548" Type="http://schemas.openxmlformats.org/officeDocument/2006/relationships/hyperlink" Target="https://app.hubspot.com/contacts/22670085/company/9746360080" TargetMode="External"/><Relationship Id="rId3791" Type="http://schemas.openxmlformats.org/officeDocument/2006/relationships/hyperlink" Target="https://www.linkedin.com/in/tucker-kain-6ab5222/" TargetMode="External"/><Relationship Id="rId2460" Type="http://schemas.openxmlformats.org/officeDocument/2006/relationships/hyperlink" Target="https://www.linkedin.com/messaging/thread/2-OTUxY2ZiYjctY2U1My00MzVmLWEyYjEtYzY0MWJmZDEwNTMxXzAxMA==/" TargetMode="External"/><Relationship Id="rId3790" Type="http://schemas.openxmlformats.org/officeDocument/2006/relationships/hyperlink" Target="https://twitter.com/chriskorton" TargetMode="External"/><Relationship Id="rId1130" Type="http://schemas.openxmlformats.org/officeDocument/2006/relationships/hyperlink" Target="https://twitter.com/travchock" TargetMode="External"/><Relationship Id="rId2461" Type="http://schemas.openxmlformats.org/officeDocument/2006/relationships/hyperlink" Target="https://twitter.com/Jstarts" TargetMode="External"/><Relationship Id="rId3793" Type="http://schemas.openxmlformats.org/officeDocument/2006/relationships/hyperlink" Target="https://www.linkedin.com/in/chrisdarcyburt/" TargetMode="External"/><Relationship Id="rId1131" Type="http://schemas.openxmlformats.org/officeDocument/2006/relationships/hyperlink" Target="https://www.linkedin.com/in/kalin-boodman-9b64637/" TargetMode="External"/><Relationship Id="rId2462" Type="http://schemas.openxmlformats.org/officeDocument/2006/relationships/hyperlink" Target="https://www.linkedin.com/in/hope-schneider-548a1128/" TargetMode="External"/><Relationship Id="rId3792" Type="http://schemas.openxmlformats.org/officeDocument/2006/relationships/hyperlink" Target="https://www.linkedin.com/in/tucker-kain-6ab5222/" TargetMode="External"/><Relationship Id="rId543" Type="http://schemas.openxmlformats.org/officeDocument/2006/relationships/hyperlink" Target="https://www.linkedin.com/in/brian-rowe-7314039/" TargetMode="External"/><Relationship Id="rId1132" Type="http://schemas.openxmlformats.org/officeDocument/2006/relationships/hyperlink" Target="https://www.linkedin.com/in/kalin-boodman-9b64637/" TargetMode="External"/><Relationship Id="rId2463" Type="http://schemas.openxmlformats.org/officeDocument/2006/relationships/hyperlink" Target="https://www.linkedin.com/in/hope-schneider-548a1128/" TargetMode="External"/><Relationship Id="rId3795" Type="http://schemas.openxmlformats.org/officeDocument/2006/relationships/hyperlink" Target="https://twitter.com/chrisdarcyburt" TargetMode="External"/><Relationship Id="rId542" Type="http://schemas.openxmlformats.org/officeDocument/2006/relationships/hyperlink" Target="https://www.linkedin.com/in/brian-rowe-7314039/" TargetMode="External"/><Relationship Id="rId1133" Type="http://schemas.openxmlformats.org/officeDocument/2006/relationships/hyperlink" Target="https://www.linkedin.com/messaging/thread/2-ODY0NjA5MTYtMWI2MS00NzFlLTljZmUtNmYzMzdmYzE4ZDFlXzAxMA==/" TargetMode="External"/><Relationship Id="rId2464" Type="http://schemas.openxmlformats.org/officeDocument/2006/relationships/hyperlink" Target="https://twitter.com/HopeMcCarty" TargetMode="External"/><Relationship Id="rId3794" Type="http://schemas.openxmlformats.org/officeDocument/2006/relationships/hyperlink" Target="https://www.linkedin.com/in/chrisdarcyburt/" TargetMode="External"/><Relationship Id="rId541" Type="http://schemas.openxmlformats.org/officeDocument/2006/relationships/hyperlink" Target="https://www.linkedin.com/messaging/thread/2-ODY5ODVlODUtN2VhOC00ZGEzLTkyZjktMjk2OTEwMDUzZDQzXzAxMA==/?searchTerm=Daniel%20Morrall" TargetMode="External"/><Relationship Id="rId1134" Type="http://schemas.openxmlformats.org/officeDocument/2006/relationships/hyperlink" Target="https://www.linkedin.com/in/jwayad/" TargetMode="External"/><Relationship Id="rId2465" Type="http://schemas.openxmlformats.org/officeDocument/2006/relationships/hyperlink" Target="https://www.linkedin.com/in/jakebrandman/" TargetMode="External"/><Relationship Id="rId3797" Type="http://schemas.openxmlformats.org/officeDocument/2006/relationships/hyperlink" Target="https://app.hubspot.com/contacts/22670085/company/15204991574" TargetMode="External"/><Relationship Id="rId540" Type="http://schemas.openxmlformats.org/officeDocument/2006/relationships/hyperlink" Target="https://www.linkedin.com/in/don-weir-55bb7417/" TargetMode="External"/><Relationship Id="rId1135" Type="http://schemas.openxmlformats.org/officeDocument/2006/relationships/hyperlink" Target="https://www.linkedin.com/in/jwayad/" TargetMode="External"/><Relationship Id="rId2466" Type="http://schemas.openxmlformats.org/officeDocument/2006/relationships/hyperlink" Target="https://www.linkedin.com/in/jakebrandman/" TargetMode="External"/><Relationship Id="rId3796" Type="http://schemas.openxmlformats.org/officeDocument/2006/relationships/hyperlink" Target="https://www.linkedin.com/in/rod-little/?trk=public_post_share-update_actor-text" TargetMode="External"/><Relationship Id="rId1125" Type="http://schemas.openxmlformats.org/officeDocument/2006/relationships/hyperlink" Target="https://www.linkedin.com/in/john-paul-gardner-b15a9332/" TargetMode="External"/><Relationship Id="rId2456" Type="http://schemas.openxmlformats.org/officeDocument/2006/relationships/hyperlink" Target="https://www.linkedin.com/in/corinneipembroke/" TargetMode="External"/><Relationship Id="rId3788" Type="http://schemas.openxmlformats.org/officeDocument/2006/relationships/hyperlink" Target="https://www.linkedin.com/in/chris-orton-1a819b1/" TargetMode="External"/><Relationship Id="rId1126" Type="http://schemas.openxmlformats.org/officeDocument/2006/relationships/hyperlink" Target="https://www.linkedin.com/in/john-paul-gardner-b15a9332/" TargetMode="External"/><Relationship Id="rId2457" Type="http://schemas.openxmlformats.org/officeDocument/2006/relationships/hyperlink" Target="https://www.linkedin.com/in/jds10/" TargetMode="External"/><Relationship Id="rId3787" Type="http://schemas.openxmlformats.org/officeDocument/2006/relationships/hyperlink" Target="https://twitter.com/dougmack" TargetMode="External"/><Relationship Id="rId1127" Type="http://schemas.openxmlformats.org/officeDocument/2006/relationships/hyperlink" Target="https://www.linkedin.com/in/baseballism/" TargetMode="External"/><Relationship Id="rId2458" Type="http://schemas.openxmlformats.org/officeDocument/2006/relationships/hyperlink" Target="https://app.hubspot.com/contacts/22670085/company/10336897536" TargetMode="External"/><Relationship Id="rId1128" Type="http://schemas.openxmlformats.org/officeDocument/2006/relationships/hyperlink" Target="https://app.hubspot.com/contacts/22670085/company/9746468456" TargetMode="External"/><Relationship Id="rId2459" Type="http://schemas.openxmlformats.org/officeDocument/2006/relationships/hyperlink" Target="https://www.linkedin.com/in/jds10/" TargetMode="External"/><Relationship Id="rId3789" Type="http://schemas.openxmlformats.org/officeDocument/2006/relationships/hyperlink" Target="https://www.linkedin.com/in/chris-orton-1a819b1/" TargetMode="External"/><Relationship Id="rId1129" Type="http://schemas.openxmlformats.org/officeDocument/2006/relationships/hyperlink" Target="https://www.linkedin.com/in/baseballism/" TargetMode="External"/><Relationship Id="rId536" Type="http://schemas.openxmlformats.org/officeDocument/2006/relationships/hyperlink" Target="https://www.linkedin.com/in/kinda-lincoln/" TargetMode="External"/><Relationship Id="rId535" Type="http://schemas.openxmlformats.org/officeDocument/2006/relationships/hyperlink" Target="https://app.hubspot.com/contacts/22670085/company/9746249554" TargetMode="External"/><Relationship Id="rId534" Type="http://schemas.openxmlformats.org/officeDocument/2006/relationships/hyperlink" Target="https://www.linkedin.com/in/kinda-lincoln/" TargetMode="External"/><Relationship Id="rId533" Type="http://schemas.openxmlformats.org/officeDocument/2006/relationships/hyperlink" Target="https://www.linkedin.com/in/sholto-nicolas-9011a4209/" TargetMode="External"/><Relationship Id="rId539" Type="http://schemas.openxmlformats.org/officeDocument/2006/relationships/hyperlink" Target="https://app.hubspot.com/contacts/22670085/company/9747065377" TargetMode="External"/><Relationship Id="rId538" Type="http://schemas.openxmlformats.org/officeDocument/2006/relationships/hyperlink" Target="https://www.linkedin.com/in/don-weir-55bb7417/" TargetMode="External"/><Relationship Id="rId537" Type="http://schemas.openxmlformats.org/officeDocument/2006/relationships/hyperlink" Target="https://twitter.com/kindalincoln" TargetMode="External"/><Relationship Id="rId3780" Type="http://schemas.openxmlformats.org/officeDocument/2006/relationships/hyperlink" Target="https://www.linkedin.com/in/cristialvarez/" TargetMode="External"/><Relationship Id="rId2450" Type="http://schemas.openxmlformats.org/officeDocument/2006/relationships/hyperlink" Target="https://www.linkedin.com/in/chelsea-cronburg-salem-660a3a72/" TargetMode="External"/><Relationship Id="rId3782" Type="http://schemas.openxmlformats.org/officeDocument/2006/relationships/hyperlink" Target="https://www.linkedin.com/messaging/thread/2-NmYxMWQyZmYtODAxYS00ZDdlLWJlYTctZDYwMjFkZjk1MTE4XzAxMA==/" TargetMode="External"/><Relationship Id="rId1120" Type="http://schemas.openxmlformats.org/officeDocument/2006/relationships/hyperlink" Target="https://www.linkedin.com/in/peter-giles-15b9a09/" TargetMode="External"/><Relationship Id="rId2451" Type="http://schemas.openxmlformats.org/officeDocument/2006/relationships/hyperlink" Target="https://www.linkedin.com/in/chelsea-cronburg-salem-660a3a72/" TargetMode="External"/><Relationship Id="rId3781" Type="http://schemas.openxmlformats.org/officeDocument/2006/relationships/hyperlink" Target="https://www.linkedin.com/in/cristialvarez/" TargetMode="External"/><Relationship Id="rId532" Type="http://schemas.openxmlformats.org/officeDocument/2006/relationships/hyperlink" Target="https://app.hubspot.com/contacts/22670085/company/9746249557" TargetMode="External"/><Relationship Id="rId1121" Type="http://schemas.openxmlformats.org/officeDocument/2006/relationships/hyperlink" Target="https://twitter.com/motel_pete?lang=en" TargetMode="External"/><Relationship Id="rId2452" Type="http://schemas.openxmlformats.org/officeDocument/2006/relationships/hyperlink" Target="https://www.linkedin.com/in/kelsey-greenwood-835a3685/" TargetMode="External"/><Relationship Id="rId3784" Type="http://schemas.openxmlformats.org/officeDocument/2006/relationships/hyperlink" Target="https://www.linkedin.com/in/doug-mack-a65a574/" TargetMode="External"/><Relationship Id="rId531" Type="http://schemas.openxmlformats.org/officeDocument/2006/relationships/hyperlink" Target="https://www.linkedin.com/in/sholto-nicolas-9011a4209/" TargetMode="External"/><Relationship Id="rId1122" Type="http://schemas.openxmlformats.org/officeDocument/2006/relationships/hyperlink" Target="https://www.linkedin.com/in/lauren-walker21/" TargetMode="External"/><Relationship Id="rId2453" Type="http://schemas.openxmlformats.org/officeDocument/2006/relationships/hyperlink" Target="https://www.linkedin.com/in/kelsey-greenwood-835a3685/" TargetMode="External"/><Relationship Id="rId3783" Type="http://schemas.openxmlformats.org/officeDocument/2006/relationships/hyperlink" Target="https://twitter.com/cristiiialvarez" TargetMode="External"/><Relationship Id="rId530" Type="http://schemas.openxmlformats.org/officeDocument/2006/relationships/hyperlink" Target="https://www.linkedin.com/in/guatteri-gian-marco-63737013/" TargetMode="External"/><Relationship Id="rId1123" Type="http://schemas.openxmlformats.org/officeDocument/2006/relationships/hyperlink" Target="https://www.linkedin.com/in/lauren-walker21/" TargetMode="External"/><Relationship Id="rId2454" Type="http://schemas.openxmlformats.org/officeDocument/2006/relationships/hyperlink" Target="https://www.linkedin.com/messaging/thread/2-N2VkZWJiZDgtMzI4MS00NzUyLTlhNzEtOTU3YWJlODEzMmM3XzAxMg==/" TargetMode="External"/><Relationship Id="rId3786" Type="http://schemas.openxmlformats.org/officeDocument/2006/relationships/hyperlink" Target="https://www.linkedin.com/in/doug-mack-a65a574/" TargetMode="External"/><Relationship Id="rId1124" Type="http://schemas.openxmlformats.org/officeDocument/2006/relationships/hyperlink" Target="https://www.linkedin.com/messaging/thread/2-ZDE2ZjhkZDMtODQ0NS00NjIyLThlYTUtZmU4MTJjODhlMGE1XzAxMg==/?searchTerm=Lauren%20Walker" TargetMode="External"/><Relationship Id="rId2455" Type="http://schemas.openxmlformats.org/officeDocument/2006/relationships/hyperlink" Target="https://www.linkedin.com/in/corinneipembroke/" TargetMode="External"/><Relationship Id="rId3785" Type="http://schemas.openxmlformats.org/officeDocument/2006/relationships/hyperlink" Target="https://app.hubspot.com/contacts/22670085/company/15206876226" TargetMode="External"/><Relationship Id="rId1158" Type="http://schemas.openxmlformats.org/officeDocument/2006/relationships/hyperlink" Target="https://www.linkedin.com/messaging/thread/2-MWJiMzAyYjEtOGRhYS00MWM3LTliZjQtMzM1ZTk3OWQwMTA1XzAxMA==/" TargetMode="External"/><Relationship Id="rId2489" Type="http://schemas.openxmlformats.org/officeDocument/2006/relationships/hyperlink" Target="https://www.linkedin.com/messaging/thread/2-NDg2MzljMjAtZTMzNy00ZDJkLWFmOGEtNTliMDNlZGQ0YmI4XzAxMA==/" TargetMode="External"/><Relationship Id="rId1159" Type="http://schemas.openxmlformats.org/officeDocument/2006/relationships/hyperlink" Target="https://www.linkedin.com/in/johanna-soderwall-05050344/" TargetMode="External"/><Relationship Id="rId569" Type="http://schemas.openxmlformats.org/officeDocument/2006/relationships/hyperlink" Target="https://www.linkedin.com/in/julie-jennings-23481324/" TargetMode="External"/><Relationship Id="rId568" Type="http://schemas.openxmlformats.org/officeDocument/2006/relationships/hyperlink" Target="https://mobile.twitter.com/adam_frautswwfd" TargetMode="External"/><Relationship Id="rId567" Type="http://schemas.openxmlformats.org/officeDocument/2006/relationships/hyperlink" Target="https://www.linkedin.com/messaging/thread/2-YjhjYmU4MmItYWUyYS00YTMyLWE3ZjQtNzgwNTk1ZmVlZmJkXzAxMA==" TargetMode="External"/><Relationship Id="rId566" Type="http://schemas.openxmlformats.org/officeDocument/2006/relationships/hyperlink" Target="https://www.linkedin.com/in/adam-frauts-75726751/" TargetMode="External"/><Relationship Id="rId2480" Type="http://schemas.openxmlformats.org/officeDocument/2006/relationships/hyperlink" Target="https://app.hubspot.com/contacts/22670085/company/10336543866" TargetMode="External"/><Relationship Id="rId561" Type="http://schemas.openxmlformats.org/officeDocument/2006/relationships/hyperlink" Target="https://www.linkedin.com/in/marie-mich%C3%A8le-lamoureux-64a07076/" TargetMode="External"/><Relationship Id="rId1150" Type="http://schemas.openxmlformats.org/officeDocument/2006/relationships/hyperlink" Target="https://www.linkedin.com/in/emily-freezer-499271a/" TargetMode="External"/><Relationship Id="rId2481" Type="http://schemas.openxmlformats.org/officeDocument/2006/relationships/hyperlink" Target="https://www.linkedin.com/in/mehdi-farsi-7bb0a474/" TargetMode="External"/><Relationship Id="rId560" Type="http://schemas.openxmlformats.org/officeDocument/2006/relationships/hyperlink" Target="https://www.linkedin.com/in/marie-mich%C3%A8le-lamoureux-64a07076/" TargetMode="External"/><Relationship Id="rId1151" Type="http://schemas.openxmlformats.org/officeDocument/2006/relationships/hyperlink" Target="https://www.linkedin.com/in/emily-freezer-499271a/" TargetMode="External"/><Relationship Id="rId2482" Type="http://schemas.openxmlformats.org/officeDocument/2006/relationships/hyperlink" Target="https://twitter.com/mjfarsi/" TargetMode="External"/><Relationship Id="rId1152" Type="http://schemas.openxmlformats.org/officeDocument/2006/relationships/hyperlink" Target="https://www.linkedin.com/messaging/thread/2-MDZjNjc5ODktZWVmZC00N2Q3LWEwOTMtNDk3YjY3NWY1OTk5XzAxMA==/" TargetMode="External"/><Relationship Id="rId2483" Type="http://schemas.openxmlformats.org/officeDocument/2006/relationships/hyperlink" Target="https://www.linkedin.com/in/reza-farsi-60b7b4215/" TargetMode="External"/><Relationship Id="rId1153" Type="http://schemas.openxmlformats.org/officeDocument/2006/relationships/hyperlink" Target="https://www.linkedin.com/in/skye-nazzari-92132096/" TargetMode="External"/><Relationship Id="rId2484" Type="http://schemas.openxmlformats.org/officeDocument/2006/relationships/hyperlink" Target="https://www.linkedin.com/in/reza-farsi-60b7b4215/" TargetMode="External"/><Relationship Id="rId565" Type="http://schemas.openxmlformats.org/officeDocument/2006/relationships/hyperlink" Target="https://www.linkedin.com/in/adam-frauts-75726751/" TargetMode="External"/><Relationship Id="rId1154" Type="http://schemas.openxmlformats.org/officeDocument/2006/relationships/hyperlink" Target="https://www.linkedin.com/in/skye-nazzari-92132096/" TargetMode="External"/><Relationship Id="rId2485" Type="http://schemas.openxmlformats.org/officeDocument/2006/relationships/hyperlink" Target="https://www.linkedin.com/messaging/thread/2-NGQ5OTA2NTctMWM1My00MzJkLWIzYzUtZTM1ZGYwNzUwZDAzXzAxMA==/" TargetMode="External"/><Relationship Id="rId564" Type="http://schemas.openxmlformats.org/officeDocument/2006/relationships/hyperlink" Target="https://www.linkedin.com/in/eric-grundy-913b271b/" TargetMode="External"/><Relationship Id="rId1155" Type="http://schemas.openxmlformats.org/officeDocument/2006/relationships/hyperlink" Target="https://www.linkedin.com/in/david-gardner4/" TargetMode="External"/><Relationship Id="rId2486" Type="http://schemas.openxmlformats.org/officeDocument/2006/relationships/hyperlink" Target="https://www.linkedin.com/in/ellen-m-bennett-72517367/" TargetMode="External"/><Relationship Id="rId563" Type="http://schemas.openxmlformats.org/officeDocument/2006/relationships/hyperlink" Target="https://app.hubspot.com/contacts/22670085/company/9746261895" TargetMode="External"/><Relationship Id="rId1156" Type="http://schemas.openxmlformats.org/officeDocument/2006/relationships/hyperlink" Target="https://app.hubspot.com/contacts/22670085/company/9747028097" TargetMode="External"/><Relationship Id="rId2487" Type="http://schemas.openxmlformats.org/officeDocument/2006/relationships/hyperlink" Target="https://app.hubspot.com/contacts/22670085/company/10336779182" TargetMode="External"/><Relationship Id="rId562" Type="http://schemas.openxmlformats.org/officeDocument/2006/relationships/hyperlink" Target="https://www.linkedin.com/in/eric-grundy-913b271b/" TargetMode="External"/><Relationship Id="rId1157" Type="http://schemas.openxmlformats.org/officeDocument/2006/relationships/hyperlink" Target="https://www.linkedin.com/in/david-gardner4/" TargetMode="External"/><Relationship Id="rId2488" Type="http://schemas.openxmlformats.org/officeDocument/2006/relationships/hyperlink" Target="https://www.linkedin.com/in/ellen-m-bennett-72517367/" TargetMode="External"/><Relationship Id="rId1147" Type="http://schemas.openxmlformats.org/officeDocument/2006/relationships/hyperlink" Target="https://www.linkedin.com/in/margie-woods-134a442a/?originalSubdomain=au" TargetMode="External"/><Relationship Id="rId2478" Type="http://schemas.openxmlformats.org/officeDocument/2006/relationships/hyperlink" Target="https://www.linkedin.com/messaging/thread/2-ZDc3M2NlNTYtOTc1NC00MjMxLWI2NDctNDk1ODdiMzhkMzZlXzAxMA==/" TargetMode="External"/><Relationship Id="rId1148" Type="http://schemas.openxmlformats.org/officeDocument/2006/relationships/hyperlink" Target="https://app.hubspot.com/contacts/22670085/company/9745795853" TargetMode="External"/><Relationship Id="rId2479" Type="http://schemas.openxmlformats.org/officeDocument/2006/relationships/hyperlink" Target="https://www.linkedin.com/in/mehdi-farsi-7bb0a474/" TargetMode="External"/><Relationship Id="rId1149" Type="http://schemas.openxmlformats.org/officeDocument/2006/relationships/hyperlink" Target="https://www.linkedin.com/in/margie-woods-134a442a/?originalSubdomain=au" TargetMode="External"/><Relationship Id="rId558" Type="http://schemas.openxmlformats.org/officeDocument/2006/relationships/hyperlink" Target="https://app.hubspot.com/contacts/22670085/company/9746298900" TargetMode="External"/><Relationship Id="rId557" Type="http://schemas.openxmlformats.org/officeDocument/2006/relationships/hyperlink" Target="https://www.linkedin.com/in/alexandre-bergeron-78b57a1b/" TargetMode="External"/><Relationship Id="rId556" Type="http://schemas.openxmlformats.org/officeDocument/2006/relationships/hyperlink" Target="https://www.linkedin.com/in/paolo-rotondo-83b25085/" TargetMode="External"/><Relationship Id="rId555" Type="http://schemas.openxmlformats.org/officeDocument/2006/relationships/hyperlink" Target="https://www.linkedin.com/in/paolo-rotondo-83b25085/" TargetMode="External"/><Relationship Id="rId559" Type="http://schemas.openxmlformats.org/officeDocument/2006/relationships/hyperlink" Target="https://www.linkedin.com/in/alexandre-bergeron-78b57a1b/" TargetMode="External"/><Relationship Id="rId550" Type="http://schemas.openxmlformats.org/officeDocument/2006/relationships/hyperlink" Target="https://www.linkedin.com/in/lisa-litos-34b50b77/" TargetMode="External"/><Relationship Id="rId2470" Type="http://schemas.openxmlformats.org/officeDocument/2006/relationships/hyperlink" Target="https://www.linkedin.com/messaging/thread/2-ZTY4N2NmZjItMTkxZi00MDcxLThiN2EtMmVlNWY5MDQwOTdiXzAxMA==/" TargetMode="External"/><Relationship Id="rId1140" Type="http://schemas.openxmlformats.org/officeDocument/2006/relationships/hyperlink" Target="https://app.hubspot.com/contacts/22670085/company/9747088971" TargetMode="External"/><Relationship Id="rId2471" Type="http://schemas.openxmlformats.org/officeDocument/2006/relationships/hyperlink" Target="https://www.linkedin.com/in/rovega10/" TargetMode="External"/><Relationship Id="rId1141" Type="http://schemas.openxmlformats.org/officeDocument/2006/relationships/hyperlink" Target="https://www.linkedin.com/in/deepak-aggarwal-85b7a036/" TargetMode="External"/><Relationship Id="rId2472" Type="http://schemas.openxmlformats.org/officeDocument/2006/relationships/hyperlink" Target="https://www.linkedin.com/in/rovega10/" TargetMode="External"/><Relationship Id="rId1142" Type="http://schemas.openxmlformats.org/officeDocument/2006/relationships/hyperlink" Target="https://www.linkedin.com/messaging/thread/2-MWIyNjIwOTItNTYwMC00ZWIyLWExNjQtNWQyZDkyMjAxNjFjXzAxMA==/" TargetMode="External"/><Relationship Id="rId2473" Type="http://schemas.openxmlformats.org/officeDocument/2006/relationships/hyperlink" Target="https://www.linkedin.com/messaging/thread/2-OWIyOGNhNWQtMTY3ZS00N2UyLTkxYWUtZGYyNWM3YTVkMDY0XzAxMA==/" TargetMode="External"/><Relationship Id="rId554" Type="http://schemas.openxmlformats.org/officeDocument/2006/relationships/hyperlink" Target="https://www.linkedin.com/in/matteo-manenti-423a9427/" TargetMode="External"/><Relationship Id="rId1143" Type="http://schemas.openxmlformats.org/officeDocument/2006/relationships/hyperlink" Target="https://www.linkedin.com/in/siddhant-aggarwal-42a892130/" TargetMode="External"/><Relationship Id="rId2474" Type="http://schemas.openxmlformats.org/officeDocument/2006/relationships/hyperlink" Target="https://www.linkedin.com/in/matt-choi/" TargetMode="External"/><Relationship Id="rId553" Type="http://schemas.openxmlformats.org/officeDocument/2006/relationships/hyperlink" Target="https://app.hubspot.com/contacts/22670085/company/9746468457" TargetMode="External"/><Relationship Id="rId1144" Type="http://schemas.openxmlformats.org/officeDocument/2006/relationships/hyperlink" Target="https://www.linkedin.com/in/siddhant-aggarwal-42a892130/" TargetMode="External"/><Relationship Id="rId2475" Type="http://schemas.openxmlformats.org/officeDocument/2006/relationships/hyperlink" Target="https://www.linkedin.com/in/matt-choi/" TargetMode="External"/><Relationship Id="rId552" Type="http://schemas.openxmlformats.org/officeDocument/2006/relationships/hyperlink" Target="https://www.linkedin.com/in/matteo-manenti-423a9427/" TargetMode="External"/><Relationship Id="rId1145" Type="http://schemas.openxmlformats.org/officeDocument/2006/relationships/hyperlink" Target="https://www.linkedin.com/in/igothungry/" TargetMode="External"/><Relationship Id="rId2476" Type="http://schemas.openxmlformats.org/officeDocument/2006/relationships/hyperlink" Target="https://www.linkedin.com/in/alexbtu/" TargetMode="External"/><Relationship Id="rId551" Type="http://schemas.openxmlformats.org/officeDocument/2006/relationships/hyperlink" Target="https://www.linkedin.com/messaging/thread/2-Yjg4MTZlMjQtNmUyNC00NmI0LTg2OGItZDY0N2UzNzM3YTZjXzAxMA==/?searchTerm=refried" TargetMode="External"/><Relationship Id="rId1146" Type="http://schemas.openxmlformats.org/officeDocument/2006/relationships/hyperlink" Target="https://www.linkedin.com/in/igothungry/" TargetMode="External"/><Relationship Id="rId2477" Type="http://schemas.openxmlformats.org/officeDocument/2006/relationships/hyperlink" Target="https://www.linkedin.com/in/alexbtu/" TargetMode="External"/><Relationship Id="rId4280" Type="http://schemas.openxmlformats.org/officeDocument/2006/relationships/hyperlink" Target="https://www.linkedin.com/in/markzfortune/" TargetMode="External"/><Relationship Id="rId4282" Type="http://schemas.openxmlformats.org/officeDocument/2006/relationships/hyperlink" Target="https://www.linkedin.com/messaging/thread/2-NWYyNTBkZjMtMjc2Yy00ZjgyLWI0ZGMtMjMzY2M0ODM1NjAwXzAxMA==" TargetMode="External"/><Relationship Id="rId4281" Type="http://schemas.openxmlformats.org/officeDocument/2006/relationships/hyperlink" Target="https://www.linkedin.com/messaging/thread/2-ZmI5ZWU5YzAtOTcyMy00ZGJmLTlhZjAtMzU2NTAzMDYyMzI4XzAxMA==/" TargetMode="External"/><Relationship Id="rId4284" Type="http://schemas.openxmlformats.org/officeDocument/2006/relationships/hyperlink" Target="https://www.linkedin.com/in/elise-jones-2a8b65a3/" TargetMode="External"/><Relationship Id="rId4283" Type="http://schemas.openxmlformats.org/officeDocument/2006/relationships/hyperlink" Target="https://twitter.com/MarkZFortune" TargetMode="External"/><Relationship Id="rId4286" Type="http://schemas.openxmlformats.org/officeDocument/2006/relationships/hyperlink" Target="https://www.linkedin.com/in/paul-b-0b35a2197/" TargetMode="External"/><Relationship Id="rId4285" Type="http://schemas.openxmlformats.org/officeDocument/2006/relationships/hyperlink" Target="https://www.linkedin.com/in/elise-jones-2a8b65a3/" TargetMode="External"/><Relationship Id="rId4288" Type="http://schemas.openxmlformats.org/officeDocument/2006/relationships/hyperlink" Target="https://www.linkedin.com/in/paul-b-0b35a2197/" TargetMode="External"/><Relationship Id="rId4287" Type="http://schemas.openxmlformats.org/officeDocument/2006/relationships/hyperlink" Target="https://app.hubspot.com/contacts/22670085/company/10336577950" TargetMode="External"/><Relationship Id="rId4289" Type="http://schemas.openxmlformats.org/officeDocument/2006/relationships/hyperlink" Target="https://www.linkedin.com/in/francescaanderson/" TargetMode="External"/><Relationship Id="rId4271" Type="http://schemas.openxmlformats.org/officeDocument/2006/relationships/hyperlink" Target="https://app.hubspot.com/contacts/22670085/company/10336813123" TargetMode="External"/><Relationship Id="rId4270" Type="http://schemas.openxmlformats.org/officeDocument/2006/relationships/hyperlink" Target="https://www.linkedin.com/in/eric-chin-53194364/" TargetMode="External"/><Relationship Id="rId4273" Type="http://schemas.openxmlformats.org/officeDocument/2006/relationships/hyperlink" Target="https://www.linkedin.com/in/shay-zohar-1b9506a/" TargetMode="External"/><Relationship Id="rId4272" Type="http://schemas.openxmlformats.org/officeDocument/2006/relationships/hyperlink" Target="https://www.linkedin.com/in/eric-chin-53194364/" TargetMode="External"/><Relationship Id="rId4275" Type="http://schemas.openxmlformats.org/officeDocument/2006/relationships/hyperlink" Target="https://www.linkedin.com/messaging/thread/2-MDhiNDY0OWItYzEyNy00ZTBjLTk5ZjctNTk2NGM4NzU1NjIwXzAxMA==" TargetMode="External"/><Relationship Id="rId4274" Type="http://schemas.openxmlformats.org/officeDocument/2006/relationships/hyperlink" Target="https://www.linkedin.com/in/shay-zohar-1b9506a/" TargetMode="External"/><Relationship Id="rId4277" Type="http://schemas.openxmlformats.org/officeDocument/2006/relationships/hyperlink" Target="https://www.linkedin.com/in/shawn-halterman-a0957221/" TargetMode="External"/><Relationship Id="rId4276" Type="http://schemas.openxmlformats.org/officeDocument/2006/relationships/hyperlink" Target="https://www.linkedin.com/in/shawn-halterman-a0957221/" TargetMode="External"/><Relationship Id="rId4279" Type="http://schemas.openxmlformats.org/officeDocument/2006/relationships/hyperlink" Target="https://www.linkedin.com/in/markzfortune/" TargetMode="External"/><Relationship Id="rId4278" Type="http://schemas.openxmlformats.org/officeDocument/2006/relationships/hyperlink" Target="https://www.linkedin.com/messaging/thread/2-ZGJmYTY1N2QtY2Q3OS00ZmNkLWEzMGMtYzRjZjYxMmMzMmYwXzAxMA==/" TargetMode="External"/><Relationship Id="rId4291" Type="http://schemas.openxmlformats.org/officeDocument/2006/relationships/hyperlink" Target="https://www.linkedin.com/in/emmajaynecaldicott/" TargetMode="External"/><Relationship Id="rId4290" Type="http://schemas.openxmlformats.org/officeDocument/2006/relationships/hyperlink" Target="https://www.linkedin.com/in/francescaanderson/" TargetMode="External"/><Relationship Id="rId4293" Type="http://schemas.openxmlformats.org/officeDocument/2006/relationships/hyperlink" Target="https://www.linkedin.com/messaging/thread/2-NzAwNjA1MTMtNDIzNC00N2QwLTkwNWUtNGJkYzdjZDAzZGE4XzAxMA==" TargetMode="External"/><Relationship Id="rId4292" Type="http://schemas.openxmlformats.org/officeDocument/2006/relationships/hyperlink" Target="https://www.linkedin.com/in/emmajaynecaldicott/" TargetMode="External"/><Relationship Id="rId4295" Type="http://schemas.openxmlformats.org/officeDocument/2006/relationships/hyperlink" Target="https://app.hubspot.com/contacts/22670085/company/10336677445" TargetMode="External"/><Relationship Id="rId4294" Type="http://schemas.openxmlformats.org/officeDocument/2006/relationships/hyperlink" Target="https://www.linkedin.com/in/petergoodwinak/" TargetMode="External"/><Relationship Id="rId4297" Type="http://schemas.openxmlformats.org/officeDocument/2006/relationships/hyperlink" Target="https://www.linkedin.com/in/matt-mitchell-9005903/" TargetMode="External"/><Relationship Id="rId4296" Type="http://schemas.openxmlformats.org/officeDocument/2006/relationships/hyperlink" Target="https://www.linkedin.com/in/petergoodwinak/" TargetMode="External"/><Relationship Id="rId4299" Type="http://schemas.openxmlformats.org/officeDocument/2006/relationships/hyperlink" Target="https://www.linkedin.com/messaging/thread/2-NWNlZjkxNmEtZDBkNC00MmM3LWJjOGMtYWJkZjIwZGZmNDIwXzAxMA==/" TargetMode="External"/><Relationship Id="rId4298" Type="http://schemas.openxmlformats.org/officeDocument/2006/relationships/hyperlink" Target="https://www.linkedin.com/in/matt-mitchell-9005903/" TargetMode="External"/><Relationship Id="rId4249" Type="http://schemas.openxmlformats.org/officeDocument/2006/relationships/hyperlink" Target="https://www.linkedin.com/messaging/thread/2-NTczM2MyMWItZDk0MS00OTU4LWE5MDAtNDY0ZWU4ODdmMmMyXzAxMA==/" TargetMode="External"/><Relationship Id="rId4240" Type="http://schemas.openxmlformats.org/officeDocument/2006/relationships/hyperlink" Target="https://twitter.com/bretrasmussen" TargetMode="External"/><Relationship Id="rId4242" Type="http://schemas.openxmlformats.org/officeDocument/2006/relationships/hyperlink" Target="https://www.linkedin.com/in/bretrasmussen/" TargetMode="External"/><Relationship Id="rId4241" Type="http://schemas.openxmlformats.org/officeDocument/2006/relationships/hyperlink" Target="https://www.linkedin.com/in/prestonvandyke/" TargetMode="External"/><Relationship Id="rId4244" Type="http://schemas.openxmlformats.org/officeDocument/2006/relationships/hyperlink" Target="https://twitter.com/PrestonVanDyke" TargetMode="External"/><Relationship Id="rId4243" Type="http://schemas.openxmlformats.org/officeDocument/2006/relationships/hyperlink" Target="https://www.linkedin.com/messaging/thread/2-YTE4OTVmNzgtNDA5NC00ZmY1LTk3YjUtZWE1ZGM4ODNhM2ZkXzAxMA==/" TargetMode="External"/><Relationship Id="rId4246" Type="http://schemas.openxmlformats.org/officeDocument/2006/relationships/hyperlink" Target="https://www.linkedin.com/in/brycedallen/" TargetMode="External"/><Relationship Id="rId4245" Type="http://schemas.openxmlformats.org/officeDocument/2006/relationships/hyperlink" Target="https://www.linkedin.com/in/brycedallen/" TargetMode="External"/><Relationship Id="rId4248" Type="http://schemas.openxmlformats.org/officeDocument/2006/relationships/hyperlink" Target="https://www.linkedin.com/in/carlosdga/" TargetMode="External"/><Relationship Id="rId4247" Type="http://schemas.openxmlformats.org/officeDocument/2006/relationships/hyperlink" Target="https://www.linkedin.com/in/carlosdga/" TargetMode="External"/><Relationship Id="rId4239" Type="http://schemas.openxmlformats.org/officeDocument/2006/relationships/hyperlink" Target="https://www.linkedin.com/in/bretrasmussen/" TargetMode="External"/><Relationship Id="rId4238" Type="http://schemas.openxmlformats.org/officeDocument/2006/relationships/hyperlink" Target="https://app.hubspot.com/contacts/22670085/company/15191359559" TargetMode="External"/><Relationship Id="rId495" Type="http://schemas.openxmlformats.org/officeDocument/2006/relationships/hyperlink" Target="https://www.linkedin.com/in/sami-stretton-69406391/" TargetMode="External"/><Relationship Id="rId4231" Type="http://schemas.openxmlformats.org/officeDocument/2006/relationships/hyperlink" Target="https://www.linkedin.com/messaging/thread/2-MzkzYWY1ZDgtZjg2NS00ZDllLTg1ZDYtNWM2ZWU0Nzc5Yjk2XzAxMA==/" TargetMode="External"/><Relationship Id="rId494" Type="http://schemas.openxmlformats.org/officeDocument/2006/relationships/hyperlink" Target="https://twitter.com/AnnahStretton" TargetMode="External"/><Relationship Id="rId4230" Type="http://schemas.openxmlformats.org/officeDocument/2006/relationships/hyperlink" Target="https://www.linkedin.com/in/benborowski/" TargetMode="External"/><Relationship Id="rId493" Type="http://schemas.openxmlformats.org/officeDocument/2006/relationships/hyperlink" Target="https://www.linkedin.com/in/annahstretton/" TargetMode="External"/><Relationship Id="rId4233" Type="http://schemas.openxmlformats.org/officeDocument/2006/relationships/hyperlink" Target="https://www.linkedin.com/in/richard-birkett-45216512/" TargetMode="External"/><Relationship Id="rId492" Type="http://schemas.openxmlformats.org/officeDocument/2006/relationships/hyperlink" Target="https://app.hubspot.com/contacts/22670085/company/9746400107" TargetMode="External"/><Relationship Id="rId4232" Type="http://schemas.openxmlformats.org/officeDocument/2006/relationships/hyperlink" Target="https://twitter.com/bborowski" TargetMode="External"/><Relationship Id="rId499" Type="http://schemas.openxmlformats.org/officeDocument/2006/relationships/hyperlink" Target="https://www.linkedin.com/in/des-ford/" TargetMode="External"/><Relationship Id="rId4235" Type="http://schemas.openxmlformats.org/officeDocument/2006/relationships/hyperlink" Target="https://www.linkedin.com/in/sean-mcveigh-b0119844/" TargetMode="External"/><Relationship Id="rId498" Type="http://schemas.openxmlformats.org/officeDocument/2006/relationships/hyperlink" Target="https://app.hubspot.com/contacts/22670085/company/9746439607" TargetMode="External"/><Relationship Id="rId4234" Type="http://schemas.openxmlformats.org/officeDocument/2006/relationships/hyperlink" Target="https://www.linkedin.com/in/richard-birkett-45216512/" TargetMode="External"/><Relationship Id="rId497" Type="http://schemas.openxmlformats.org/officeDocument/2006/relationships/hyperlink" Target="https://www.linkedin.com/in/des-ford/" TargetMode="External"/><Relationship Id="rId4237" Type="http://schemas.openxmlformats.org/officeDocument/2006/relationships/hyperlink" Target="https://www.linkedin.com/in/bretrasmussen/" TargetMode="External"/><Relationship Id="rId496" Type="http://schemas.openxmlformats.org/officeDocument/2006/relationships/hyperlink" Target="https://www.linkedin.com/in/sami-stretton-69406391/" TargetMode="External"/><Relationship Id="rId4236" Type="http://schemas.openxmlformats.org/officeDocument/2006/relationships/hyperlink" Target="https://www.linkedin.com/in/sean-mcveigh-b0119844/" TargetMode="External"/><Relationship Id="rId4260" Type="http://schemas.openxmlformats.org/officeDocument/2006/relationships/hyperlink" Target="https://www.linkedin.com/in/pacotormo/" TargetMode="External"/><Relationship Id="rId4262" Type="http://schemas.openxmlformats.org/officeDocument/2006/relationships/hyperlink" Target="https://www.linkedin.com/in/marta-de-blas-dilla/" TargetMode="External"/><Relationship Id="rId4261" Type="http://schemas.openxmlformats.org/officeDocument/2006/relationships/hyperlink" Target="https://twitter.com/PacoTormo" TargetMode="External"/><Relationship Id="rId4264" Type="http://schemas.openxmlformats.org/officeDocument/2006/relationships/hyperlink" Target="https://www.linkedin.com/in/eduardo-ferrandiz-bajo-876a05a5/" TargetMode="External"/><Relationship Id="rId4263" Type="http://schemas.openxmlformats.org/officeDocument/2006/relationships/hyperlink" Target="https://www.linkedin.com/in/marta-de-blas-dilla/" TargetMode="External"/><Relationship Id="rId4266" Type="http://schemas.openxmlformats.org/officeDocument/2006/relationships/hyperlink" Target="https://www.linkedin.com/in/sarasotabravo/" TargetMode="External"/><Relationship Id="rId4265" Type="http://schemas.openxmlformats.org/officeDocument/2006/relationships/hyperlink" Target="https://www.linkedin.com/in/eduardo-ferrandiz-bajo-876a05a5/" TargetMode="External"/><Relationship Id="rId4268" Type="http://schemas.openxmlformats.org/officeDocument/2006/relationships/hyperlink" Target="https://www.linkedin.com/in/sandra-catala-carceller/" TargetMode="External"/><Relationship Id="rId4267" Type="http://schemas.openxmlformats.org/officeDocument/2006/relationships/hyperlink" Target="https://www.linkedin.com/in/sarasotabravo/" TargetMode="External"/><Relationship Id="rId4269" Type="http://schemas.openxmlformats.org/officeDocument/2006/relationships/hyperlink" Target="https://www.linkedin.com/in/sandra-catala-carceller/" TargetMode="External"/><Relationship Id="rId4251" Type="http://schemas.openxmlformats.org/officeDocument/2006/relationships/hyperlink" Target="https://app.hubspot.com/contacts/22670085/company/15191300502" TargetMode="External"/><Relationship Id="rId4250" Type="http://schemas.openxmlformats.org/officeDocument/2006/relationships/hyperlink" Target="https://www.linkedin.com/in/liah-yoo-82428946/" TargetMode="External"/><Relationship Id="rId4253" Type="http://schemas.openxmlformats.org/officeDocument/2006/relationships/hyperlink" Target="https://twitter.com/aboutliahyoo" TargetMode="External"/><Relationship Id="rId4252" Type="http://schemas.openxmlformats.org/officeDocument/2006/relationships/hyperlink" Target="https://www.linkedin.com/in/liah-yoo-82428946/" TargetMode="External"/><Relationship Id="rId4255" Type="http://schemas.openxmlformats.org/officeDocument/2006/relationships/hyperlink" Target="https://www.linkedin.com/in/jiyoung-jessie-park-2aa11029/" TargetMode="External"/><Relationship Id="rId4254" Type="http://schemas.openxmlformats.org/officeDocument/2006/relationships/hyperlink" Target="https://www.linkedin.com/in/jiyoung-jessie-park-2aa11029/" TargetMode="External"/><Relationship Id="rId4257" Type="http://schemas.openxmlformats.org/officeDocument/2006/relationships/hyperlink" Target="https://www.linkedin.com/in/lenny-yeung/" TargetMode="External"/><Relationship Id="rId4256" Type="http://schemas.openxmlformats.org/officeDocument/2006/relationships/hyperlink" Target="https://www.linkedin.com/in/lenny-yeung/" TargetMode="External"/><Relationship Id="rId4259" Type="http://schemas.openxmlformats.org/officeDocument/2006/relationships/hyperlink" Target="https://app.hubspot.com/contacts/22670085/company/10334684207" TargetMode="External"/><Relationship Id="rId4258" Type="http://schemas.openxmlformats.org/officeDocument/2006/relationships/hyperlink" Target="https://www.linkedin.com/in/pacotormo/" TargetMode="External"/><Relationship Id="rId3810" Type="http://schemas.openxmlformats.org/officeDocument/2006/relationships/hyperlink" Target="https://www.linkedin.com/in/tim-bantle-aa41b013/" TargetMode="External"/><Relationship Id="rId3812" Type="http://schemas.openxmlformats.org/officeDocument/2006/relationships/hyperlink" Target="https://www.linkedin.com/in/tim-bantle-aa41b013/" TargetMode="External"/><Relationship Id="rId3811" Type="http://schemas.openxmlformats.org/officeDocument/2006/relationships/hyperlink" Target="https://app.hubspot.com/contacts/22670085/company/15206889798" TargetMode="External"/><Relationship Id="rId3814" Type="http://schemas.openxmlformats.org/officeDocument/2006/relationships/hyperlink" Target="https://www.linkedin.com/in/kristen-elliott-2482115/" TargetMode="External"/><Relationship Id="rId3813" Type="http://schemas.openxmlformats.org/officeDocument/2006/relationships/hyperlink" Target="https://www.linkedin.com/messaging/thread/2-NWE1ZDg0NmYtYzNiMi00NjA1LTk2MDItNDcwNjMwZGQ1NGU3XzAxMA==" TargetMode="External"/><Relationship Id="rId3816" Type="http://schemas.openxmlformats.org/officeDocument/2006/relationships/hyperlink" Target="https://www.linkedin.com/in/markbfriedman/" TargetMode="External"/><Relationship Id="rId3815" Type="http://schemas.openxmlformats.org/officeDocument/2006/relationships/hyperlink" Target="https://www.linkedin.com/in/kristen-elliott-2482115/" TargetMode="External"/><Relationship Id="rId3818" Type="http://schemas.openxmlformats.org/officeDocument/2006/relationships/hyperlink" Target="https://www.linkedin.com/messaging/thread/2-ZmE2MWNjMGItOWU5My00ZmVhLTk2MDktMDRhYjg1ODdmMjZjXzAxMA==/" TargetMode="External"/><Relationship Id="rId3817" Type="http://schemas.openxmlformats.org/officeDocument/2006/relationships/hyperlink" Target="https://www.linkedin.com/in/markbfriedman/" TargetMode="External"/><Relationship Id="rId3819" Type="http://schemas.openxmlformats.org/officeDocument/2006/relationships/hyperlink" Target="https://twitter.com/mbf61" TargetMode="External"/><Relationship Id="rId3801" Type="http://schemas.openxmlformats.org/officeDocument/2006/relationships/hyperlink" Target="https://www.linkedin.com/in/raviponnaganti/" TargetMode="External"/><Relationship Id="rId3800" Type="http://schemas.openxmlformats.org/officeDocument/2006/relationships/hyperlink" Target="https://www.linkedin.com/in/raviponnaganti/" TargetMode="External"/><Relationship Id="rId3803" Type="http://schemas.openxmlformats.org/officeDocument/2006/relationships/hyperlink" Target="https://www.linkedin.com/in/dorstenrussell53/" TargetMode="External"/><Relationship Id="rId3802" Type="http://schemas.openxmlformats.org/officeDocument/2006/relationships/hyperlink" Target="https://www.linkedin.com/in/dorstenrussell53/" TargetMode="External"/><Relationship Id="rId3805" Type="http://schemas.openxmlformats.org/officeDocument/2006/relationships/hyperlink" Target="https://www.linkedin.com/in/rogoodwin/" TargetMode="External"/><Relationship Id="rId3804" Type="http://schemas.openxmlformats.org/officeDocument/2006/relationships/hyperlink" Target="https://www.linkedin.com/messaging/thread/2-MWRjMTRmOTYtNzZiOC00MzlkLTk2MDMtZWE5MTk2MzRmNTdhXzAxMA==/" TargetMode="External"/><Relationship Id="rId3807" Type="http://schemas.openxmlformats.org/officeDocument/2006/relationships/hyperlink" Target="https://www.linkedin.com/in/slynn/" TargetMode="External"/><Relationship Id="rId3806" Type="http://schemas.openxmlformats.org/officeDocument/2006/relationships/hyperlink" Target="https://www.linkedin.com/in/rogoodwin/" TargetMode="External"/><Relationship Id="rId3809" Type="http://schemas.openxmlformats.org/officeDocument/2006/relationships/hyperlink" Target="https://www.linkedin.com/messaging/thread/2-YWFmZDllNmMtN2JhOS00MmY5LWEzMDgtZDYwZDM5NTczZmZkXzAxMg==/" TargetMode="External"/><Relationship Id="rId3808" Type="http://schemas.openxmlformats.org/officeDocument/2006/relationships/hyperlink" Target="https://www.linkedin.com/in/slynn/" TargetMode="External"/><Relationship Id="rId1213" Type="http://schemas.openxmlformats.org/officeDocument/2006/relationships/hyperlink" Target="https://www.linkedin.com/messaging/thread/2-M2JkNWQ0NGMtYWJjNS00YWZlLTg5ZWUtMTI1OTdlYjc3ZjE0XzAxMg==/" TargetMode="External"/><Relationship Id="rId2544" Type="http://schemas.openxmlformats.org/officeDocument/2006/relationships/hyperlink" Target="https://twitter.com/youngscrivner" TargetMode="External"/><Relationship Id="rId3876" Type="http://schemas.openxmlformats.org/officeDocument/2006/relationships/hyperlink" Target="https://www.linkedin.com/messaging/thread/2-MzIxMzNhMDktOGIwMC00NWM5LTgyOTgtYTIzYzk1ZTEyODRiXzAxMA==/" TargetMode="External"/><Relationship Id="rId1214" Type="http://schemas.openxmlformats.org/officeDocument/2006/relationships/hyperlink" Target="https://www.linkedin.com/in/tatiana-conrado-2908b430/" TargetMode="External"/><Relationship Id="rId2545" Type="http://schemas.openxmlformats.org/officeDocument/2006/relationships/hyperlink" Target="https://www.linkedin.com/in/chrischesebro/" TargetMode="External"/><Relationship Id="rId3875" Type="http://schemas.openxmlformats.org/officeDocument/2006/relationships/hyperlink" Target="https://www.linkedin.com/in/shannonmcteague/" TargetMode="External"/><Relationship Id="rId1215" Type="http://schemas.openxmlformats.org/officeDocument/2006/relationships/hyperlink" Target="https://www.linkedin.com/in/tatiana-conrado-2908b430/" TargetMode="External"/><Relationship Id="rId2546" Type="http://schemas.openxmlformats.org/officeDocument/2006/relationships/hyperlink" Target="https://www.linkedin.com/messaging/thread/2-MTVhODAzMDgtMjE5Yi01OWM1LTliZTktMDk0NjRlYTgzNTViXzAwMA==/" TargetMode="External"/><Relationship Id="rId3878" Type="http://schemas.openxmlformats.org/officeDocument/2006/relationships/hyperlink" Target="https://app.hubspot.com/contacts/22670085/company/15157269128" TargetMode="External"/><Relationship Id="rId1216" Type="http://schemas.openxmlformats.org/officeDocument/2006/relationships/hyperlink" Target="https://www.linkedin.com/messaging/thread/2-NzEyZjAyZmYtNTQxYi00MjlmLWEwOWQtZjg2MDA2OGNiMDYwXzAxMA==/" TargetMode="External"/><Relationship Id="rId2547" Type="http://schemas.openxmlformats.org/officeDocument/2006/relationships/hyperlink" Target="https://www.linkedin.com/messaging/thread/2-ZTk0MjdiZTctZWJkNi00N2I1LThlZWItOGI1NmZlYjQ1MGNlXzAxMA==/" TargetMode="External"/><Relationship Id="rId3877" Type="http://schemas.openxmlformats.org/officeDocument/2006/relationships/hyperlink" Target="https://www.linkedin.com/in/julia-hunter-a871302/" TargetMode="External"/><Relationship Id="rId1217" Type="http://schemas.openxmlformats.org/officeDocument/2006/relationships/hyperlink" Target="https://www.linkedin.com/in/alexandrabecker1/" TargetMode="External"/><Relationship Id="rId2548" Type="http://schemas.openxmlformats.org/officeDocument/2006/relationships/hyperlink" Target="https://twitter.com/CChesebro" TargetMode="External"/><Relationship Id="rId1218" Type="http://schemas.openxmlformats.org/officeDocument/2006/relationships/hyperlink" Target="https://www.linkedin.com/in/alexandrabecker1/" TargetMode="External"/><Relationship Id="rId2549" Type="http://schemas.openxmlformats.org/officeDocument/2006/relationships/hyperlink" Target="https://www.linkedin.com/in/hugh-dineen/" TargetMode="External"/><Relationship Id="rId3879" Type="http://schemas.openxmlformats.org/officeDocument/2006/relationships/hyperlink" Target="https://www.linkedin.com/in/julia-hunter-a871302/" TargetMode="External"/><Relationship Id="rId1219" Type="http://schemas.openxmlformats.org/officeDocument/2006/relationships/hyperlink" Target="https://www.linkedin.com/messaging/thread/2-YjY0MTI2ZjctNTA3MC00YmQ5LTg3NmUtYjg3OWY4MTBkMTM0XzAxMA==/" TargetMode="External"/><Relationship Id="rId3870" Type="http://schemas.openxmlformats.org/officeDocument/2006/relationships/hyperlink" Target="https://www.linkedin.com/messaging/thread/2-YjI5OTFkMzUtNjFhZC00Zjg2LWJlZjktYWJkNTdjNDA1ODYyXzAxMA==/" TargetMode="External"/><Relationship Id="rId2540" Type="http://schemas.openxmlformats.org/officeDocument/2006/relationships/hyperlink" Target="https://www.linkedin.com/in/nancytwine/" TargetMode="External"/><Relationship Id="rId3872" Type="http://schemas.openxmlformats.org/officeDocument/2006/relationships/hyperlink" Target="https://www.linkedin.com/in/lauracarinci/" TargetMode="External"/><Relationship Id="rId1210" Type="http://schemas.openxmlformats.org/officeDocument/2006/relationships/hyperlink" Target="https://www.linkedin.com/in/cara-chen-4a5330b/" TargetMode="External"/><Relationship Id="rId2541" Type="http://schemas.openxmlformats.org/officeDocument/2006/relationships/hyperlink" Target="https://www.linkedin.com/messaging/thread/2-N2ZjNGM0ZGUtODdkNy00OGE0LTk0MmYtNDMyMTlmMzMwY2VlXzAxMA==/" TargetMode="External"/><Relationship Id="rId3871" Type="http://schemas.openxmlformats.org/officeDocument/2006/relationships/hyperlink" Target="https://www.linkedin.com/in/lauracarinci/" TargetMode="External"/><Relationship Id="rId1211" Type="http://schemas.openxmlformats.org/officeDocument/2006/relationships/hyperlink" Target="https://app.hubspot.com/contacts/22670085/company/9746411574" TargetMode="External"/><Relationship Id="rId2542" Type="http://schemas.openxmlformats.org/officeDocument/2006/relationships/hyperlink" Target="https://twitter.com/nancytwine?lang=en" TargetMode="External"/><Relationship Id="rId3874" Type="http://schemas.openxmlformats.org/officeDocument/2006/relationships/hyperlink" Target="https://www.linkedin.com/in/shannonmcteague/" TargetMode="External"/><Relationship Id="rId1212" Type="http://schemas.openxmlformats.org/officeDocument/2006/relationships/hyperlink" Target="https://www.linkedin.com/in/cara-chen-4a5330b/" TargetMode="External"/><Relationship Id="rId2543" Type="http://schemas.openxmlformats.org/officeDocument/2006/relationships/hyperlink" Target="https://www.linkedin.com/in/annie-young-scrivner-b670b614/" TargetMode="External"/><Relationship Id="rId3873" Type="http://schemas.openxmlformats.org/officeDocument/2006/relationships/hyperlink" Target="https://twitter.com/LauraCarinci" TargetMode="External"/><Relationship Id="rId1202" Type="http://schemas.openxmlformats.org/officeDocument/2006/relationships/hyperlink" Target="https://www.linkedin.com/in/melisa-ghersi-291110105/" TargetMode="External"/><Relationship Id="rId2533" Type="http://schemas.openxmlformats.org/officeDocument/2006/relationships/hyperlink" Target="https://www.linkedin.com/in/olgaavila/" TargetMode="External"/><Relationship Id="rId3865" Type="http://schemas.openxmlformats.org/officeDocument/2006/relationships/hyperlink" Target="https://app.hubspot.com/contacts/22670085/company/15156387668" TargetMode="External"/><Relationship Id="rId1203" Type="http://schemas.openxmlformats.org/officeDocument/2006/relationships/hyperlink" Target="https://www.linkedin.com/messaging/thread/2-ZDYxMTk2YjItNTEyNy00MzM5LTkyYjYtMDc3YzU1YjdiY2Y2XzAxMA==/" TargetMode="External"/><Relationship Id="rId2534" Type="http://schemas.openxmlformats.org/officeDocument/2006/relationships/hyperlink" Target="https://twitter.com/OlgaAvila" TargetMode="External"/><Relationship Id="rId3864" Type="http://schemas.openxmlformats.org/officeDocument/2006/relationships/hyperlink" Target="https://www.linkedin.com/in/jenny-bird-61280a1/" TargetMode="External"/><Relationship Id="rId1204" Type="http://schemas.openxmlformats.org/officeDocument/2006/relationships/hyperlink" Target="https://www.linkedin.com/in/dave-chawla-99b35721/" TargetMode="External"/><Relationship Id="rId2535" Type="http://schemas.openxmlformats.org/officeDocument/2006/relationships/hyperlink" Target="https://www.linkedin.com/in/samuel-lee723/" TargetMode="External"/><Relationship Id="rId3867" Type="http://schemas.openxmlformats.org/officeDocument/2006/relationships/hyperlink" Target="https://www.linkedin.com/messaging/thread/2-YTc2ZmUzZGYtODY5Ny00OGVlLWE0M2QtMDY3MGU5MTY0MzE2XzAxMA==/" TargetMode="External"/><Relationship Id="rId1205" Type="http://schemas.openxmlformats.org/officeDocument/2006/relationships/hyperlink" Target="https://app.hubspot.com/contacts/22670085/company/9746456486" TargetMode="External"/><Relationship Id="rId2536" Type="http://schemas.openxmlformats.org/officeDocument/2006/relationships/hyperlink" Target="https://www.linkedin.com/in/samuel-lee723/" TargetMode="External"/><Relationship Id="rId3866" Type="http://schemas.openxmlformats.org/officeDocument/2006/relationships/hyperlink" Target="https://www.linkedin.com/in/jenny-bird-61280a1/" TargetMode="External"/><Relationship Id="rId1206" Type="http://schemas.openxmlformats.org/officeDocument/2006/relationships/hyperlink" Target="https://www.linkedin.com/in/dave-chawla-99b35721/" TargetMode="External"/><Relationship Id="rId2537" Type="http://schemas.openxmlformats.org/officeDocument/2006/relationships/hyperlink" Target="https://www.linkedin.com/messaging/thread/2-ODQxYTg4OTQtNmRiYy00MTNkLTk1ZDgtY2U4OGUzOTg5OWFlXzAxMA==/" TargetMode="External"/><Relationship Id="rId3869" Type="http://schemas.openxmlformats.org/officeDocument/2006/relationships/hyperlink" Target="https://www.linkedin.com/in/irene-de-gooyer-collins/" TargetMode="External"/><Relationship Id="rId1207" Type="http://schemas.openxmlformats.org/officeDocument/2006/relationships/hyperlink" Target="https://www.linkedin.com/in/lynn-connor-21b5b962/" TargetMode="External"/><Relationship Id="rId2538" Type="http://schemas.openxmlformats.org/officeDocument/2006/relationships/hyperlink" Target="https://www.linkedin.com/in/nancytwine/" TargetMode="External"/><Relationship Id="rId3868" Type="http://schemas.openxmlformats.org/officeDocument/2006/relationships/hyperlink" Target="https://www.linkedin.com/in/irene-de-gooyer-collins/" TargetMode="External"/><Relationship Id="rId1208" Type="http://schemas.openxmlformats.org/officeDocument/2006/relationships/hyperlink" Target="https://www.linkedin.com/in/lynn-connor-21b5b962/" TargetMode="External"/><Relationship Id="rId2539" Type="http://schemas.openxmlformats.org/officeDocument/2006/relationships/hyperlink" Target="https://app.hubspot.com/contacts/22670085/company/10336607817" TargetMode="External"/><Relationship Id="rId1209" Type="http://schemas.openxmlformats.org/officeDocument/2006/relationships/hyperlink" Target="https://www.linkedin.com/messaging/thread/2-MGVjZTY1MDgtZDNiZi00YjFlLThjOWQtZDc0N2RlZmQwMTQwXzAxMA==/" TargetMode="External"/><Relationship Id="rId3861" Type="http://schemas.openxmlformats.org/officeDocument/2006/relationships/hyperlink" Target="https://www.linkedin.com/in/stevemoralesmarketer/" TargetMode="External"/><Relationship Id="rId2530" Type="http://schemas.openxmlformats.org/officeDocument/2006/relationships/hyperlink" Target="https://www.linkedin.com/in/myriam-c-k-gibson-806791221/" TargetMode="External"/><Relationship Id="rId3860" Type="http://schemas.openxmlformats.org/officeDocument/2006/relationships/hyperlink" Target="https://www.linkedin.com/in/stevemoralesmarketer/" TargetMode="External"/><Relationship Id="rId1200" Type="http://schemas.openxmlformats.org/officeDocument/2006/relationships/hyperlink" Target="https://twitter.com/JingerAdamsDesn" TargetMode="External"/><Relationship Id="rId2531" Type="http://schemas.openxmlformats.org/officeDocument/2006/relationships/hyperlink" Target="https://www.linkedin.com/in/myriam-c-k-gibson-806791221/" TargetMode="External"/><Relationship Id="rId3863" Type="http://schemas.openxmlformats.org/officeDocument/2006/relationships/hyperlink" Target="https://www.linkedin.com/messaging/thread/2-YjllNWYzMDYtZDZjYS00ZjVmLWEzYTEtNDkyN2FiYzJjYWUyXzAxMA==/" TargetMode="External"/><Relationship Id="rId1201" Type="http://schemas.openxmlformats.org/officeDocument/2006/relationships/hyperlink" Target="https://www.linkedin.com/in/melisa-ghersi-291110105/" TargetMode="External"/><Relationship Id="rId2532" Type="http://schemas.openxmlformats.org/officeDocument/2006/relationships/hyperlink" Target="https://www.linkedin.com/in/olgaavila/" TargetMode="External"/><Relationship Id="rId3862" Type="http://schemas.openxmlformats.org/officeDocument/2006/relationships/hyperlink" Target="https://www.linkedin.com/messaging/thread/2-NzUzYjdiOWMtYWFjNi01NTRlLWJkZDMtOTEwMTk2ZjllMmE0XzAxMg==/" TargetMode="External"/><Relationship Id="rId1235" Type="http://schemas.openxmlformats.org/officeDocument/2006/relationships/hyperlink" Target="https://www.linkedin.com/in/yann-darevic-609ba714b/" TargetMode="External"/><Relationship Id="rId2566" Type="http://schemas.openxmlformats.org/officeDocument/2006/relationships/hyperlink" Target="https://www.linkedin.com/messaging/thread/2-Y2RlZjI5OWMtMWY4Ny00ZTU2LTllYWItZjBmOTlkYWJkMWU0XzAxMA==/" TargetMode="External"/><Relationship Id="rId3898" Type="http://schemas.openxmlformats.org/officeDocument/2006/relationships/hyperlink" Target="https://www.linkedin.com/in/ryan-vesler-20b950b8/" TargetMode="External"/><Relationship Id="rId1236" Type="http://schemas.openxmlformats.org/officeDocument/2006/relationships/hyperlink" Target="https://www.linkedin.com/in/rocio-darevic-12b44410a/" TargetMode="External"/><Relationship Id="rId2567" Type="http://schemas.openxmlformats.org/officeDocument/2006/relationships/hyperlink" Target="https://www.linkedin.com/in/bryanmgerber/" TargetMode="External"/><Relationship Id="rId3897" Type="http://schemas.openxmlformats.org/officeDocument/2006/relationships/hyperlink" Target="https://app.hubspot.com/contacts/22670085/company/10336665905" TargetMode="External"/><Relationship Id="rId1237" Type="http://schemas.openxmlformats.org/officeDocument/2006/relationships/hyperlink" Target="https://www.linkedin.com/in/rocio-darevic-12b44410a/" TargetMode="External"/><Relationship Id="rId2568" Type="http://schemas.openxmlformats.org/officeDocument/2006/relationships/hyperlink" Target="https://app.hubspot.com/contacts/22670085/company/10336813107" TargetMode="External"/><Relationship Id="rId1238" Type="http://schemas.openxmlformats.org/officeDocument/2006/relationships/hyperlink" Target="https://www.linkedin.com/messaging/thread/2-YzM1ZDQ2MTMtYzE5Yy00MjU0LWE2OTAtODg0MTY2ODNiOGI2XzAxMA==/" TargetMode="External"/><Relationship Id="rId2569" Type="http://schemas.openxmlformats.org/officeDocument/2006/relationships/hyperlink" Target="https://www.linkedin.com/in/bryanmgerber/" TargetMode="External"/><Relationship Id="rId3899" Type="http://schemas.openxmlformats.org/officeDocument/2006/relationships/hyperlink" Target="https://www.linkedin.com/messaging/thread/2-MTU4ZDVjMzctNmZjYS00MGIxLWIzZTktNjRjZDc2NzZkYjNjXzAxMA==/" TargetMode="External"/><Relationship Id="rId1239" Type="http://schemas.openxmlformats.org/officeDocument/2006/relationships/hyperlink" Target="https://www.linkedin.com/in/tevin-haye-2822258b/" TargetMode="External"/><Relationship Id="rId409" Type="http://schemas.openxmlformats.org/officeDocument/2006/relationships/hyperlink" Target="https://www.linkedin.com/in/juliabed/" TargetMode="External"/><Relationship Id="rId404" Type="http://schemas.openxmlformats.org/officeDocument/2006/relationships/hyperlink" Target="https://app.hubspot.com/contacts/22670085/company/9746393764" TargetMode="External"/><Relationship Id="rId403" Type="http://schemas.openxmlformats.org/officeDocument/2006/relationships/hyperlink" Target="https://www.linkedin.com/in/cecile-revah-96b777158/" TargetMode="External"/><Relationship Id="rId402" Type="http://schemas.openxmlformats.org/officeDocument/2006/relationships/hyperlink" Target="https://www.linkedin.com/in/chloe-barrow/" TargetMode="External"/><Relationship Id="rId401" Type="http://schemas.openxmlformats.org/officeDocument/2006/relationships/hyperlink" Target="https://www.linkedin.com/in/chloe-barrow/" TargetMode="External"/><Relationship Id="rId408" Type="http://schemas.openxmlformats.org/officeDocument/2006/relationships/hyperlink" Target="https://www.linkedin.com/messaging/thread/2-NTk5NTc1MGMtNmRjYi00MzBjLWEwYWUtYzU5OTUyZTAxZjRiXzAxMA==/" TargetMode="External"/><Relationship Id="rId407" Type="http://schemas.openxmlformats.org/officeDocument/2006/relationships/hyperlink" Target="https://www.linkedin.com/in/teddy-fong-76617821/" TargetMode="External"/><Relationship Id="rId406" Type="http://schemas.openxmlformats.org/officeDocument/2006/relationships/hyperlink" Target="https://www.linkedin.com/in/teddy-fong-76617821/" TargetMode="External"/><Relationship Id="rId405" Type="http://schemas.openxmlformats.org/officeDocument/2006/relationships/hyperlink" Target="https://www.linkedin.com/in/cecile-revah-96b777158/" TargetMode="External"/><Relationship Id="rId3890" Type="http://schemas.openxmlformats.org/officeDocument/2006/relationships/hyperlink" Target="https://www.linkedin.com/in/mistyashton/" TargetMode="External"/><Relationship Id="rId2560" Type="http://schemas.openxmlformats.org/officeDocument/2006/relationships/hyperlink" Target="https://www.linkedin.com/in/chauncey-twine-551555168/" TargetMode="External"/><Relationship Id="rId3892" Type="http://schemas.openxmlformats.org/officeDocument/2006/relationships/hyperlink" Target="https://twitter.com/AshtonMisty" TargetMode="External"/><Relationship Id="rId1230" Type="http://schemas.openxmlformats.org/officeDocument/2006/relationships/hyperlink" Target="https://www.linkedin.com/in/anoukhoogsteder/" TargetMode="External"/><Relationship Id="rId2561" Type="http://schemas.openxmlformats.org/officeDocument/2006/relationships/hyperlink" Target="https://www.linkedin.com/in/chauncey-twine-551555168/" TargetMode="External"/><Relationship Id="rId3891" Type="http://schemas.openxmlformats.org/officeDocument/2006/relationships/hyperlink" Target="https://www.linkedin.com/in/mistyashton/" TargetMode="External"/><Relationship Id="rId400" Type="http://schemas.openxmlformats.org/officeDocument/2006/relationships/hyperlink" Target="https://www.linkedin.com/messaging/thread/2-MmUxOTQ2MDgtMjdlMi00ZDExLTk3M2MtMTRhN2UyZGY3OWUzXzAxMg==/" TargetMode="External"/><Relationship Id="rId1231" Type="http://schemas.openxmlformats.org/officeDocument/2006/relationships/hyperlink" Target="https://www.linkedin.com/in/anoukhoogsteder/" TargetMode="External"/><Relationship Id="rId2562" Type="http://schemas.openxmlformats.org/officeDocument/2006/relationships/hyperlink" Target="https://www.linkedin.com/in/eleanor-dorsey-a4178a7/" TargetMode="External"/><Relationship Id="rId3894" Type="http://schemas.openxmlformats.org/officeDocument/2006/relationships/hyperlink" Target="https://www.linkedin.com/in/sara-rubin-352994a3/" TargetMode="External"/><Relationship Id="rId1232" Type="http://schemas.openxmlformats.org/officeDocument/2006/relationships/hyperlink" Target="https://twitter.com/AnoukHoogsteder" TargetMode="External"/><Relationship Id="rId2563" Type="http://schemas.openxmlformats.org/officeDocument/2006/relationships/hyperlink" Target="https://www.linkedin.com/in/eleanor-dorsey-a4178a7/" TargetMode="External"/><Relationship Id="rId3893" Type="http://schemas.openxmlformats.org/officeDocument/2006/relationships/hyperlink" Target="https://www.linkedin.com/in/sara-rubin-352994a3/" TargetMode="External"/><Relationship Id="rId1233" Type="http://schemas.openxmlformats.org/officeDocument/2006/relationships/hyperlink" Target="https://www.linkedin.com/in/yann-darevic-609ba714b/" TargetMode="External"/><Relationship Id="rId2564" Type="http://schemas.openxmlformats.org/officeDocument/2006/relationships/hyperlink" Target="https://www.linkedin.com/in/nicholas-waldron-607b57128/" TargetMode="External"/><Relationship Id="rId3896" Type="http://schemas.openxmlformats.org/officeDocument/2006/relationships/hyperlink" Target="https://www.linkedin.com/in/ryan-vesler-20b950b8/" TargetMode="External"/><Relationship Id="rId1234" Type="http://schemas.openxmlformats.org/officeDocument/2006/relationships/hyperlink" Target="https://app.hubspot.com/contacts/22670085/company/9747028096" TargetMode="External"/><Relationship Id="rId2565" Type="http://schemas.openxmlformats.org/officeDocument/2006/relationships/hyperlink" Target="https://www.linkedin.com/in/nicholas-waldron-607b57128/" TargetMode="External"/><Relationship Id="rId3895" Type="http://schemas.openxmlformats.org/officeDocument/2006/relationships/hyperlink" Target="https://www.linkedin.com/messaging/thread/2-ZWZkOTFmZWQtYzMyMi00MDNhLWEyMzMtZmI1NmQ2MzkxNGQ4XzAxMA==/" TargetMode="External"/><Relationship Id="rId1224" Type="http://schemas.openxmlformats.org/officeDocument/2006/relationships/hyperlink" Target="https://www.linkedin.com/in/emily-harris1234/" TargetMode="External"/><Relationship Id="rId2555" Type="http://schemas.openxmlformats.org/officeDocument/2006/relationships/hyperlink" Target="https://www.linkedin.com/in/alex-snook/" TargetMode="External"/><Relationship Id="rId3887" Type="http://schemas.openxmlformats.org/officeDocument/2006/relationships/hyperlink" Target="https://www.linkedin.com/in/alexaritacco/" TargetMode="External"/><Relationship Id="rId1225" Type="http://schemas.openxmlformats.org/officeDocument/2006/relationships/hyperlink" Target="https://www.linkedin.com/in/emily-harris1234/" TargetMode="External"/><Relationship Id="rId2556" Type="http://schemas.openxmlformats.org/officeDocument/2006/relationships/hyperlink" Target="https://www.linkedin.com/in/claudiaelisa/" TargetMode="External"/><Relationship Id="rId3886" Type="http://schemas.openxmlformats.org/officeDocument/2006/relationships/hyperlink" Target="https://www.linkedin.com/in/murphymeaghan/" TargetMode="External"/><Relationship Id="rId1226" Type="http://schemas.openxmlformats.org/officeDocument/2006/relationships/hyperlink" Target="https://www.linkedin.com/messaging/thread/2-MTYyNDY5OGQtNDYxOS00Njc1LWE4ZTktN2IzNjg4ZTRiNzY0XzAxMg==/" TargetMode="External"/><Relationship Id="rId2557" Type="http://schemas.openxmlformats.org/officeDocument/2006/relationships/hyperlink" Target="https://www.linkedin.com/in/claudiaelisa/" TargetMode="External"/><Relationship Id="rId3889" Type="http://schemas.openxmlformats.org/officeDocument/2006/relationships/hyperlink" Target="https://www.linkedin.com/messaging/thread/2-MDM3NTJhYTMtYmRkMy00MjU0LTlkNTQtNDlkMzI3ZDA3YjI1XzAxMA==/" TargetMode="External"/><Relationship Id="rId1227" Type="http://schemas.openxmlformats.org/officeDocument/2006/relationships/hyperlink" Target="https://www.linkedin.com/in/bas-de-ruijter-59b23b39/" TargetMode="External"/><Relationship Id="rId2558" Type="http://schemas.openxmlformats.org/officeDocument/2006/relationships/hyperlink" Target="https://www.linkedin.com/in/kari-skitka/" TargetMode="External"/><Relationship Id="rId3888" Type="http://schemas.openxmlformats.org/officeDocument/2006/relationships/hyperlink" Target="https://www.linkedin.com/in/alexaritacco/" TargetMode="External"/><Relationship Id="rId1228" Type="http://schemas.openxmlformats.org/officeDocument/2006/relationships/hyperlink" Target="https://app.hubspot.com/contacts/22670085/company/9746249594" TargetMode="External"/><Relationship Id="rId2559" Type="http://schemas.openxmlformats.org/officeDocument/2006/relationships/hyperlink" Target="https://www.linkedin.com/in/kari-skitka/" TargetMode="External"/><Relationship Id="rId1229" Type="http://schemas.openxmlformats.org/officeDocument/2006/relationships/hyperlink" Target="https://www.linkedin.com/in/bas-de-ruijter-59b23b39/" TargetMode="External"/><Relationship Id="rId3881" Type="http://schemas.openxmlformats.org/officeDocument/2006/relationships/hyperlink" Target="https://www.linkedin.com/in/jackie-beyer-mccabe-789626123/" TargetMode="External"/><Relationship Id="rId2550" Type="http://schemas.openxmlformats.org/officeDocument/2006/relationships/hyperlink" Target="https://www.linkedin.com/messaging/thread/2-OGRiZTNkMWMtZTNiNS00OGQyLTg0NjMtMTgzM2M1NTI0YzJkXzAxMA==/" TargetMode="External"/><Relationship Id="rId3880" Type="http://schemas.openxmlformats.org/officeDocument/2006/relationships/hyperlink" Target="https://www.linkedin.com/messaging/thread/2-MDk2YzAwZTgtNmRiNi00ODA1LTk1YmUtYmUyNTUwNTZiN2U5XzAxMA==/" TargetMode="External"/><Relationship Id="rId1220" Type="http://schemas.openxmlformats.org/officeDocument/2006/relationships/hyperlink" Target="https://www.linkedin.com/in/sarasheehy/" TargetMode="External"/><Relationship Id="rId2551" Type="http://schemas.openxmlformats.org/officeDocument/2006/relationships/hyperlink" Target="https://twitter.com/hgdi?lang=en" TargetMode="External"/><Relationship Id="rId3883" Type="http://schemas.openxmlformats.org/officeDocument/2006/relationships/hyperlink" Target="https://www.linkedin.com/in/lauren-holmes-52b77259/" TargetMode="External"/><Relationship Id="rId1221" Type="http://schemas.openxmlformats.org/officeDocument/2006/relationships/hyperlink" Target="https://www.linkedin.com/in/sarasheehy/" TargetMode="External"/><Relationship Id="rId2552" Type="http://schemas.openxmlformats.org/officeDocument/2006/relationships/hyperlink" Target="https://www.linkedin.com/in/tamarkoifman/" TargetMode="External"/><Relationship Id="rId3882" Type="http://schemas.openxmlformats.org/officeDocument/2006/relationships/hyperlink" Target="https://www.linkedin.com/in/jackie-beyer-mccabe-789626123/" TargetMode="External"/><Relationship Id="rId1222" Type="http://schemas.openxmlformats.org/officeDocument/2006/relationships/hyperlink" Target="https://www.linkedin.com/messaging/thread/2-N2I1NzViMGQtMGRiMi01YWFlLTg2ZGYtZmIxNGM4ODgwYjhmXzAwMA==/" TargetMode="External"/><Relationship Id="rId2553" Type="http://schemas.openxmlformats.org/officeDocument/2006/relationships/hyperlink" Target="https://www.linkedin.com/messaging/thread/2-M2RiMWI3NWYtY2M2YS00NWFhLTllMTctZmY0Mjc3NTA1ZWNiXzAxMA==/" TargetMode="External"/><Relationship Id="rId3885" Type="http://schemas.openxmlformats.org/officeDocument/2006/relationships/hyperlink" Target="https://www.linkedin.com/in/murphymeaghan/" TargetMode="External"/><Relationship Id="rId1223" Type="http://schemas.openxmlformats.org/officeDocument/2006/relationships/hyperlink" Target="https://www.linkedin.com/messaging/thread/2-MmIyYWFjM2ItYjgwNy00YmRmLWEwZWQtMjA5ZTQwNjE5ZTEwXzAxMA==/" TargetMode="External"/><Relationship Id="rId2554" Type="http://schemas.openxmlformats.org/officeDocument/2006/relationships/hyperlink" Target="https://twitter.com/tamarstar?lang=en" TargetMode="External"/><Relationship Id="rId3884" Type="http://schemas.openxmlformats.org/officeDocument/2006/relationships/hyperlink" Target="https://www.linkedin.com/in/lauren-holmes-52b77259/" TargetMode="External"/><Relationship Id="rId2500" Type="http://schemas.openxmlformats.org/officeDocument/2006/relationships/hyperlink" Target="https://www.linkedin.com/messaging/thread/2-NjRkMDFjY2MtMDAzMi00NWY3LWJhYzUtMDM0YzQwYzg2MDg2XzAxMA==/" TargetMode="External"/><Relationship Id="rId3832" Type="http://schemas.openxmlformats.org/officeDocument/2006/relationships/hyperlink" Target="https://www.linkedin.com/in/jessicah77/" TargetMode="External"/><Relationship Id="rId2501" Type="http://schemas.openxmlformats.org/officeDocument/2006/relationships/hyperlink" Target="https://www.linkedin.com/in/john-merwin-51b58326/" TargetMode="External"/><Relationship Id="rId3831" Type="http://schemas.openxmlformats.org/officeDocument/2006/relationships/hyperlink" Target="https://app.hubspot.com/contacts/22670085/company/15156362780" TargetMode="External"/><Relationship Id="rId2502" Type="http://schemas.openxmlformats.org/officeDocument/2006/relationships/hyperlink" Target="https://www.linkedin.com/in/john-merwin-51b58326/" TargetMode="External"/><Relationship Id="rId3834" Type="http://schemas.openxmlformats.org/officeDocument/2006/relationships/hyperlink" Target="https://www.linkedin.com/in/teravaldez/" TargetMode="External"/><Relationship Id="rId2503" Type="http://schemas.openxmlformats.org/officeDocument/2006/relationships/hyperlink" Target="https://www.linkedin.com/in/adam-tishman-87b68920/" TargetMode="External"/><Relationship Id="rId3833" Type="http://schemas.openxmlformats.org/officeDocument/2006/relationships/hyperlink" Target="https://www.linkedin.com/in/teravaldez/" TargetMode="External"/><Relationship Id="rId2504" Type="http://schemas.openxmlformats.org/officeDocument/2006/relationships/hyperlink" Target="https://www.linkedin.com/in/adam-tishman-87b68920/" TargetMode="External"/><Relationship Id="rId3836" Type="http://schemas.openxmlformats.org/officeDocument/2006/relationships/hyperlink" Target="https://twitter.com/terapeterson1?lang=en" TargetMode="External"/><Relationship Id="rId2505" Type="http://schemas.openxmlformats.org/officeDocument/2006/relationships/hyperlink" Target="https://twitter.com/gonetishing?lang=en" TargetMode="External"/><Relationship Id="rId3835" Type="http://schemas.openxmlformats.org/officeDocument/2006/relationships/hyperlink" Target="https://www.linkedin.com/messaging/thread/2-ZGRlMDA2ZWUtOWI5OS00YTMzLWJjYmMtNzlkY2E4NzY4OWRiXzAxMA==/" TargetMode="External"/><Relationship Id="rId2506" Type="http://schemas.openxmlformats.org/officeDocument/2006/relationships/hyperlink" Target="https://www.linkedin.com/in/steven-krinberg/" TargetMode="External"/><Relationship Id="rId3838" Type="http://schemas.openxmlformats.org/officeDocument/2006/relationships/hyperlink" Target="https://www.linkedin.com/in/kurt-maw-220167/" TargetMode="External"/><Relationship Id="rId2507" Type="http://schemas.openxmlformats.org/officeDocument/2006/relationships/hyperlink" Target="https://www.linkedin.com/in/steven-krinberg/" TargetMode="External"/><Relationship Id="rId3837" Type="http://schemas.openxmlformats.org/officeDocument/2006/relationships/hyperlink" Target="https://www.linkedin.com/in/kurt-maw-220167/" TargetMode="External"/><Relationship Id="rId2508" Type="http://schemas.openxmlformats.org/officeDocument/2006/relationships/hyperlink" Target="https://www.linkedin.com/messaging/thread/2-MzM3NmI2Y2UtNjAzZS00YmNjLTljZmItYzJiZmMwYzQ2ODNiXzAxMA==/?searchTerm=Steven%20Krinberg" TargetMode="External"/><Relationship Id="rId2509" Type="http://schemas.openxmlformats.org/officeDocument/2006/relationships/hyperlink" Target="https://twitter.com/krinberg11" TargetMode="External"/><Relationship Id="rId3839" Type="http://schemas.openxmlformats.org/officeDocument/2006/relationships/hyperlink" Target="https://www.linkedin.com/messaging/thread/2-MjE5MDdlYzAtMGI0Yy00ZTM1LWFkODQtODgxZmE4NTU5NTBkXzAxMA==/" TargetMode="External"/><Relationship Id="rId3830" Type="http://schemas.openxmlformats.org/officeDocument/2006/relationships/hyperlink" Target="https://www.linkedin.com/in/jessicah77/" TargetMode="External"/><Relationship Id="rId3821" Type="http://schemas.openxmlformats.org/officeDocument/2006/relationships/hyperlink" Target="https://www.linkedin.com/in/sebastian-mayrhofer-585575180/" TargetMode="External"/><Relationship Id="rId3820" Type="http://schemas.openxmlformats.org/officeDocument/2006/relationships/hyperlink" Target="https://www.linkedin.com/in/sebastian-mayrhofer-585575180/" TargetMode="External"/><Relationship Id="rId3823" Type="http://schemas.openxmlformats.org/officeDocument/2006/relationships/hyperlink" Target="https://www.linkedin.com/in/steve-nicholas/" TargetMode="External"/><Relationship Id="rId3822" Type="http://schemas.openxmlformats.org/officeDocument/2006/relationships/hyperlink" Target="https://www.linkedin.com/in/steve-nicholas/" TargetMode="External"/><Relationship Id="rId3825" Type="http://schemas.openxmlformats.org/officeDocument/2006/relationships/hyperlink" Target="https://www.linkedin.com/in/mohanadoss-manoharan-86787651/" TargetMode="External"/><Relationship Id="rId3824" Type="http://schemas.openxmlformats.org/officeDocument/2006/relationships/hyperlink" Target="https://www.linkedin.com/messaging/thread/2-YmY0Y2QwMjktZWIyNC00YWRhLWEyNzMtZWMwYWNhZTg2ZDM0XzAxMA==/" TargetMode="External"/><Relationship Id="rId3827" Type="http://schemas.openxmlformats.org/officeDocument/2006/relationships/hyperlink" Target="https://www.linkedin.com/in/estrug/" TargetMode="External"/><Relationship Id="rId3826" Type="http://schemas.openxmlformats.org/officeDocument/2006/relationships/hyperlink" Target="https://www.linkedin.com/in/mohanadoss-manoharan-86787651/" TargetMode="External"/><Relationship Id="rId3829" Type="http://schemas.openxmlformats.org/officeDocument/2006/relationships/hyperlink" Target="https://twitter.com/ElysaStrug" TargetMode="External"/><Relationship Id="rId3828" Type="http://schemas.openxmlformats.org/officeDocument/2006/relationships/hyperlink" Target="https://www.linkedin.com/in/estrug/" TargetMode="External"/><Relationship Id="rId2522" Type="http://schemas.openxmlformats.org/officeDocument/2006/relationships/hyperlink" Target="https://www.linkedin.com/in/elvia-munoz-0930a28b/" TargetMode="External"/><Relationship Id="rId3854" Type="http://schemas.openxmlformats.org/officeDocument/2006/relationships/hyperlink" Target="https://www.linkedin.com/in/gwen-thayer-371a6b10/" TargetMode="External"/><Relationship Id="rId2523" Type="http://schemas.openxmlformats.org/officeDocument/2006/relationships/hyperlink" Target="https://www.linkedin.com/in/elvia-munoz-0930a28b/" TargetMode="External"/><Relationship Id="rId3853" Type="http://schemas.openxmlformats.org/officeDocument/2006/relationships/hyperlink" Target="https://twitter.com/tombugbee" TargetMode="External"/><Relationship Id="rId2524" Type="http://schemas.openxmlformats.org/officeDocument/2006/relationships/hyperlink" Target="https://www.linkedin.com/in/michelle-lopez-608a481a8/" TargetMode="External"/><Relationship Id="rId3856" Type="http://schemas.openxmlformats.org/officeDocument/2006/relationships/hyperlink" Target="https://www.linkedin.com/messaging/thread/2-NWViMjY0MzItODA2ZC00ODUzLWIwYTktYzc5NjAzNTQ4NDM3XzAxMA==/" TargetMode="External"/><Relationship Id="rId2525" Type="http://schemas.openxmlformats.org/officeDocument/2006/relationships/hyperlink" Target="https://www.linkedin.com/in/michelle-lopez-608a481a8/" TargetMode="External"/><Relationship Id="rId3855" Type="http://schemas.openxmlformats.org/officeDocument/2006/relationships/hyperlink" Target="https://www.linkedin.com/in/gwen-thayer-371a6b10/" TargetMode="External"/><Relationship Id="rId2526" Type="http://schemas.openxmlformats.org/officeDocument/2006/relationships/hyperlink" Target="https://www.linkedin.com/in/toni-battaglia-0654b42b/" TargetMode="External"/><Relationship Id="rId3858" Type="http://schemas.openxmlformats.org/officeDocument/2006/relationships/hyperlink" Target="https://app.hubspot.com/contacts/22670085/company/15204598032" TargetMode="External"/><Relationship Id="rId2527" Type="http://schemas.openxmlformats.org/officeDocument/2006/relationships/hyperlink" Target="https://app.hubspot.com/contacts/22670085/company/10336735379" TargetMode="External"/><Relationship Id="rId3857" Type="http://schemas.openxmlformats.org/officeDocument/2006/relationships/hyperlink" Target="https://www.linkedin.com/in/jessica-hernandez-101653129/" TargetMode="External"/><Relationship Id="rId2528" Type="http://schemas.openxmlformats.org/officeDocument/2006/relationships/hyperlink" Target="https://www.linkedin.com/in/toni-battaglia-0654b42b/" TargetMode="External"/><Relationship Id="rId2529" Type="http://schemas.openxmlformats.org/officeDocument/2006/relationships/hyperlink" Target="https://www.linkedin.com/messaging/thread/2-OGJhMjNjODktMzhlNy00YjVjLWJlNGUtNDIyZTlkNTBiMDM2XzAxMA==/?searchTerm=Toni%20Battaglia" TargetMode="External"/><Relationship Id="rId3859" Type="http://schemas.openxmlformats.org/officeDocument/2006/relationships/hyperlink" Target="https://www.linkedin.com/in/jessica-hernandez-101653129/" TargetMode="External"/><Relationship Id="rId3850" Type="http://schemas.openxmlformats.org/officeDocument/2006/relationships/hyperlink" Target="https://app.hubspot.com/contacts/22670085/company/15204655878" TargetMode="External"/><Relationship Id="rId2520" Type="http://schemas.openxmlformats.org/officeDocument/2006/relationships/hyperlink" Target="https://www.linkedin.com/in/judith-somekh-61586269/" TargetMode="External"/><Relationship Id="rId3852" Type="http://schemas.openxmlformats.org/officeDocument/2006/relationships/hyperlink" Target="https://www.linkedin.com/messaging/thread/2-NWY5YjUyMzEtM2VhYy00MDVhLWI0ZDktODdkNGJhNzYzOGIwXzAxMA==/" TargetMode="External"/><Relationship Id="rId2521" Type="http://schemas.openxmlformats.org/officeDocument/2006/relationships/hyperlink" Target="https://twitter.com/judithsomekh" TargetMode="External"/><Relationship Id="rId3851" Type="http://schemas.openxmlformats.org/officeDocument/2006/relationships/hyperlink" Target="https://www.linkedin.com/in/tom-bugbee-47241a29/" TargetMode="External"/><Relationship Id="rId2511" Type="http://schemas.openxmlformats.org/officeDocument/2006/relationships/hyperlink" Target="https://www.linkedin.com/in/jenlesniak/" TargetMode="External"/><Relationship Id="rId3843" Type="http://schemas.openxmlformats.org/officeDocument/2006/relationships/hyperlink" Target="https://www.linkedin.com/in/katieguild/" TargetMode="External"/><Relationship Id="rId2512" Type="http://schemas.openxmlformats.org/officeDocument/2006/relationships/hyperlink" Target="https://www.linkedin.com/messaging/thread/2-YzUwMzM4NzUtMWI2NS00NTM4LWFkM2YtZDg0OGY5ZmI3MjJmXzAxMA==/" TargetMode="External"/><Relationship Id="rId3842" Type="http://schemas.openxmlformats.org/officeDocument/2006/relationships/hyperlink" Target="https://www.linkedin.com/in/katieguild/" TargetMode="External"/><Relationship Id="rId2513" Type="http://schemas.openxmlformats.org/officeDocument/2006/relationships/hyperlink" Target="https://twitter.com/jmezger?lang=zh-Hant" TargetMode="External"/><Relationship Id="rId3845" Type="http://schemas.openxmlformats.org/officeDocument/2006/relationships/hyperlink" Target="https://www.linkedin.com/in/marieleroux/" TargetMode="External"/><Relationship Id="rId2514" Type="http://schemas.openxmlformats.org/officeDocument/2006/relationships/hyperlink" Target="https://www.linkedin.com/in/jamie-smith-9687678/" TargetMode="External"/><Relationship Id="rId3844" Type="http://schemas.openxmlformats.org/officeDocument/2006/relationships/hyperlink" Target="https://www.linkedin.com/in/marieleroux/" TargetMode="External"/><Relationship Id="rId2515" Type="http://schemas.openxmlformats.org/officeDocument/2006/relationships/hyperlink" Target="https://www.linkedin.com/in/jamie-smith-9687678/" TargetMode="External"/><Relationship Id="rId3847" Type="http://schemas.openxmlformats.org/officeDocument/2006/relationships/hyperlink" Target="https://www.linkedin.com/in/lauratbarton/" TargetMode="External"/><Relationship Id="rId2516" Type="http://schemas.openxmlformats.org/officeDocument/2006/relationships/hyperlink" Target="https://www.linkedin.com/in/emanuel-mehdizadeh-a3876586/" TargetMode="External"/><Relationship Id="rId3846" Type="http://schemas.openxmlformats.org/officeDocument/2006/relationships/hyperlink" Target="https://www.linkedin.com/in/lauratbarton/" TargetMode="External"/><Relationship Id="rId2517" Type="http://schemas.openxmlformats.org/officeDocument/2006/relationships/hyperlink" Target="https://app.hubspot.com/contacts/22670085/company/10336885778" TargetMode="External"/><Relationship Id="rId3849" Type="http://schemas.openxmlformats.org/officeDocument/2006/relationships/hyperlink" Target="https://www.linkedin.com/in/tom-bugbee-47241a29/" TargetMode="External"/><Relationship Id="rId2518" Type="http://schemas.openxmlformats.org/officeDocument/2006/relationships/hyperlink" Target="https://www.linkedin.com/in/emanuel-mehdizadeh-a3876586/" TargetMode="External"/><Relationship Id="rId3848" Type="http://schemas.openxmlformats.org/officeDocument/2006/relationships/hyperlink" Target="https://twitter.com/LauraTBarton" TargetMode="External"/><Relationship Id="rId2519" Type="http://schemas.openxmlformats.org/officeDocument/2006/relationships/hyperlink" Target="https://www.linkedin.com/in/judith-somekh-61586269/" TargetMode="External"/><Relationship Id="rId3841" Type="http://schemas.openxmlformats.org/officeDocument/2006/relationships/hyperlink" Target="https://www.linkedin.com/in/samanthaemurphy/" TargetMode="External"/><Relationship Id="rId2510" Type="http://schemas.openxmlformats.org/officeDocument/2006/relationships/hyperlink" Target="https://www.linkedin.com/in/jenlesniak/" TargetMode="External"/><Relationship Id="rId3840" Type="http://schemas.openxmlformats.org/officeDocument/2006/relationships/hyperlink" Target="https://www.linkedin.com/in/samanthaemurphy/" TargetMode="External"/><Relationship Id="rId4327" Type="http://schemas.openxmlformats.org/officeDocument/2006/relationships/hyperlink" Target="https://www.linkedin.com/in/michael-belenky-3b747319/" TargetMode="External"/><Relationship Id="rId4326" Type="http://schemas.openxmlformats.org/officeDocument/2006/relationships/hyperlink" Target="https://www.linkedin.com/in/uli-belenky-506b405/" TargetMode="External"/><Relationship Id="rId4329" Type="http://schemas.openxmlformats.org/officeDocument/2006/relationships/hyperlink" Target="https://www.linkedin.com/in/frederic-vitre-a8b2537/" TargetMode="External"/><Relationship Id="rId4328" Type="http://schemas.openxmlformats.org/officeDocument/2006/relationships/hyperlink" Target="https://www.linkedin.com/in/michael-belenky-3b747319/" TargetMode="External"/><Relationship Id="rId469" Type="http://schemas.openxmlformats.org/officeDocument/2006/relationships/hyperlink" Target="https://www.linkedin.com/in/steven-ang-ab6111b2/?originalSubdomain=sg" TargetMode="External"/><Relationship Id="rId468" Type="http://schemas.openxmlformats.org/officeDocument/2006/relationships/hyperlink" Target="https://www.linkedin.com/messaging/thread/2-OWU1ZDhlN2EtNGFlNC00ZTQ4LThhZjMtZGU3OWEwZGFkMGE5XzAxMA==/" TargetMode="External"/><Relationship Id="rId467" Type="http://schemas.openxmlformats.org/officeDocument/2006/relationships/hyperlink" Target="https://www.linkedin.com/in/tony-barrington-1a9b7429/" TargetMode="External"/><Relationship Id="rId1290" Type="http://schemas.openxmlformats.org/officeDocument/2006/relationships/hyperlink" Target="https://app.hubspot.com/contacts/22670085/company/9746468455" TargetMode="External"/><Relationship Id="rId1291" Type="http://schemas.openxmlformats.org/officeDocument/2006/relationships/hyperlink" Target="https://www.linkedin.com/in/graduationattire-18076077/" TargetMode="External"/><Relationship Id="rId1292" Type="http://schemas.openxmlformats.org/officeDocument/2006/relationships/hyperlink" Target="https://www.linkedin.com/messaging/thread/2-ZmJhN2NmMGQtN2I4Yi00YjY3LWEzMjQtMzVkNDE1MGIwM2RlXzAxMg==/" TargetMode="External"/><Relationship Id="rId462" Type="http://schemas.openxmlformats.org/officeDocument/2006/relationships/hyperlink" Target="https://www.linkedin.com/in/hollytudormiles/" TargetMode="External"/><Relationship Id="rId1293" Type="http://schemas.openxmlformats.org/officeDocument/2006/relationships/hyperlink" Target="https://www.linkedin.com/in/scottafurlong/" TargetMode="External"/><Relationship Id="rId461" Type="http://schemas.openxmlformats.org/officeDocument/2006/relationships/hyperlink" Target="https://www.linkedin.com/in/catriona-wood-75264512b/" TargetMode="External"/><Relationship Id="rId1294" Type="http://schemas.openxmlformats.org/officeDocument/2006/relationships/hyperlink" Target="https://www.linkedin.com/in/scottafurlong/" TargetMode="External"/><Relationship Id="rId460" Type="http://schemas.openxmlformats.org/officeDocument/2006/relationships/hyperlink" Target="https://www.linkedin.com/in/catriona-wood-75264512b/" TargetMode="External"/><Relationship Id="rId1295" Type="http://schemas.openxmlformats.org/officeDocument/2006/relationships/hyperlink" Target="https://www.linkedin.com/in/mijke-de-vette-072a0110/" TargetMode="External"/><Relationship Id="rId4321" Type="http://schemas.openxmlformats.org/officeDocument/2006/relationships/hyperlink" Target="https://www.linkedin.com/in/annabel-hisle-ba7b18189/" TargetMode="External"/><Relationship Id="rId1296" Type="http://schemas.openxmlformats.org/officeDocument/2006/relationships/hyperlink" Target="https://app.hubspot.com/contacts/22670085/company/9746400132" TargetMode="External"/><Relationship Id="rId4320" Type="http://schemas.openxmlformats.org/officeDocument/2006/relationships/hyperlink" Target="https://www.linkedin.com/in/annabel-hisle-ba7b18189/" TargetMode="External"/><Relationship Id="rId466" Type="http://schemas.openxmlformats.org/officeDocument/2006/relationships/hyperlink" Target="https://app.hubspot.com/contacts/22670085/company/9747088984" TargetMode="External"/><Relationship Id="rId1297" Type="http://schemas.openxmlformats.org/officeDocument/2006/relationships/hyperlink" Target="https://www.linkedin.com/in/mijke-de-vette-072a0110/" TargetMode="External"/><Relationship Id="rId4323" Type="http://schemas.openxmlformats.org/officeDocument/2006/relationships/hyperlink" Target="https://www.linkedin.com/in/calicia-strait-561172107/" TargetMode="External"/><Relationship Id="rId465" Type="http://schemas.openxmlformats.org/officeDocument/2006/relationships/hyperlink" Target="https://www.linkedin.com/in/david-barrington-34652211/" TargetMode="External"/><Relationship Id="rId1298" Type="http://schemas.openxmlformats.org/officeDocument/2006/relationships/hyperlink" Target="https://www.linkedin.com/in/femkewouda/" TargetMode="External"/><Relationship Id="rId4322" Type="http://schemas.openxmlformats.org/officeDocument/2006/relationships/hyperlink" Target="https://www.linkedin.com/in/calicia-strait-561172107/" TargetMode="External"/><Relationship Id="rId464" Type="http://schemas.openxmlformats.org/officeDocument/2006/relationships/hyperlink" Target="https://www.linkedin.com/messaging/thread/2-MWVkNTgyZWYtOTRiNC00MzQxLWI2MTItYzNjNDE5OGYzZTU4XzAxMA==/" TargetMode="External"/><Relationship Id="rId1299" Type="http://schemas.openxmlformats.org/officeDocument/2006/relationships/hyperlink" Target="https://www.linkedin.com/in/femkewouda/" TargetMode="External"/><Relationship Id="rId4325" Type="http://schemas.openxmlformats.org/officeDocument/2006/relationships/hyperlink" Target="https://app.hubspot.com/contacts/22670085/company/10336712800" TargetMode="External"/><Relationship Id="rId463" Type="http://schemas.openxmlformats.org/officeDocument/2006/relationships/hyperlink" Target="https://www.linkedin.com/in/hollytudormiles/" TargetMode="External"/><Relationship Id="rId4324" Type="http://schemas.openxmlformats.org/officeDocument/2006/relationships/hyperlink" Target="https://www.linkedin.com/in/uli-belenky-506b405/" TargetMode="External"/><Relationship Id="rId4316" Type="http://schemas.openxmlformats.org/officeDocument/2006/relationships/hyperlink" Target="https://www.linkedin.com/in/markey-hutchinson-25161757/" TargetMode="External"/><Relationship Id="rId4315" Type="http://schemas.openxmlformats.org/officeDocument/2006/relationships/hyperlink" Target="https://app.hubspot.com/contacts/22670085/company/10336801304" TargetMode="External"/><Relationship Id="rId4318" Type="http://schemas.openxmlformats.org/officeDocument/2006/relationships/hyperlink" Target="https://www.linkedin.com/in/elizabeth-edwards-ab909833/" TargetMode="External"/><Relationship Id="rId4317" Type="http://schemas.openxmlformats.org/officeDocument/2006/relationships/hyperlink" Target="https://twitter.com/MarkeyHutch" TargetMode="External"/><Relationship Id="rId4319" Type="http://schemas.openxmlformats.org/officeDocument/2006/relationships/hyperlink" Target="https://www.linkedin.com/in/elizabeth-edwards-ab909833/" TargetMode="External"/><Relationship Id="rId459" Type="http://schemas.openxmlformats.org/officeDocument/2006/relationships/hyperlink" Target="https://www.linkedin.com/in/manesh-mirani-46216412/" TargetMode="External"/><Relationship Id="rId458" Type="http://schemas.openxmlformats.org/officeDocument/2006/relationships/hyperlink" Target="https://www.linkedin.com/in/manesh-mirani-46216412/" TargetMode="External"/><Relationship Id="rId457" Type="http://schemas.openxmlformats.org/officeDocument/2006/relationships/hyperlink" Target="https://www.linkedin.com/messaging/thread/2-YjEyMzY4ODctMGZhOS00ZTkwLTgzOTAtYjNhZmQ1MjVhOTE4XzAxMw==/" TargetMode="External"/><Relationship Id="rId456" Type="http://schemas.openxmlformats.org/officeDocument/2006/relationships/hyperlink" Target="https://www.linkedin.com/in/prashant-awasthi-44281513/" TargetMode="External"/><Relationship Id="rId1280" Type="http://schemas.openxmlformats.org/officeDocument/2006/relationships/hyperlink" Target="https://www.linkedin.com/in/tessa-vermeulen-3069526b/" TargetMode="External"/><Relationship Id="rId1281" Type="http://schemas.openxmlformats.org/officeDocument/2006/relationships/hyperlink" Target="https://www.linkedin.com/in/heather-mccormick-2b145b63/" TargetMode="External"/><Relationship Id="rId451" Type="http://schemas.openxmlformats.org/officeDocument/2006/relationships/hyperlink" Target="https://twitter.com/LisetteBrookhu1" TargetMode="External"/><Relationship Id="rId1282" Type="http://schemas.openxmlformats.org/officeDocument/2006/relationships/hyperlink" Target="https://www.linkedin.com/in/heather-mccormick-2b145b63/" TargetMode="External"/><Relationship Id="rId450" Type="http://schemas.openxmlformats.org/officeDocument/2006/relationships/hyperlink" Target="https://www.linkedin.com/in/lisettebrookhuis/" TargetMode="External"/><Relationship Id="rId1283" Type="http://schemas.openxmlformats.org/officeDocument/2006/relationships/hyperlink" Target="https://twitter.com/heathmccormick" TargetMode="External"/><Relationship Id="rId1284" Type="http://schemas.openxmlformats.org/officeDocument/2006/relationships/hyperlink" Target="https://www.linkedin.com/in/dharmesh-raman-54a49086/" TargetMode="External"/><Relationship Id="rId4310" Type="http://schemas.openxmlformats.org/officeDocument/2006/relationships/hyperlink" Target="https://www.linkedin.com/in/ticia-pinto/" TargetMode="External"/><Relationship Id="rId1285" Type="http://schemas.openxmlformats.org/officeDocument/2006/relationships/hyperlink" Target="https://app.hubspot.com/contacts/22670085/company/9746393771" TargetMode="External"/><Relationship Id="rId455" Type="http://schemas.openxmlformats.org/officeDocument/2006/relationships/hyperlink" Target="https://www.linkedin.com/in/prashant-awasthi-44281513/" TargetMode="External"/><Relationship Id="rId1286" Type="http://schemas.openxmlformats.org/officeDocument/2006/relationships/hyperlink" Target="https://www.linkedin.com/in/dharmesh-raman-54a49086/" TargetMode="External"/><Relationship Id="rId4312" Type="http://schemas.openxmlformats.org/officeDocument/2006/relationships/hyperlink" Target="https://www.linkedin.com/in/ryanangel90/" TargetMode="External"/><Relationship Id="rId454" Type="http://schemas.openxmlformats.org/officeDocument/2006/relationships/hyperlink" Target="https://www.linkedin.com/in/prashant-shah-%E2%9C%94-1344422a/" TargetMode="External"/><Relationship Id="rId1287" Type="http://schemas.openxmlformats.org/officeDocument/2006/relationships/hyperlink" Target="https://www.linkedin.com/in/martin-gilligan-73b82318a/" TargetMode="External"/><Relationship Id="rId4311" Type="http://schemas.openxmlformats.org/officeDocument/2006/relationships/hyperlink" Target="https://www.linkedin.com/in/ticia-pinto/" TargetMode="External"/><Relationship Id="rId453" Type="http://schemas.openxmlformats.org/officeDocument/2006/relationships/hyperlink" Target="https://www.linkedin.com/in/prashant-shah-%E2%9C%94-1344422a/" TargetMode="External"/><Relationship Id="rId1288" Type="http://schemas.openxmlformats.org/officeDocument/2006/relationships/hyperlink" Target="https://www.linkedin.com/in/martin-gilligan-73b82318a/" TargetMode="External"/><Relationship Id="rId4314" Type="http://schemas.openxmlformats.org/officeDocument/2006/relationships/hyperlink" Target="https://www.linkedin.com/in/markey-hutchinson-25161757/" TargetMode="External"/><Relationship Id="rId452" Type="http://schemas.openxmlformats.org/officeDocument/2006/relationships/hyperlink" Target="https://www.linkedin.com/in/dennisvanrooden/" TargetMode="External"/><Relationship Id="rId1289" Type="http://schemas.openxmlformats.org/officeDocument/2006/relationships/hyperlink" Target="https://www.linkedin.com/in/graduationattire-18076077/" TargetMode="External"/><Relationship Id="rId4313" Type="http://schemas.openxmlformats.org/officeDocument/2006/relationships/hyperlink" Target="https://www.linkedin.com/in/ryanangel90/" TargetMode="External"/><Relationship Id="rId3018" Type="http://schemas.openxmlformats.org/officeDocument/2006/relationships/hyperlink" Target="https://www.linkedin.com/in/alejandroj/" TargetMode="External"/><Relationship Id="rId4349" Type="http://schemas.openxmlformats.org/officeDocument/2006/relationships/hyperlink" Target="https://www.linkedin.com/in/jonathanswecker/" TargetMode="External"/><Relationship Id="rId3017" Type="http://schemas.openxmlformats.org/officeDocument/2006/relationships/hyperlink" Target="https://www.linkedin.com/in/roberto-jimenez-ba9150a/" TargetMode="External"/><Relationship Id="rId4348" Type="http://schemas.openxmlformats.org/officeDocument/2006/relationships/hyperlink" Target="https://twitter.com/LDV_Sam" TargetMode="External"/><Relationship Id="rId3019" Type="http://schemas.openxmlformats.org/officeDocument/2006/relationships/hyperlink" Target="https://www.linkedin.com/in/alejandroj/" TargetMode="External"/><Relationship Id="rId491" Type="http://schemas.openxmlformats.org/officeDocument/2006/relationships/hyperlink" Target="https://www.linkedin.com/in/annahstretton/" TargetMode="External"/><Relationship Id="rId490" Type="http://schemas.openxmlformats.org/officeDocument/2006/relationships/hyperlink" Target="https://www.linkedin.com/in/yangminzhao/" TargetMode="External"/><Relationship Id="rId489" Type="http://schemas.openxmlformats.org/officeDocument/2006/relationships/hyperlink" Target="https://www.linkedin.com/in/yangminzhao/" TargetMode="External"/><Relationship Id="rId484" Type="http://schemas.openxmlformats.org/officeDocument/2006/relationships/hyperlink" Target="https://www.linkedin.com/in/maria-tahk-a23038240/" TargetMode="External"/><Relationship Id="rId3010" Type="http://schemas.openxmlformats.org/officeDocument/2006/relationships/hyperlink" Target="https://app.hubspot.com/contacts/22670085/company/10336801300" TargetMode="External"/><Relationship Id="rId4341" Type="http://schemas.openxmlformats.org/officeDocument/2006/relationships/hyperlink" Target="https://www.linkedin.com/in/james-sellors-8952a659/" TargetMode="External"/><Relationship Id="rId483" Type="http://schemas.openxmlformats.org/officeDocument/2006/relationships/hyperlink" Target="https://www.linkedin.com/in/maria-tahk-a23038240/" TargetMode="External"/><Relationship Id="rId4340" Type="http://schemas.openxmlformats.org/officeDocument/2006/relationships/hyperlink" Target="https://app.hubspot.com/contacts/22670085/company/10336630893" TargetMode="External"/><Relationship Id="rId482" Type="http://schemas.openxmlformats.org/officeDocument/2006/relationships/hyperlink" Target="https://www.linkedin.com/in/helen-tahk-961012150/" TargetMode="External"/><Relationship Id="rId3012" Type="http://schemas.openxmlformats.org/officeDocument/2006/relationships/hyperlink" Target="https://www.linkedin.com/messaging/thread/2-MTE4ZjlkMzYtNDdhYy00ZDdkLWJmYWMtZjgxZmU5MjVlODliXzAxMg==/" TargetMode="External"/><Relationship Id="rId4343" Type="http://schemas.openxmlformats.org/officeDocument/2006/relationships/hyperlink" Target="https://www.linkedin.com/in/steve-ashby-43068a120/" TargetMode="External"/><Relationship Id="rId481" Type="http://schemas.openxmlformats.org/officeDocument/2006/relationships/hyperlink" Target="https://app.hubspot.com/contacts/22670085/company/9747028095" TargetMode="External"/><Relationship Id="rId3011" Type="http://schemas.openxmlformats.org/officeDocument/2006/relationships/hyperlink" Target="https://www.linkedin.com/in/laura-hall-a8b95094/" TargetMode="External"/><Relationship Id="rId4342" Type="http://schemas.openxmlformats.org/officeDocument/2006/relationships/hyperlink" Target="https://www.linkedin.com/in/steve-ashby-43068a120/" TargetMode="External"/><Relationship Id="rId488" Type="http://schemas.openxmlformats.org/officeDocument/2006/relationships/hyperlink" Target="https://www.linkedin.com/in/indrika-ayu-ningtyas-7b8817136/" TargetMode="External"/><Relationship Id="rId3014" Type="http://schemas.openxmlformats.org/officeDocument/2006/relationships/hyperlink" Target="https://www.linkedin.com/in/katy-riley-581a1231/" TargetMode="External"/><Relationship Id="rId4345" Type="http://schemas.openxmlformats.org/officeDocument/2006/relationships/hyperlink" Target="https://app.hubspot.com/contacts/22670085/company/10336688644" TargetMode="External"/><Relationship Id="rId487" Type="http://schemas.openxmlformats.org/officeDocument/2006/relationships/hyperlink" Target="https://twitter.com/MarioMinardiID" TargetMode="External"/><Relationship Id="rId3013" Type="http://schemas.openxmlformats.org/officeDocument/2006/relationships/hyperlink" Target="https://www.linkedin.com/in/katy-riley-581a1231/" TargetMode="External"/><Relationship Id="rId4344" Type="http://schemas.openxmlformats.org/officeDocument/2006/relationships/hyperlink" Target="https://www.linkedin.com/in/sam-darwish-a675578/" TargetMode="External"/><Relationship Id="rId486" Type="http://schemas.openxmlformats.org/officeDocument/2006/relationships/hyperlink" Target="https://app.hubspot.com/contacts/22670085/company/9746400138" TargetMode="External"/><Relationship Id="rId3016" Type="http://schemas.openxmlformats.org/officeDocument/2006/relationships/hyperlink" Target="https://app.hubspot.com/contacts/22670085/company/10336543871" TargetMode="External"/><Relationship Id="rId4347" Type="http://schemas.openxmlformats.org/officeDocument/2006/relationships/hyperlink" Target="https://www.linkedin.com/messaging/thread/2-NDQ4NDgzNDItZmMzNi00Mzg0LTkzYTMtYjY5NDJkZmJlYWRmXzAxMA==/" TargetMode="External"/><Relationship Id="rId485" Type="http://schemas.openxmlformats.org/officeDocument/2006/relationships/hyperlink" Target="https://www.linkedin.com/in/handiman-ali-52299738/" TargetMode="External"/><Relationship Id="rId3015" Type="http://schemas.openxmlformats.org/officeDocument/2006/relationships/hyperlink" Target="https://www.linkedin.com/in/roberto-jimenez-ba9150a/" TargetMode="External"/><Relationship Id="rId4346" Type="http://schemas.openxmlformats.org/officeDocument/2006/relationships/hyperlink" Target="https://www.linkedin.com/in/sam-darwish-a675578/" TargetMode="External"/><Relationship Id="rId3007" Type="http://schemas.openxmlformats.org/officeDocument/2006/relationships/hyperlink" Target="https://www.linkedin.com/in/jhart23/" TargetMode="External"/><Relationship Id="rId4338" Type="http://schemas.openxmlformats.org/officeDocument/2006/relationships/hyperlink" Target="https://www.linkedin.com/in/mathieu-margaritis-416bb430/" TargetMode="External"/><Relationship Id="rId3006" Type="http://schemas.openxmlformats.org/officeDocument/2006/relationships/hyperlink" Target="https://twitter.com/alec9935" TargetMode="External"/><Relationship Id="rId4337" Type="http://schemas.openxmlformats.org/officeDocument/2006/relationships/hyperlink" Target="https://www.linkedin.com/in/mathieu-margaritis-416bb430/" TargetMode="External"/><Relationship Id="rId3009" Type="http://schemas.openxmlformats.org/officeDocument/2006/relationships/hyperlink" Target="https://www.linkedin.com/in/laura-hall-a8b95094/" TargetMode="External"/><Relationship Id="rId3008" Type="http://schemas.openxmlformats.org/officeDocument/2006/relationships/hyperlink" Target="https://www.linkedin.com/in/jhart23/" TargetMode="External"/><Relationship Id="rId4339" Type="http://schemas.openxmlformats.org/officeDocument/2006/relationships/hyperlink" Target="https://www.linkedin.com/in/james-sellors-8952a659/" TargetMode="External"/><Relationship Id="rId480" Type="http://schemas.openxmlformats.org/officeDocument/2006/relationships/hyperlink" Target="https://www.linkedin.com/in/helen-tahk-961012150/" TargetMode="External"/><Relationship Id="rId479" Type="http://schemas.openxmlformats.org/officeDocument/2006/relationships/hyperlink" Target="https://www.linkedin.com/in/susanna-%C3%B6hman/" TargetMode="External"/><Relationship Id="rId478" Type="http://schemas.openxmlformats.org/officeDocument/2006/relationships/hyperlink" Target="https://www.linkedin.com/in/susanna-%C3%B6hman/" TargetMode="External"/><Relationship Id="rId473" Type="http://schemas.openxmlformats.org/officeDocument/2006/relationships/hyperlink" Target="https://app.hubspot.com/contacts/22670085/company/9746360091" TargetMode="External"/><Relationship Id="rId4330" Type="http://schemas.openxmlformats.org/officeDocument/2006/relationships/hyperlink" Target="https://app.hubspot.com/contacts/22670085/company/10336630894" TargetMode="External"/><Relationship Id="rId472" Type="http://schemas.openxmlformats.org/officeDocument/2006/relationships/hyperlink" Target="https://www.linkedin.com/in/jyoti-morningstar-8b570a9b/" TargetMode="External"/><Relationship Id="rId471" Type="http://schemas.openxmlformats.org/officeDocument/2006/relationships/hyperlink" Target="https://www.linkedin.com/in/steven-ang-ab6111b2/" TargetMode="External"/><Relationship Id="rId3001" Type="http://schemas.openxmlformats.org/officeDocument/2006/relationships/hyperlink" Target="https://www.linkedin.com/in/christineannechiang/" TargetMode="External"/><Relationship Id="rId4332" Type="http://schemas.openxmlformats.org/officeDocument/2006/relationships/hyperlink" Target="https://www.linkedin.com/in/claude-ampe-1b67891/" TargetMode="External"/><Relationship Id="rId470" Type="http://schemas.openxmlformats.org/officeDocument/2006/relationships/hyperlink" Target="https://app.hubspot.com/contacts/22670085/company/9746380430" TargetMode="External"/><Relationship Id="rId3000" Type="http://schemas.openxmlformats.org/officeDocument/2006/relationships/hyperlink" Target="https://www.linkedin.com/messaging/thread/2-Njg5NzFmODEtMDIzZi00MDRmLWFmNjEtMGE3MTYyNzZhZDZkXzAxMg==/?searchTerm=Tiarne%20Warren" TargetMode="External"/><Relationship Id="rId4331" Type="http://schemas.openxmlformats.org/officeDocument/2006/relationships/hyperlink" Target="https://www.linkedin.com/in/frederic-vitre-a8b2537/" TargetMode="External"/><Relationship Id="rId477" Type="http://schemas.openxmlformats.org/officeDocument/2006/relationships/hyperlink" Target="https://www.linkedin.com/in/sofia-karlsson-6897475b/" TargetMode="External"/><Relationship Id="rId3003" Type="http://schemas.openxmlformats.org/officeDocument/2006/relationships/hyperlink" Target="https://www.linkedin.com/in/alecsammann/" TargetMode="External"/><Relationship Id="rId4334" Type="http://schemas.openxmlformats.org/officeDocument/2006/relationships/hyperlink" Target="https://www.linkedin.com/messaging/thread/2-ZjUyOGZhNDEtNTE1My00ZjU5LTgyMDUtMDNjYTc2OTQ4ZWI0XzAxMA==/" TargetMode="External"/><Relationship Id="rId476" Type="http://schemas.openxmlformats.org/officeDocument/2006/relationships/hyperlink" Target="https://app.hubspot.com/contacts/22670085/company/9746425242" TargetMode="External"/><Relationship Id="rId3002" Type="http://schemas.openxmlformats.org/officeDocument/2006/relationships/hyperlink" Target="https://www.linkedin.com/in/christineannechiang/" TargetMode="External"/><Relationship Id="rId4333" Type="http://schemas.openxmlformats.org/officeDocument/2006/relationships/hyperlink" Target="https://www.linkedin.com/in/claude-ampe-1b67891/" TargetMode="External"/><Relationship Id="rId475" Type="http://schemas.openxmlformats.org/officeDocument/2006/relationships/hyperlink" Target="https://www.linkedin.com/in/sofia-karlsson-6897475b/" TargetMode="External"/><Relationship Id="rId3005" Type="http://schemas.openxmlformats.org/officeDocument/2006/relationships/hyperlink" Target="https://www.linkedin.com/in/alecsammann/" TargetMode="External"/><Relationship Id="rId4336" Type="http://schemas.openxmlformats.org/officeDocument/2006/relationships/hyperlink" Target="https://www.linkedin.com/in/jonathan-bac-b073653/" TargetMode="External"/><Relationship Id="rId474" Type="http://schemas.openxmlformats.org/officeDocument/2006/relationships/hyperlink" Target="https://www.linkedin.com/in/jyoti-morningstar-8b570a9b/" TargetMode="External"/><Relationship Id="rId3004" Type="http://schemas.openxmlformats.org/officeDocument/2006/relationships/hyperlink" Target="https://app.hubspot.com/contacts/22670085/company/10336767109" TargetMode="External"/><Relationship Id="rId4335" Type="http://schemas.openxmlformats.org/officeDocument/2006/relationships/hyperlink" Target="https://www.linkedin.com/in/jonathan-bac-b073653/" TargetMode="External"/><Relationship Id="rId1257" Type="http://schemas.openxmlformats.org/officeDocument/2006/relationships/hyperlink" Target="https://www.linkedin.com/in/marwa-atik-264ba0101/" TargetMode="External"/><Relationship Id="rId2588" Type="http://schemas.openxmlformats.org/officeDocument/2006/relationships/hyperlink" Target="https://www.linkedin.com/messaging/thread/2-NzE1NjI1ODMtMjY4My00N2RkLWE5NGYtMjE1YWYzN2YxMjUzXzAxMA==/" TargetMode="External"/><Relationship Id="rId1258" Type="http://schemas.openxmlformats.org/officeDocument/2006/relationships/hyperlink" Target="https://www.linkedin.com/in/lynn-fayad/" TargetMode="External"/><Relationship Id="rId2589" Type="http://schemas.openxmlformats.org/officeDocument/2006/relationships/hyperlink" Target="https://www.linkedin.com/in/devonlwest/" TargetMode="External"/><Relationship Id="rId1259" Type="http://schemas.openxmlformats.org/officeDocument/2006/relationships/hyperlink" Target="https://www.linkedin.com/in/lynn-fayad/" TargetMode="External"/><Relationship Id="rId426" Type="http://schemas.openxmlformats.org/officeDocument/2006/relationships/hyperlink" Target="https://www.linkedin.com/in/nhammonddesign/" TargetMode="External"/><Relationship Id="rId425" Type="http://schemas.openxmlformats.org/officeDocument/2006/relationships/hyperlink" Target="https://www.linkedin.com/in/nhammonddesign/" TargetMode="External"/><Relationship Id="rId424" Type="http://schemas.openxmlformats.org/officeDocument/2006/relationships/hyperlink" Target="https://www.linkedin.com/messaging/thread/2-MWUxMTBjYTYtNzJiMC00NzJkLWI5MjQtN2JhYjlkMGM0MGE0XzAxMg==/?searchTerm=Keith%20Rossin" TargetMode="External"/><Relationship Id="rId423" Type="http://schemas.openxmlformats.org/officeDocument/2006/relationships/hyperlink" Target="https://www.linkedin.com/in/keith-rossin-ba27a01a3/" TargetMode="External"/><Relationship Id="rId429" Type="http://schemas.openxmlformats.org/officeDocument/2006/relationships/hyperlink" Target="https://www.linkedin.com/in/jeff-abrams-64500a29/" TargetMode="External"/><Relationship Id="rId428" Type="http://schemas.openxmlformats.org/officeDocument/2006/relationships/hyperlink" Target="https://twitter.com/NHammondDesign" TargetMode="External"/><Relationship Id="rId427" Type="http://schemas.openxmlformats.org/officeDocument/2006/relationships/hyperlink" Target="https://www.linkedin.com/messaging/thread/2-NTY2OWMzODYtZTZmNi00MmI3LTlhMTYtMmJhZjc1MGM2Y2JkXzAxMA==/" TargetMode="External"/><Relationship Id="rId2580" Type="http://schemas.openxmlformats.org/officeDocument/2006/relationships/hyperlink" Target="https://www.linkedin.com/in/sandra-sayegh-dudum-a1b74848/" TargetMode="External"/><Relationship Id="rId1250" Type="http://schemas.openxmlformats.org/officeDocument/2006/relationships/hyperlink" Target="https://www.linkedin.com/in/chukhlantseva/" TargetMode="External"/><Relationship Id="rId2581" Type="http://schemas.openxmlformats.org/officeDocument/2006/relationships/hyperlink" Target="https://app.hubspot.com/contacts/22670085/company/10336735363" TargetMode="External"/><Relationship Id="rId1251" Type="http://schemas.openxmlformats.org/officeDocument/2006/relationships/hyperlink" Target="https://www.linkedin.com/in/chukhlantseva/" TargetMode="External"/><Relationship Id="rId2582" Type="http://schemas.openxmlformats.org/officeDocument/2006/relationships/hyperlink" Target="https://www.linkedin.com/in/sandra-sayegh-dudum-a1b74848/" TargetMode="External"/><Relationship Id="rId1252" Type="http://schemas.openxmlformats.org/officeDocument/2006/relationships/hyperlink" Target="https://www.linkedin.com/in/tasneem-sabri/" TargetMode="External"/><Relationship Id="rId2583" Type="http://schemas.openxmlformats.org/officeDocument/2006/relationships/hyperlink" Target="https://twitter.com/steakybaby?lang=en" TargetMode="External"/><Relationship Id="rId422" Type="http://schemas.openxmlformats.org/officeDocument/2006/relationships/hyperlink" Target="https://www.linkedin.com/in/keith-rossin-ba27a01a3/" TargetMode="External"/><Relationship Id="rId1253" Type="http://schemas.openxmlformats.org/officeDocument/2006/relationships/hyperlink" Target="https://app.hubspot.com/contacts/22670085/company/9747102743" TargetMode="External"/><Relationship Id="rId2584" Type="http://schemas.openxmlformats.org/officeDocument/2006/relationships/hyperlink" Target="https://www.linkedin.com/in/lindsay-shumlas-6169324/" TargetMode="External"/><Relationship Id="rId421" Type="http://schemas.openxmlformats.org/officeDocument/2006/relationships/hyperlink" Target="https://www.linkedin.com/in/kyle-rossin-8a0611180/" TargetMode="External"/><Relationship Id="rId1254" Type="http://schemas.openxmlformats.org/officeDocument/2006/relationships/hyperlink" Target="https://www.linkedin.com/in/tasneem-sabri/" TargetMode="External"/><Relationship Id="rId2585" Type="http://schemas.openxmlformats.org/officeDocument/2006/relationships/hyperlink" Target="https://www.linkedin.com/in/lindsay-shumlas-6169324/" TargetMode="External"/><Relationship Id="rId420" Type="http://schemas.openxmlformats.org/officeDocument/2006/relationships/hyperlink" Target="https://app.hubspot.com/contacts/22670085/company/9747028092" TargetMode="External"/><Relationship Id="rId1255" Type="http://schemas.openxmlformats.org/officeDocument/2006/relationships/hyperlink" Target="https://www.linkedin.com/messaging/thread/2-NmJkNjIwMmUtYzMxNS00NWQ4LWJhYWQtNjAzMmM3Njc0NzRhXzAxMA==/" TargetMode="External"/><Relationship Id="rId2586" Type="http://schemas.openxmlformats.org/officeDocument/2006/relationships/hyperlink" Target="https://www.linkedin.com/in/aimee-dudum-colorado-a0a4a3135/" TargetMode="External"/><Relationship Id="rId1256" Type="http://schemas.openxmlformats.org/officeDocument/2006/relationships/hyperlink" Target="https://www.linkedin.com/in/marwa-atik-264ba0101/" TargetMode="External"/><Relationship Id="rId2587" Type="http://schemas.openxmlformats.org/officeDocument/2006/relationships/hyperlink" Target="https://www.linkedin.com/in/aimee-dudum-colorado-a0a4a3135/" TargetMode="External"/><Relationship Id="rId1246" Type="http://schemas.openxmlformats.org/officeDocument/2006/relationships/hyperlink" Target="https://app.hubspot.com/contacts/22670085/company/9747095813" TargetMode="External"/><Relationship Id="rId2577" Type="http://schemas.openxmlformats.org/officeDocument/2006/relationships/hyperlink" Target="https://www.linkedin.com/in/relkins88/" TargetMode="External"/><Relationship Id="rId1247" Type="http://schemas.openxmlformats.org/officeDocument/2006/relationships/hyperlink" Target="https://www.linkedin.com/in/lincoln-germanetti-93326a/" TargetMode="External"/><Relationship Id="rId2578" Type="http://schemas.openxmlformats.org/officeDocument/2006/relationships/hyperlink" Target="https://www.linkedin.com/in/relkins88/" TargetMode="External"/><Relationship Id="rId1248" Type="http://schemas.openxmlformats.org/officeDocument/2006/relationships/hyperlink" Target="https://www.linkedin.com/in/thomas-wedge-cuneo/" TargetMode="External"/><Relationship Id="rId2579" Type="http://schemas.openxmlformats.org/officeDocument/2006/relationships/hyperlink" Target="https://www.linkedin.com/messaging/thread/2-NDU0YTM4ZjktNTY0My00YTdlLTg2NjUtODIxZDM3ZWM0Nzk1XzAxMA==/" TargetMode="External"/><Relationship Id="rId1249" Type="http://schemas.openxmlformats.org/officeDocument/2006/relationships/hyperlink" Target="https://www.linkedin.com/in/thomas-wedge-cuneo/" TargetMode="External"/><Relationship Id="rId415" Type="http://schemas.openxmlformats.org/officeDocument/2006/relationships/hyperlink" Target="https://www.linkedin.com/in/james-di-miele-53737124/" TargetMode="External"/><Relationship Id="rId414" Type="http://schemas.openxmlformats.org/officeDocument/2006/relationships/hyperlink" Target="https://www.linkedin.com/in/saraworland/" TargetMode="External"/><Relationship Id="rId413" Type="http://schemas.openxmlformats.org/officeDocument/2006/relationships/hyperlink" Target="https://www.linkedin.com/in/saraworland/" TargetMode="External"/><Relationship Id="rId412" Type="http://schemas.openxmlformats.org/officeDocument/2006/relationships/hyperlink" Target="https://twitter.com/JulesBeda" TargetMode="External"/><Relationship Id="rId419" Type="http://schemas.openxmlformats.org/officeDocument/2006/relationships/hyperlink" Target="https://www.linkedin.com/in/kyle-rossin-8a0611180/" TargetMode="External"/><Relationship Id="rId418" Type="http://schemas.openxmlformats.org/officeDocument/2006/relationships/hyperlink" Target="https://www.linkedin.com/messaging/thread/2-NjI5ZWU4MDgtOTY1YS00ODU2LTg0NDktZTc1ZDUyY2NiNDM2XzAxMg==/?searchTerm=James%20Di%20Miele" TargetMode="External"/><Relationship Id="rId417" Type="http://schemas.openxmlformats.org/officeDocument/2006/relationships/hyperlink" Target="https://www.linkedin.com/in/james-di-miele-53737124/" TargetMode="External"/><Relationship Id="rId416" Type="http://schemas.openxmlformats.org/officeDocument/2006/relationships/hyperlink" Target="https://app.hubspot.com/contacts/22670085/company/9745795849" TargetMode="External"/><Relationship Id="rId2570" Type="http://schemas.openxmlformats.org/officeDocument/2006/relationships/hyperlink" Target="https://www.linkedin.com/in/henry-kochhar/" TargetMode="External"/><Relationship Id="rId1240" Type="http://schemas.openxmlformats.org/officeDocument/2006/relationships/hyperlink" Target="https://www.linkedin.com/in/tevin-haye-2822258b/" TargetMode="External"/><Relationship Id="rId2571" Type="http://schemas.openxmlformats.org/officeDocument/2006/relationships/hyperlink" Target="https://www.linkedin.com/in/henry-kochhar/" TargetMode="External"/><Relationship Id="rId1241" Type="http://schemas.openxmlformats.org/officeDocument/2006/relationships/hyperlink" Target="https://twitter.com/TevinHaye" TargetMode="External"/><Relationship Id="rId2572" Type="http://schemas.openxmlformats.org/officeDocument/2006/relationships/hyperlink" Target="https://www.linkedin.com/in/angelbertoferrer/" TargetMode="External"/><Relationship Id="rId411" Type="http://schemas.openxmlformats.org/officeDocument/2006/relationships/hyperlink" Target="https://www.linkedin.com/messaging/thread/2-NDYzMzAzNDktMDQ4Yy01OTRkLTgwMzUtN2YxODM4MTllNTgxXzAxMA==/" TargetMode="External"/><Relationship Id="rId1242" Type="http://schemas.openxmlformats.org/officeDocument/2006/relationships/hyperlink" Target="https://www.linkedin.com/in/melissa-melnyk-511004196/" TargetMode="External"/><Relationship Id="rId2573" Type="http://schemas.openxmlformats.org/officeDocument/2006/relationships/hyperlink" Target="https://www.linkedin.com/in/angelbertoferrer/" TargetMode="External"/><Relationship Id="rId410" Type="http://schemas.openxmlformats.org/officeDocument/2006/relationships/hyperlink" Target="https://www.linkedin.com/in/juliabed/" TargetMode="External"/><Relationship Id="rId1243" Type="http://schemas.openxmlformats.org/officeDocument/2006/relationships/hyperlink" Target="https://www.linkedin.com/in/melissa-melnyk-511004196/" TargetMode="External"/><Relationship Id="rId2574" Type="http://schemas.openxmlformats.org/officeDocument/2006/relationships/hyperlink" Target="https://www.linkedin.com/messaging/thread/2-ZTAwZmI4MDEtYTZiNi00ZGQ1LTk2ZmYtYTE4ZjhhYWQwMmIwXzAxMA==/" TargetMode="External"/><Relationship Id="rId1244" Type="http://schemas.openxmlformats.org/officeDocument/2006/relationships/hyperlink" Target="https://www.linkedin.com/messaging/thread/2-YzM4MjQyNGItYjY1OC00ZTViLWE2ZTUtOTEwZjkzZTFlOWI0XzAxMg==/?searchTerm=Melissa%20Melnyk" TargetMode="External"/><Relationship Id="rId2575" Type="http://schemas.openxmlformats.org/officeDocument/2006/relationships/hyperlink" Target="https://www.linkedin.com/in/michael-berro-67a01a9/" TargetMode="External"/><Relationship Id="rId1245" Type="http://schemas.openxmlformats.org/officeDocument/2006/relationships/hyperlink" Target="https://www.linkedin.com/in/lincoln-germanetti-93326a/" TargetMode="External"/><Relationship Id="rId2576" Type="http://schemas.openxmlformats.org/officeDocument/2006/relationships/hyperlink" Target="https://www.linkedin.com/in/michael-berro-67a01a9/" TargetMode="External"/><Relationship Id="rId1279" Type="http://schemas.openxmlformats.org/officeDocument/2006/relationships/hyperlink" Target="https://app.hubspot.com/contacts/22670085/company/9745839622" TargetMode="External"/><Relationship Id="rId4305" Type="http://schemas.openxmlformats.org/officeDocument/2006/relationships/hyperlink" Target="https://twitter.com/kylepyeoman?lang=en" TargetMode="External"/><Relationship Id="rId4304" Type="http://schemas.openxmlformats.org/officeDocument/2006/relationships/hyperlink" Target="https://www.linkedin.com/messaging/thread/2-NDM3NGU3ZGItYWIyNy00OWE0LTk2OGQtNDM2OTE2Zjk2NWRjXzAxMw==/" TargetMode="External"/><Relationship Id="rId4307" Type="http://schemas.openxmlformats.org/officeDocument/2006/relationships/hyperlink" Target="https://www.linkedin.com/in/jake-milner-6aaa0548/" TargetMode="External"/><Relationship Id="rId4306" Type="http://schemas.openxmlformats.org/officeDocument/2006/relationships/hyperlink" Target="https://www.linkedin.com/in/jake-milner-6aaa0548/" TargetMode="External"/><Relationship Id="rId4309" Type="http://schemas.openxmlformats.org/officeDocument/2006/relationships/hyperlink" Target="https://www.linkedin.com/messaging/thread/2-OGFiMGU4MTQtNjljYS00ZWJiLTkxMjYtOTI3Njg3YmE1NDE4XzAxMA==/" TargetMode="External"/><Relationship Id="rId4308" Type="http://schemas.openxmlformats.org/officeDocument/2006/relationships/hyperlink" Target="https://www.linkedin.com/messaging/thread/2-ODc1NDcwODQtNzU0My00YjM5LWI2NDktOTI3N2IyYmMxNWQ4XzAxMA==/" TargetMode="External"/><Relationship Id="rId448" Type="http://schemas.openxmlformats.org/officeDocument/2006/relationships/hyperlink" Target="https://www.linkedin.com/messaging/thread/2-ZWM4YjZhMDEtODY3Yy00ZDE1LWE3MmYtNzMwYzFiMWJmYWNmXzAxMA==/?inboxType=PRIMARY" TargetMode="External"/><Relationship Id="rId447" Type="http://schemas.openxmlformats.org/officeDocument/2006/relationships/hyperlink" Target="https://www.linkedin.com/in/sanderligthart020/" TargetMode="External"/><Relationship Id="rId446" Type="http://schemas.openxmlformats.org/officeDocument/2006/relationships/hyperlink" Target="https://twitter.com/juulmanders" TargetMode="External"/><Relationship Id="rId445" Type="http://schemas.openxmlformats.org/officeDocument/2006/relationships/hyperlink" Target="https://www.linkedin.com/in/juulmanders/" TargetMode="External"/><Relationship Id="rId449" Type="http://schemas.openxmlformats.org/officeDocument/2006/relationships/hyperlink" Target="https://twitter.com/sander_ligthart" TargetMode="External"/><Relationship Id="rId1270" Type="http://schemas.openxmlformats.org/officeDocument/2006/relationships/hyperlink" Target="https://twitter.com/jacquelinegree3" TargetMode="External"/><Relationship Id="rId440" Type="http://schemas.openxmlformats.org/officeDocument/2006/relationships/hyperlink" Target="https://www.linkedin.com/in/billy-price-aaa7a6157/" TargetMode="External"/><Relationship Id="rId1271" Type="http://schemas.openxmlformats.org/officeDocument/2006/relationships/hyperlink" Target="https://www.linkedin.com/in/michelle-hawes-78003045/" TargetMode="External"/><Relationship Id="rId1272" Type="http://schemas.openxmlformats.org/officeDocument/2006/relationships/hyperlink" Target="https://www.linkedin.com/in/michelle-hawes-78003045/" TargetMode="External"/><Relationship Id="rId1273" Type="http://schemas.openxmlformats.org/officeDocument/2006/relationships/hyperlink" Target="https://www.linkedin.com/in/irene-ritchie-81980a39/" TargetMode="External"/><Relationship Id="rId1274" Type="http://schemas.openxmlformats.org/officeDocument/2006/relationships/hyperlink" Target="https://www.linkedin.com/in/irene-ritchie-81980a39/" TargetMode="External"/><Relationship Id="rId444" Type="http://schemas.openxmlformats.org/officeDocument/2006/relationships/hyperlink" Target="https://twitter.com/ralphdegeus" TargetMode="External"/><Relationship Id="rId1275" Type="http://schemas.openxmlformats.org/officeDocument/2006/relationships/hyperlink" Target="https://www.linkedin.com/in/mike-gabriel-7a1ba651/" TargetMode="External"/><Relationship Id="rId4301" Type="http://schemas.openxmlformats.org/officeDocument/2006/relationships/hyperlink" Target="https://www.linkedin.com/in/chrisstovall/" TargetMode="External"/><Relationship Id="rId443" Type="http://schemas.openxmlformats.org/officeDocument/2006/relationships/hyperlink" Target="https://www.linkedin.com/messaging/thread/2-M2E2ZjZmZWYtYWQ4ZS00NTM3LWFiMWUtNGQyZmVhNTc2OTE0XzAxMA==/" TargetMode="External"/><Relationship Id="rId1276" Type="http://schemas.openxmlformats.org/officeDocument/2006/relationships/hyperlink" Target="https://www.linkedin.com/in/mike-gabriel-7a1ba651/" TargetMode="External"/><Relationship Id="rId4300" Type="http://schemas.openxmlformats.org/officeDocument/2006/relationships/hyperlink" Target="https://www.linkedin.com/in/chrisstovall/" TargetMode="External"/><Relationship Id="rId442" Type="http://schemas.openxmlformats.org/officeDocument/2006/relationships/hyperlink" Target="https://app.hubspot.com/contacts/22670085/company/9746324904" TargetMode="External"/><Relationship Id="rId1277" Type="http://schemas.openxmlformats.org/officeDocument/2006/relationships/hyperlink" Target="https://twitter.com/mkegabriel" TargetMode="External"/><Relationship Id="rId4303" Type="http://schemas.openxmlformats.org/officeDocument/2006/relationships/hyperlink" Target="https://www.linkedin.com/in/kyle-yeoman/" TargetMode="External"/><Relationship Id="rId441" Type="http://schemas.openxmlformats.org/officeDocument/2006/relationships/hyperlink" Target="https://www.linkedin.com/in/ralphdegeus/" TargetMode="External"/><Relationship Id="rId1278" Type="http://schemas.openxmlformats.org/officeDocument/2006/relationships/hyperlink" Target="https://www.linkedin.com/in/tessa-vermeulen-3069526b/" TargetMode="External"/><Relationship Id="rId4302" Type="http://schemas.openxmlformats.org/officeDocument/2006/relationships/hyperlink" Target="https://www.linkedin.com/in/kyle-yeoman/" TargetMode="External"/><Relationship Id="rId1268" Type="http://schemas.openxmlformats.org/officeDocument/2006/relationships/hyperlink" Target="https://app.hubspot.com/contacts/22670085/company/9747090309" TargetMode="External"/><Relationship Id="rId2599" Type="http://schemas.openxmlformats.org/officeDocument/2006/relationships/hyperlink" Target="https://www.linkedin.com/in/michael-dimartini-73134025/" TargetMode="External"/><Relationship Id="rId1269" Type="http://schemas.openxmlformats.org/officeDocument/2006/relationships/hyperlink" Target="https://www.linkedin.com/in/jacqui-green-12340741/?originalSubdomain=uk" TargetMode="External"/><Relationship Id="rId437" Type="http://schemas.openxmlformats.org/officeDocument/2006/relationships/hyperlink" Target="https://app.hubspot.com/contacts/22670085/company/9747088993" TargetMode="External"/><Relationship Id="rId436" Type="http://schemas.openxmlformats.org/officeDocument/2006/relationships/hyperlink" Target="https://www.linkedin.com/in/darin-donaldson-a5615ba/" TargetMode="External"/><Relationship Id="rId435" Type="http://schemas.openxmlformats.org/officeDocument/2006/relationships/hyperlink" Target="https://www.linkedin.com/in/aegbert/" TargetMode="External"/><Relationship Id="rId434" Type="http://schemas.openxmlformats.org/officeDocument/2006/relationships/hyperlink" Target="https://www.linkedin.com/in/aegbert/" TargetMode="External"/><Relationship Id="rId439" Type="http://schemas.openxmlformats.org/officeDocument/2006/relationships/hyperlink" Target="https://www.linkedin.com/in/billy-price-aaa7a6157/" TargetMode="External"/><Relationship Id="rId438" Type="http://schemas.openxmlformats.org/officeDocument/2006/relationships/hyperlink" Target="https://www.linkedin.com/in/darin-donaldson-a5615ba/" TargetMode="External"/><Relationship Id="rId2590" Type="http://schemas.openxmlformats.org/officeDocument/2006/relationships/hyperlink" Target="https://www.linkedin.com/in/devonlwest/" TargetMode="External"/><Relationship Id="rId1260" Type="http://schemas.openxmlformats.org/officeDocument/2006/relationships/hyperlink" Target="https://www.linkedin.com/in/ariana-meyers-a0b258251/" TargetMode="External"/><Relationship Id="rId2591" Type="http://schemas.openxmlformats.org/officeDocument/2006/relationships/hyperlink" Target="https://twitter.com/ddudgeon" TargetMode="External"/><Relationship Id="rId1261" Type="http://schemas.openxmlformats.org/officeDocument/2006/relationships/hyperlink" Target="https://app.hubspot.com/contacts/22670085/company/9745795843" TargetMode="External"/><Relationship Id="rId2592" Type="http://schemas.openxmlformats.org/officeDocument/2006/relationships/hyperlink" Target="https://www.linkedin.com/in/elizabeth-heineman-7670642/" TargetMode="External"/><Relationship Id="rId1262" Type="http://schemas.openxmlformats.org/officeDocument/2006/relationships/hyperlink" Target="https://www.linkedin.com/in/ariana-meyers-a0b258251/" TargetMode="External"/><Relationship Id="rId2593" Type="http://schemas.openxmlformats.org/officeDocument/2006/relationships/hyperlink" Target="https://www.linkedin.com/in/elizabeth-heineman-7670642/" TargetMode="External"/><Relationship Id="rId1263" Type="http://schemas.openxmlformats.org/officeDocument/2006/relationships/hyperlink" Target="https://www.linkedin.com/in/rachel-ghirardi-b277aa113/" TargetMode="External"/><Relationship Id="rId2594" Type="http://schemas.openxmlformats.org/officeDocument/2006/relationships/hyperlink" Target="https://www.linkedin.com/messaging/thread/2-M2IyMzIzZDktYmQ4NC00ZGUwLWI0YjQtMDJhYzBkNjc3NGE4XzAxMA==/?searchTerm=Elizabeth%20Heineman" TargetMode="External"/><Relationship Id="rId433" Type="http://schemas.openxmlformats.org/officeDocument/2006/relationships/hyperlink" Target="https://www.linkedin.com/in/chris-light-3793314/" TargetMode="External"/><Relationship Id="rId1264" Type="http://schemas.openxmlformats.org/officeDocument/2006/relationships/hyperlink" Target="https://www.linkedin.com/in/rachel-ghirardi-b277aa113/" TargetMode="External"/><Relationship Id="rId2595" Type="http://schemas.openxmlformats.org/officeDocument/2006/relationships/hyperlink" Target="https://www.linkedin.com/in/arianaprincipe/" TargetMode="External"/><Relationship Id="rId432" Type="http://schemas.openxmlformats.org/officeDocument/2006/relationships/hyperlink" Target="https://www.linkedin.com/in/chris-light-3793314/" TargetMode="External"/><Relationship Id="rId1265" Type="http://schemas.openxmlformats.org/officeDocument/2006/relationships/hyperlink" Target="https://www.linkedin.com/in/kayla-cangialosi-4a706760/" TargetMode="External"/><Relationship Id="rId2596" Type="http://schemas.openxmlformats.org/officeDocument/2006/relationships/hyperlink" Target="https://www.linkedin.com/in/arianaprincipe/" TargetMode="External"/><Relationship Id="rId431" Type="http://schemas.openxmlformats.org/officeDocument/2006/relationships/hyperlink" Target="https://www.linkedin.com/in/jeff-abrams-64500a29/" TargetMode="External"/><Relationship Id="rId1266" Type="http://schemas.openxmlformats.org/officeDocument/2006/relationships/hyperlink" Target="https://www.linkedin.com/in/kayla-cangialosi-4a706760/" TargetMode="External"/><Relationship Id="rId2597" Type="http://schemas.openxmlformats.org/officeDocument/2006/relationships/hyperlink" Target="https://www.linkedin.com/in/michael-dimartini-73134025/" TargetMode="External"/><Relationship Id="rId430" Type="http://schemas.openxmlformats.org/officeDocument/2006/relationships/hyperlink" Target="https://app.hubspot.com/contacts/22670085/company/9747039246" TargetMode="External"/><Relationship Id="rId1267" Type="http://schemas.openxmlformats.org/officeDocument/2006/relationships/hyperlink" Target="https://www.linkedin.com/in/jacqui-green-12340741/?originalSubdomain=uk" TargetMode="External"/><Relationship Id="rId2598" Type="http://schemas.openxmlformats.org/officeDocument/2006/relationships/hyperlink" Target="https://app.hubspot.com/contacts/22670085/company/10336665929" TargetMode="External"/><Relationship Id="rId3070" Type="http://schemas.openxmlformats.org/officeDocument/2006/relationships/hyperlink" Target="https://twitter.com/MarissaVosper" TargetMode="External"/><Relationship Id="rId3072" Type="http://schemas.openxmlformats.org/officeDocument/2006/relationships/hyperlink" Target="https://www.linkedin.com/in/lauren-schwab-9b47b19/" TargetMode="External"/><Relationship Id="rId3071" Type="http://schemas.openxmlformats.org/officeDocument/2006/relationships/hyperlink" Target="https://www.linkedin.com/in/lauren-schwab-9b47b19/" TargetMode="External"/><Relationship Id="rId3074" Type="http://schemas.openxmlformats.org/officeDocument/2006/relationships/hyperlink" Target="https://www.linkedin.com/in/usman-k-8119827/" TargetMode="External"/><Relationship Id="rId3073" Type="http://schemas.openxmlformats.org/officeDocument/2006/relationships/hyperlink" Target="https://twitter.com/LaSchwab_" TargetMode="External"/><Relationship Id="rId3076" Type="http://schemas.openxmlformats.org/officeDocument/2006/relationships/hyperlink" Target="https://www.linkedin.com/in/reece-wabara-a59a4a9b/" TargetMode="External"/><Relationship Id="rId3075" Type="http://schemas.openxmlformats.org/officeDocument/2006/relationships/hyperlink" Target="https://www.linkedin.com/in/usman-k-8119827/" TargetMode="External"/><Relationship Id="rId3078" Type="http://schemas.openxmlformats.org/officeDocument/2006/relationships/hyperlink" Target="https://www.linkedin.com/in/reece-wabara-a59a4a9b/" TargetMode="External"/><Relationship Id="rId3077" Type="http://schemas.openxmlformats.org/officeDocument/2006/relationships/hyperlink" Target="https://app.hubspot.com/contacts/22670085/company/10336712777" TargetMode="External"/><Relationship Id="rId3079" Type="http://schemas.openxmlformats.org/officeDocument/2006/relationships/hyperlink" Target="https://twitter.com/ReeceWabara" TargetMode="External"/><Relationship Id="rId4390" Type="http://schemas.openxmlformats.org/officeDocument/2006/relationships/hyperlink" Target="https://www.linkedin.com/messaging/thread/2-OGVkZjU0Y2MtMjFkNS00OTgxLWI0ZTAtMmZkMmJmNTA4YTEwXzAxMA==/" TargetMode="External"/><Relationship Id="rId3061" Type="http://schemas.openxmlformats.org/officeDocument/2006/relationships/hyperlink" Target="https://www.linkedin.com/in/ccargnoni/" TargetMode="External"/><Relationship Id="rId4392" Type="http://schemas.openxmlformats.org/officeDocument/2006/relationships/hyperlink" Target="https://twitter.com/davidhieatt?lang=en" TargetMode="External"/><Relationship Id="rId3060" Type="http://schemas.openxmlformats.org/officeDocument/2006/relationships/hyperlink" Target="https://www.linkedin.com/in/ccargnoni/" TargetMode="External"/><Relationship Id="rId4391" Type="http://schemas.openxmlformats.org/officeDocument/2006/relationships/hyperlink" Target="https://www.linkedin.com/messaging/thread/2-NjYxMWQ4OGYtMTkxMS00NWIzLWE0NTUtMTAxM2EyYTA3MTE3XzAxMA==/" TargetMode="External"/><Relationship Id="rId3063" Type="http://schemas.openxmlformats.org/officeDocument/2006/relationships/hyperlink" Target="https://twitter.com/ccargnoni" TargetMode="External"/><Relationship Id="rId4394" Type="http://schemas.openxmlformats.org/officeDocument/2006/relationships/hyperlink" Target="https://www.linkedin.com/in/laddladdladd/" TargetMode="External"/><Relationship Id="rId3062" Type="http://schemas.openxmlformats.org/officeDocument/2006/relationships/hyperlink" Target="https://www.linkedin.com/messaging/thread/2-MzM4ZWY5YjItNWQ0Yi00NmU4LWFmOTQtNDU3MDUyNjAwNTdmXzAxMA==/" TargetMode="External"/><Relationship Id="rId4393" Type="http://schemas.openxmlformats.org/officeDocument/2006/relationships/hyperlink" Target="https://www.linkedin.com/in/laddladdladd/" TargetMode="External"/><Relationship Id="rId3065" Type="http://schemas.openxmlformats.org/officeDocument/2006/relationships/hyperlink" Target="https://www.linkedin.com/in/rkrager/" TargetMode="External"/><Relationship Id="rId4396" Type="http://schemas.openxmlformats.org/officeDocument/2006/relationships/hyperlink" Target="https://twitter.com/LaddLaddLadd" TargetMode="External"/><Relationship Id="rId3064" Type="http://schemas.openxmlformats.org/officeDocument/2006/relationships/hyperlink" Target="https://www.linkedin.com/in/rkrager/" TargetMode="External"/><Relationship Id="rId4395" Type="http://schemas.openxmlformats.org/officeDocument/2006/relationships/hyperlink" Target="https://www.linkedin.com/messaging/thread/2-ZjJmYzhmNjctNzY1OS00YTAwLTg4MzgtZjFlYzk4NTM0ZTZjXzAxMg==/" TargetMode="External"/><Relationship Id="rId3067" Type="http://schemas.openxmlformats.org/officeDocument/2006/relationships/hyperlink" Target="https://www.linkedin.com/in/marissa-vosper-6b482920/" TargetMode="External"/><Relationship Id="rId4398" Type="http://schemas.openxmlformats.org/officeDocument/2006/relationships/hyperlink" Target="https://www.linkedin.com/in/sara-ladd/" TargetMode="External"/><Relationship Id="rId3066" Type="http://schemas.openxmlformats.org/officeDocument/2006/relationships/hyperlink" Target="https://twitter.com/rkrager?lang=en" TargetMode="External"/><Relationship Id="rId4397" Type="http://schemas.openxmlformats.org/officeDocument/2006/relationships/hyperlink" Target="https://www.linkedin.com/in/sara-ladd/" TargetMode="External"/><Relationship Id="rId3069" Type="http://schemas.openxmlformats.org/officeDocument/2006/relationships/hyperlink" Target="https://www.linkedin.com/in/marissa-vosper-6b482920/" TargetMode="External"/><Relationship Id="rId3068" Type="http://schemas.openxmlformats.org/officeDocument/2006/relationships/hyperlink" Target="https://app.hubspot.com/contacts/22670085/company/10334684183" TargetMode="External"/><Relationship Id="rId4399" Type="http://schemas.openxmlformats.org/officeDocument/2006/relationships/hyperlink" Target="https://www.linkedin.com/in/dannyduncan69/" TargetMode="External"/><Relationship Id="rId3090" Type="http://schemas.openxmlformats.org/officeDocument/2006/relationships/hyperlink" Target="https://www.linkedin.com/in/sarah-flint-b414a14b/" TargetMode="External"/><Relationship Id="rId3092" Type="http://schemas.openxmlformats.org/officeDocument/2006/relationships/hyperlink" Target="https://www.linkedin.com/in/sarah-flint-b414a14b/" TargetMode="External"/><Relationship Id="rId3091" Type="http://schemas.openxmlformats.org/officeDocument/2006/relationships/hyperlink" Target="https://app.hubspot.com/contacts/22670085/company/10336826539" TargetMode="External"/><Relationship Id="rId3094" Type="http://schemas.openxmlformats.org/officeDocument/2006/relationships/hyperlink" Target="https://www.linkedin.com/in/annie-day-thorp-a0066a53/" TargetMode="External"/><Relationship Id="rId3093" Type="http://schemas.openxmlformats.org/officeDocument/2006/relationships/hyperlink" Target="https://www.linkedin.com/messaging/thread/2-NGIyMmZhY2YtMjYwMS00NTg0LTk5MTAtOTc4OGUxODg0ZWFjXzAxMA==/" TargetMode="External"/><Relationship Id="rId3096" Type="http://schemas.openxmlformats.org/officeDocument/2006/relationships/hyperlink" Target="https://www.linkedin.com/in/tony-naimo-5426872b/" TargetMode="External"/><Relationship Id="rId3095" Type="http://schemas.openxmlformats.org/officeDocument/2006/relationships/hyperlink" Target="https://www.linkedin.com/in/annie-day-thorp-a0066a53/" TargetMode="External"/><Relationship Id="rId3098" Type="http://schemas.openxmlformats.org/officeDocument/2006/relationships/hyperlink" Target="https://www.linkedin.com/in/danaschawelson/" TargetMode="External"/><Relationship Id="rId3097" Type="http://schemas.openxmlformats.org/officeDocument/2006/relationships/hyperlink" Target="https://www.linkedin.com/in/tony-naimo-5426872b/" TargetMode="External"/><Relationship Id="rId3099" Type="http://schemas.openxmlformats.org/officeDocument/2006/relationships/hyperlink" Target="https://www.linkedin.com/in/danaschawelson/" TargetMode="External"/><Relationship Id="rId3081" Type="http://schemas.openxmlformats.org/officeDocument/2006/relationships/hyperlink" Target="https://www.linkedin.com/in/lewismorgann/" TargetMode="External"/><Relationship Id="rId3080" Type="http://schemas.openxmlformats.org/officeDocument/2006/relationships/hyperlink" Target="https://www.linkedin.com/in/lewismorgann/" TargetMode="External"/><Relationship Id="rId3083" Type="http://schemas.openxmlformats.org/officeDocument/2006/relationships/hyperlink" Target="https://twitter.com/LewisMorganUK" TargetMode="External"/><Relationship Id="rId3082" Type="http://schemas.openxmlformats.org/officeDocument/2006/relationships/hyperlink" Target="https://www.linkedin.com/messaging/thread/2-MzQ5OTdmZjEtMTIyNC00MzNjLTgzNDctNGU5MTZjMDEzNWYwXzAxMA==/" TargetMode="External"/><Relationship Id="rId3085" Type="http://schemas.openxmlformats.org/officeDocument/2006/relationships/hyperlink" Target="https://www.linkedin.com/in/iainratcliffe/" TargetMode="External"/><Relationship Id="rId3084" Type="http://schemas.openxmlformats.org/officeDocument/2006/relationships/hyperlink" Target="https://www.linkedin.com/in/iainratcliffe/" TargetMode="External"/><Relationship Id="rId3087" Type="http://schemas.openxmlformats.org/officeDocument/2006/relationships/hyperlink" Target="https://www.linkedin.com/in/dan-shapiro-11a29191/" TargetMode="External"/><Relationship Id="rId3086" Type="http://schemas.openxmlformats.org/officeDocument/2006/relationships/hyperlink" Target="https://www.linkedin.com/in/dan-shapiro-11a29191/" TargetMode="External"/><Relationship Id="rId3089" Type="http://schemas.openxmlformats.org/officeDocument/2006/relationships/hyperlink" Target="https://twitter.com/danshaps_" TargetMode="External"/><Relationship Id="rId3088" Type="http://schemas.openxmlformats.org/officeDocument/2006/relationships/hyperlink" Target="https://www.linkedin.com/messaging/thread/2-Yzc1OTVhMDItMjAwMS00NDZhLTg4ODUtMTBhMWI2MzVlY2JmXzAxMg==/?searchTerm=Dan%20Shapiro" TargetMode="External"/><Relationship Id="rId3039" Type="http://schemas.openxmlformats.org/officeDocument/2006/relationships/hyperlink" Target="https://app.hubspot.com/contacts/22670085/company/10336724380" TargetMode="External"/><Relationship Id="rId1" Type="http://schemas.openxmlformats.org/officeDocument/2006/relationships/comments" Target="../comments1.xml"/><Relationship Id="rId2" Type="http://schemas.openxmlformats.org/officeDocument/2006/relationships/hyperlink" Target="https://www.linkedin.com/in/mariannejones33/" TargetMode="External"/><Relationship Id="rId3" Type="http://schemas.openxmlformats.org/officeDocument/2006/relationships/hyperlink" Target="https://www.linkedin.com/in/mariannejones33/" TargetMode="External"/><Relationship Id="rId4" Type="http://schemas.openxmlformats.org/officeDocument/2006/relationships/hyperlink" Target="https://www.linkedin.com/in/mitchellbarber/" TargetMode="External"/><Relationship Id="rId3030" Type="http://schemas.openxmlformats.org/officeDocument/2006/relationships/hyperlink" Target="https://www.linkedin.com/in/laurashaff/" TargetMode="External"/><Relationship Id="rId4361" Type="http://schemas.openxmlformats.org/officeDocument/2006/relationships/hyperlink" Target="https://www.linkedin.com/in/parth-mashrani/" TargetMode="External"/><Relationship Id="rId4360" Type="http://schemas.openxmlformats.org/officeDocument/2006/relationships/hyperlink" Target="https://www.linkedin.com/in/zachary-kerber-55699852/" TargetMode="External"/><Relationship Id="rId9" Type="http://schemas.openxmlformats.org/officeDocument/2006/relationships/hyperlink" Target="https://www.linkedin.com/messaging/thread/2-MWU1ZDAwYzQtZDFkMS00MmFiLTliNmMtNGE3MGUyZTU2Mzk1XzAxMA==/?searchTerm=Vagner-Cromb" TargetMode="External"/><Relationship Id="rId3032" Type="http://schemas.openxmlformats.org/officeDocument/2006/relationships/hyperlink" Target="https://www.linkedin.com/messaging/thread/2-MGU1YWM3NGYtMGJmNi00ODlhLTg4Y2ItMjI3M2EwMmRlYjQ5XzAxMg==/" TargetMode="External"/><Relationship Id="rId4363" Type="http://schemas.openxmlformats.org/officeDocument/2006/relationships/hyperlink" Target="https://twitter.com/parthmashrani" TargetMode="External"/><Relationship Id="rId3031" Type="http://schemas.openxmlformats.org/officeDocument/2006/relationships/hyperlink" Target="https://www.linkedin.com/in/laurashaff/" TargetMode="External"/><Relationship Id="rId4362" Type="http://schemas.openxmlformats.org/officeDocument/2006/relationships/hyperlink" Target="https://app.hubspot.com/contacts/22670085/company/9651580507" TargetMode="External"/><Relationship Id="rId3034" Type="http://schemas.openxmlformats.org/officeDocument/2006/relationships/hyperlink" Target="https://www.linkedin.com/in/sam-koch-16978766/" TargetMode="External"/><Relationship Id="rId4365" Type="http://schemas.openxmlformats.org/officeDocument/2006/relationships/hyperlink" Target="https://twitter.com/khandwalashrey?lang=en" TargetMode="External"/><Relationship Id="rId3033" Type="http://schemas.openxmlformats.org/officeDocument/2006/relationships/hyperlink" Target="https://www.linkedin.com/in/sam-koch-16978766/" TargetMode="External"/><Relationship Id="rId4364" Type="http://schemas.openxmlformats.org/officeDocument/2006/relationships/hyperlink" Target="https://www.linkedin.com/in/shreykhandwala/" TargetMode="External"/><Relationship Id="rId5" Type="http://schemas.openxmlformats.org/officeDocument/2006/relationships/hyperlink" Target="https://www.linkedin.com/in/mitchellbarber/" TargetMode="External"/><Relationship Id="rId3036" Type="http://schemas.openxmlformats.org/officeDocument/2006/relationships/hyperlink" Target="https://www.linkedin.com/in/katherinelongest/" TargetMode="External"/><Relationship Id="rId4367" Type="http://schemas.openxmlformats.org/officeDocument/2006/relationships/hyperlink" Target="https://app.hubspot.com/contacts/22670085/company/9627276084" TargetMode="External"/><Relationship Id="rId6" Type="http://schemas.openxmlformats.org/officeDocument/2006/relationships/hyperlink" Target="https://www.linkedin.com/in/viktor-vagner-cromb-891958173/" TargetMode="External"/><Relationship Id="rId3035" Type="http://schemas.openxmlformats.org/officeDocument/2006/relationships/hyperlink" Target="https://www.linkedin.com/in/katherinelongest/" TargetMode="External"/><Relationship Id="rId4366" Type="http://schemas.openxmlformats.org/officeDocument/2006/relationships/hyperlink" Target="https://www.linkedin.com/in/jay-moskowitz-7556a58a/" TargetMode="External"/><Relationship Id="rId7" Type="http://schemas.openxmlformats.org/officeDocument/2006/relationships/hyperlink" Target="https://app.hubspot.com/contacts/22670085/company/10336864618" TargetMode="External"/><Relationship Id="rId3038" Type="http://schemas.openxmlformats.org/officeDocument/2006/relationships/hyperlink" Target="https://www.linkedin.com/in/brandanhill/" TargetMode="External"/><Relationship Id="rId4369" Type="http://schemas.openxmlformats.org/officeDocument/2006/relationships/hyperlink" Target="https://www.linkedin.com/messaging/thread/2-YWU0NTE5NDYtMGEwOS00ZDZkLWI1NWUtOGJhYzQ4OTFkNjJmXzAxMA==/" TargetMode="External"/><Relationship Id="rId8" Type="http://schemas.openxmlformats.org/officeDocument/2006/relationships/hyperlink" Target="https://www.linkedin.com/in/viktor-vagner-cromb-891958173/" TargetMode="External"/><Relationship Id="rId3037" Type="http://schemas.openxmlformats.org/officeDocument/2006/relationships/hyperlink" Target="https://twitter.com/kat_margaux" TargetMode="External"/><Relationship Id="rId4368" Type="http://schemas.openxmlformats.org/officeDocument/2006/relationships/hyperlink" Target="https://www.linkedin.com/messaging/thread/2-OWRlNDdhMmQtYTU4Mi00NmNjLWFiNTQtMWU1YzIxN2IwM2UxXzAxMA==/" TargetMode="External"/><Relationship Id="rId3029" Type="http://schemas.openxmlformats.org/officeDocument/2006/relationships/hyperlink" Target="https://twitter.com/happypalmer" TargetMode="External"/><Relationship Id="rId3028" Type="http://schemas.openxmlformats.org/officeDocument/2006/relationships/hyperlink" Target="https://www.linkedin.com/messaging/thread/2-YWVjZDJlYTEtNjc1ZC00MTg4LWI0NzgtZWU2ODg0MjY0ZmY1XzAxMg==/" TargetMode="External"/><Relationship Id="rId4359" Type="http://schemas.openxmlformats.org/officeDocument/2006/relationships/hyperlink" Target="https://www.linkedin.com/in/zachary-kerber-55699852/" TargetMode="External"/><Relationship Id="rId4350" Type="http://schemas.openxmlformats.org/officeDocument/2006/relationships/hyperlink" Target="https://www.linkedin.com/in/jonathanswecker/" TargetMode="External"/><Relationship Id="rId3021" Type="http://schemas.openxmlformats.org/officeDocument/2006/relationships/hyperlink" Target="https://www.linkedin.com/in/yariela-gamboa-579a1921a/" TargetMode="External"/><Relationship Id="rId4352" Type="http://schemas.openxmlformats.org/officeDocument/2006/relationships/hyperlink" Target="https://www.linkedin.com/in/maxwell-grey-5a826465/" TargetMode="External"/><Relationship Id="rId3020" Type="http://schemas.openxmlformats.org/officeDocument/2006/relationships/hyperlink" Target="https://www.linkedin.com/in/yariela-gamboa-579a1921a/" TargetMode="External"/><Relationship Id="rId4351" Type="http://schemas.openxmlformats.org/officeDocument/2006/relationships/hyperlink" Target="https://www.linkedin.com/messaging/thread/2-MzRlNjQzY2UtMGQ5Yi00NjI0LWI4OTMtNmExYmFkZmM4NjA1XzAxMA==/" TargetMode="External"/><Relationship Id="rId3023" Type="http://schemas.openxmlformats.org/officeDocument/2006/relationships/hyperlink" Target="https://www.linkedin.com/in/adrianapulido/" TargetMode="External"/><Relationship Id="rId4354" Type="http://schemas.openxmlformats.org/officeDocument/2006/relationships/hyperlink" Target="https://www.linkedin.com/in/maxwell-grey-5a826465/" TargetMode="External"/><Relationship Id="rId3022" Type="http://schemas.openxmlformats.org/officeDocument/2006/relationships/hyperlink" Target="https://www.linkedin.com/messaging/thread/2-MjU4N2ZjY2MtYmU0MS00NTIyLWI4YjAtYzMzMTNmMzYwZDMyXzAxMg==/?searchTerm=Yariela%20Gamboa" TargetMode="External"/><Relationship Id="rId4353" Type="http://schemas.openxmlformats.org/officeDocument/2006/relationships/hyperlink" Target="https://app.hubspot.com/contacts/22670085/company/9648117772" TargetMode="External"/><Relationship Id="rId3025" Type="http://schemas.openxmlformats.org/officeDocument/2006/relationships/hyperlink" Target="https://www.linkedin.com/in/melissa-clair-palmer/" TargetMode="External"/><Relationship Id="rId4356" Type="http://schemas.openxmlformats.org/officeDocument/2006/relationships/hyperlink" Target="https://twitter.com/15_Grey_Street" TargetMode="External"/><Relationship Id="rId3024" Type="http://schemas.openxmlformats.org/officeDocument/2006/relationships/hyperlink" Target="https://www.linkedin.com/in/adrianapulido/" TargetMode="External"/><Relationship Id="rId4355" Type="http://schemas.openxmlformats.org/officeDocument/2006/relationships/hyperlink" Target="https://www.linkedin.com/messaging/thread/2-N2RkZjQwMjktYTEzYS00YWE5LWExMzktYWM5YTRkMmFlMDFhXzAxMg==/" TargetMode="External"/><Relationship Id="rId3027" Type="http://schemas.openxmlformats.org/officeDocument/2006/relationships/hyperlink" Target="https://www.linkedin.com/in/melissa-clair-palmer/" TargetMode="External"/><Relationship Id="rId4358" Type="http://schemas.openxmlformats.org/officeDocument/2006/relationships/hyperlink" Target="https://www.linkedin.com/in/susan-kerber-1a069719/" TargetMode="External"/><Relationship Id="rId3026" Type="http://schemas.openxmlformats.org/officeDocument/2006/relationships/hyperlink" Target="https://app.hubspot.com/contacts/22670085/company/10334684192" TargetMode="External"/><Relationship Id="rId4357" Type="http://schemas.openxmlformats.org/officeDocument/2006/relationships/hyperlink" Target="https://www.linkedin.com/in/susan-kerber-1a069719/" TargetMode="External"/><Relationship Id="rId3050" Type="http://schemas.openxmlformats.org/officeDocument/2006/relationships/hyperlink" Target="https://www.linkedin.com/in/darrenjamesbrown/" TargetMode="External"/><Relationship Id="rId4381" Type="http://schemas.openxmlformats.org/officeDocument/2006/relationships/hyperlink" Target="https://www.linkedin.com/in/mchernow/" TargetMode="External"/><Relationship Id="rId4380" Type="http://schemas.openxmlformats.org/officeDocument/2006/relationships/hyperlink" Target="https://www.linkedin.com/messaging/thread/2-MWNjYWRlOGQtZDAzMC00YWViLWJlMzctOTRlNGNlM2NmMzhmXzAxMA==" TargetMode="External"/><Relationship Id="rId3052" Type="http://schemas.openxmlformats.org/officeDocument/2006/relationships/hyperlink" Target="https://twitter.com/TheDarrenBrown" TargetMode="External"/><Relationship Id="rId4383" Type="http://schemas.openxmlformats.org/officeDocument/2006/relationships/hyperlink" Target="https://www.linkedin.com/in/mchernow/" TargetMode="External"/><Relationship Id="rId3051" Type="http://schemas.openxmlformats.org/officeDocument/2006/relationships/hyperlink" Target="https://www.linkedin.com/in/darrenjamesbrown/" TargetMode="External"/><Relationship Id="rId4382" Type="http://schemas.openxmlformats.org/officeDocument/2006/relationships/hyperlink" Target="https://app.hubspot.com/contacts/22670085/company/9627330144" TargetMode="External"/><Relationship Id="rId3054" Type="http://schemas.openxmlformats.org/officeDocument/2006/relationships/hyperlink" Target="https://www.linkedin.com/in/kate-laliberte-30262/" TargetMode="External"/><Relationship Id="rId4385" Type="http://schemas.openxmlformats.org/officeDocument/2006/relationships/hyperlink" Target="https://www.linkedin.com/in/nicholaskhenderson/" TargetMode="External"/><Relationship Id="rId3053" Type="http://schemas.openxmlformats.org/officeDocument/2006/relationships/hyperlink" Target="https://www.linkedin.com/in/kate-laliberte-30262/" TargetMode="External"/><Relationship Id="rId4384" Type="http://schemas.openxmlformats.org/officeDocument/2006/relationships/hyperlink" Target="https://twitter.com/michaelchernow?lang=en" TargetMode="External"/><Relationship Id="rId3056" Type="http://schemas.openxmlformats.org/officeDocument/2006/relationships/hyperlink" Target="https://app.hubspot.com/contacts/22670085/company/10336753709" TargetMode="External"/><Relationship Id="rId4387" Type="http://schemas.openxmlformats.org/officeDocument/2006/relationships/hyperlink" Target="https://www.linkedin.com/in/davidhieatt/" TargetMode="External"/><Relationship Id="rId3055" Type="http://schemas.openxmlformats.org/officeDocument/2006/relationships/hyperlink" Target="https://www.linkedin.com/in/ryan-flaitz-b692835b/" TargetMode="External"/><Relationship Id="rId4386" Type="http://schemas.openxmlformats.org/officeDocument/2006/relationships/hyperlink" Target="https://www.linkedin.com/in/nicholaskhenderson/" TargetMode="External"/><Relationship Id="rId3058" Type="http://schemas.openxmlformats.org/officeDocument/2006/relationships/hyperlink" Target="https://www.linkedin.com/in/dcappiccille/" TargetMode="External"/><Relationship Id="rId4389" Type="http://schemas.openxmlformats.org/officeDocument/2006/relationships/hyperlink" Target="https://www.linkedin.com/in/davidhieatt/" TargetMode="External"/><Relationship Id="rId3057" Type="http://schemas.openxmlformats.org/officeDocument/2006/relationships/hyperlink" Target="https://www.linkedin.com/in/ryan-flaitz-b692835b/" TargetMode="External"/><Relationship Id="rId4388" Type="http://schemas.openxmlformats.org/officeDocument/2006/relationships/hyperlink" Target="https://app.hubspot.com/contacts/22670085/company/15413252698" TargetMode="External"/><Relationship Id="rId3059" Type="http://schemas.openxmlformats.org/officeDocument/2006/relationships/hyperlink" Target="https://www.linkedin.com/in/dcappiccille/" TargetMode="External"/><Relationship Id="rId4370" Type="http://schemas.openxmlformats.org/officeDocument/2006/relationships/hyperlink" Target="https://twitter.com/jmoskowitz1" TargetMode="External"/><Relationship Id="rId3041" Type="http://schemas.openxmlformats.org/officeDocument/2006/relationships/hyperlink" Target="https://www.linkedin.com/in/susanstrible/" TargetMode="External"/><Relationship Id="rId4372" Type="http://schemas.openxmlformats.org/officeDocument/2006/relationships/hyperlink" Target="https://www.linkedin.com/in/pallavi-desai-coh/" TargetMode="External"/><Relationship Id="rId3040" Type="http://schemas.openxmlformats.org/officeDocument/2006/relationships/hyperlink" Target="https://www.linkedin.com/in/brandanhill/" TargetMode="External"/><Relationship Id="rId4371" Type="http://schemas.openxmlformats.org/officeDocument/2006/relationships/hyperlink" Target="https://www.linkedin.com/in/janet-silverstein/" TargetMode="External"/><Relationship Id="rId3043" Type="http://schemas.openxmlformats.org/officeDocument/2006/relationships/hyperlink" Target="https://www.linkedin.com/in/peter-kearns-28963aa/" TargetMode="External"/><Relationship Id="rId4374" Type="http://schemas.openxmlformats.org/officeDocument/2006/relationships/hyperlink" Target="https://www.linkedin.com/in/pallavi-desai-coh/" TargetMode="External"/><Relationship Id="rId3042" Type="http://schemas.openxmlformats.org/officeDocument/2006/relationships/hyperlink" Target="https://www.linkedin.com/in/susanstrible/" TargetMode="External"/><Relationship Id="rId4373" Type="http://schemas.openxmlformats.org/officeDocument/2006/relationships/hyperlink" Target="https://app.hubspot.com/contacts/22670085/company/9627324935" TargetMode="External"/><Relationship Id="rId3045" Type="http://schemas.openxmlformats.org/officeDocument/2006/relationships/hyperlink" Target="https://www.linkedin.com/in/david-mischler-b613b01/" TargetMode="External"/><Relationship Id="rId4376" Type="http://schemas.openxmlformats.org/officeDocument/2006/relationships/hyperlink" Target="https://www.linkedin.com/in/shantumgupta/" TargetMode="External"/><Relationship Id="rId3044" Type="http://schemas.openxmlformats.org/officeDocument/2006/relationships/hyperlink" Target="https://www.linkedin.com/in/peter-kearns-28963aa/" TargetMode="External"/><Relationship Id="rId4375" Type="http://schemas.openxmlformats.org/officeDocument/2006/relationships/hyperlink" Target="https://www.linkedin.com/in/shantumgupta/" TargetMode="External"/><Relationship Id="rId3047" Type="http://schemas.openxmlformats.org/officeDocument/2006/relationships/hyperlink" Target="https://www.linkedin.com/in/david-mischler-b613b01/" TargetMode="External"/><Relationship Id="rId4378" Type="http://schemas.openxmlformats.org/officeDocument/2006/relationships/hyperlink" Target="https://www.linkedin.com/in/pritee-dinesh-60276b62/" TargetMode="External"/><Relationship Id="rId3046" Type="http://schemas.openxmlformats.org/officeDocument/2006/relationships/hyperlink" Target="https://app.hubspot.com/contacts/22670085/company/10336885781" TargetMode="External"/><Relationship Id="rId4377" Type="http://schemas.openxmlformats.org/officeDocument/2006/relationships/hyperlink" Target="https://twitter.com/shantumgupta" TargetMode="External"/><Relationship Id="rId3049" Type="http://schemas.openxmlformats.org/officeDocument/2006/relationships/hyperlink" Target="https://www.linkedin.com/in/tom-carlo-ba69609/" TargetMode="External"/><Relationship Id="rId3048" Type="http://schemas.openxmlformats.org/officeDocument/2006/relationships/hyperlink" Target="https://www.linkedin.com/in/tom-carlo-ba69609/" TargetMode="External"/><Relationship Id="rId4379" Type="http://schemas.openxmlformats.org/officeDocument/2006/relationships/hyperlink" Target="https://www.linkedin.com/in/pritee-dinesh-60276b62/" TargetMode="External"/><Relationship Id="rId3911" Type="http://schemas.openxmlformats.org/officeDocument/2006/relationships/hyperlink" Target="https://www.linkedin.com/messaging/thread/2-YmExMGIwYTQtZGJiZi00ZDYwLTlmNzItY2E1MDQ3ZWI1OTJkXzAxMA==/" TargetMode="External"/><Relationship Id="rId3910" Type="http://schemas.openxmlformats.org/officeDocument/2006/relationships/hyperlink" Target="https://www.linkedin.com/in/rick-blackshaw-3137a/" TargetMode="External"/><Relationship Id="rId3913" Type="http://schemas.openxmlformats.org/officeDocument/2006/relationships/hyperlink" Target="https://www.linkedin.com/in/kelli-mccusker-7b759a/" TargetMode="External"/><Relationship Id="rId3912" Type="http://schemas.openxmlformats.org/officeDocument/2006/relationships/hyperlink" Target="https://www.linkedin.com/messaging/thread/2-NmUxNzEzMDQtNWIzOS00M2MzLTkzNzAtOTdiZWI1OTI3ZjBkXzAxMA==/" TargetMode="External"/><Relationship Id="rId3915" Type="http://schemas.openxmlformats.org/officeDocument/2006/relationships/hyperlink" Target="https://www.linkedin.com/in/christophercarlmartin/" TargetMode="External"/><Relationship Id="rId3914" Type="http://schemas.openxmlformats.org/officeDocument/2006/relationships/hyperlink" Target="https://www.linkedin.com/in/kelli-mccusker-7b759a/" TargetMode="External"/><Relationship Id="rId3917" Type="http://schemas.openxmlformats.org/officeDocument/2006/relationships/hyperlink" Target="https://www.linkedin.com/messaging/thread/2-NWU3MDk3YWMtNDEzMC00YmQxLWEzZjUtYjQ2Y2YyODgxZjU4XzAxMA==/" TargetMode="External"/><Relationship Id="rId3916" Type="http://schemas.openxmlformats.org/officeDocument/2006/relationships/hyperlink" Target="https://www.linkedin.com/in/christophercarlmartin/" TargetMode="External"/><Relationship Id="rId3919" Type="http://schemas.openxmlformats.org/officeDocument/2006/relationships/hyperlink" Target="https://www.linkedin.com/in/lindsaywadleigh/" TargetMode="External"/><Relationship Id="rId3918" Type="http://schemas.openxmlformats.org/officeDocument/2006/relationships/hyperlink" Target="https://www.linkedin.com/in/lindsaywadleigh/" TargetMode="External"/><Relationship Id="rId3900" Type="http://schemas.openxmlformats.org/officeDocument/2006/relationships/hyperlink" Target="https://www.linkedin.com/in/andrew-d-jacobs/" TargetMode="External"/><Relationship Id="rId3902" Type="http://schemas.openxmlformats.org/officeDocument/2006/relationships/hyperlink" Target="https://www.linkedin.com/in/elliottmay/" TargetMode="External"/><Relationship Id="rId3901" Type="http://schemas.openxmlformats.org/officeDocument/2006/relationships/hyperlink" Target="https://www.linkedin.com/in/andrew-d-jacobs/" TargetMode="External"/><Relationship Id="rId3904" Type="http://schemas.openxmlformats.org/officeDocument/2006/relationships/hyperlink" Target="https://www.linkedin.com/in/curtis-stokes/" TargetMode="External"/><Relationship Id="rId3903" Type="http://schemas.openxmlformats.org/officeDocument/2006/relationships/hyperlink" Target="https://www.linkedin.com/in/elliottmay/" TargetMode="External"/><Relationship Id="rId3906" Type="http://schemas.openxmlformats.org/officeDocument/2006/relationships/hyperlink" Target="https://www.linkedin.com/in/matthew-hurt-a8b82b12/" TargetMode="External"/><Relationship Id="rId3905" Type="http://schemas.openxmlformats.org/officeDocument/2006/relationships/hyperlink" Target="https://www.linkedin.com/in/curtis-stokes/" TargetMode="External"/><Relationship Id="rId3908" Type="http://schemas.openxmlformats.org/officeDocument/2006/relationships/hyperlink" Target="https://www.linkedin.com/in/rick-blackshaw-3137a/" TargetMode="External"/><Relationship Id="rId3907" Type="http://schemas.openxmlformats.org/officeDocument/2006/relationships/hyperlink" Target="https://www.linkedin.com/in/matthew-hurt-a8b82b12/" TargetMode="External"/><Relationship Id="rId3909" Type="http://schemas.openxmlformats.org/officeDocument/2006/relationships/hyperlink" Target="https://app.hubspot.com/contacts/22670085/company/15157452603" TargetMode="External"/><Relationship Id="rId3931" Type="http://schemas.openxmlformats.org/officeDocument/2006/relationships/hyperlink" Target="https://www.linkedin.com/in/jessica-alsing-28795b1/" TargetMode="External"/><Relationship Id="rId2600" Type="http://schemas.openxmlformats.org/officeDocument/2006/relationships/hyperlink" Target="https://www.linkedin.com/messaging/thread/2-YTE2NjFlZTMtNGY1MS01ZDExLTg2N2YtMTIyNDgyNDEyNDAyXzAxMg==/" TargetMode="External"/><Relationship Id="rId3930" Type="http://schemas.openxmlformats.org/officeDocument/2006/relationships/hyperlink" Target="https://www.linkedin.com/messaging/thread/2-OGUwY2Y3ZWUtOGI0ZC00MTViLWE5NzMtNTlkMWIyY2RmYzc3XzAxMA==/" TargetMode="External"/><Relationship Id="rId2601" Type="http://schemas.openxmlformats.org/officeDocument/2006/relationships/hyperlink" Target="https://www.linkedin.com/in/justin-kraudel-1b5484132/" TargetMode="External"/><Relationship Id="rId3933" Type="http://schemas.openxmlformats.org/officeDocument/2006/relationships/hyperlink" Target="https://www.linkedin.com/messaging/thread/2-OTIzZTkxZDItMTY0Ni00YTYwLTk2OWEtMmZhZTBiYzNjYzM2XzAxMA==/" TargetMode="External"/><Relationship Id="rId2602" Type="http://schemas.openxmlformats.org/officeDocument/2006/relationships/hyperlink" Target="https://www.linkedin.com/in/justin-kraudel-1b5484132/" TargetMode="External"/><Relationship Id="rId3932" Type="http://schemas.openxmlformats.org/officeDocument/2006/relationships/hyperlink" Target="https://www.linkedin.com/in/jessica-alsing-28795b1/" TargetMode="External"/><Relationship Id="rId2603" Type="http://schemas.openxmlformats.org/officeDocument/2006/relationships/hyperlink" Target="https://www.linkedin.com/messaging/thread/2-MzA5YWZhYmMtYTk3YS01ODg0LTg1YjEtNzhmOWYwYzQ4MjRiXzAwMA==/" TargetMode="External"/><Relationship Id="rId3935" Type="http://schemas.openxmlformats.org/officeDocument/2006/relationships/hyperlink" Target="https://www.linkedin.com/in/monasutherland/" TargetMode="External"/><Relationship Id="rId2604" Type="http://schemas.openxmlformats.org/officeDocument/2006/relationships/hyperlink" Target="https://twitter.com/justinkraudel" TargetMode="External"/><Relationship Id="rId3934" Type="http://schemas.openxmlformats.org/officeDocument/2006/relationships/hyperlink" Target="https://www.linkedin.com/in/monasutherland/" TargetMode="External"/><Relationship Id="rId2605" Type="http://schemas.openxmlformats.org/officeDocument/2006/relationships/hyperlink" Target="https://www.linkedin.com/in/david-barnes-476ba814b/" TargetMode="External"/><Relationship Id="rId3937" Type="http://schemas.openxmlformats.org/officeDocument/2006/relationships/hyperlink" Target="https://twitter.com/monasutherland" TargetMode="External"/><Relationship Id="rId2606" Type="http://schemas.openxmlformats.org/officeDocument/2006/relationships/hyperlink" Target="https://www.linkedin.com/in/david-barnes-476ba814b/" TargetMode="External"/><Relationship Id="rId3936" Type="http://schemas.openxmlformats.org/officeDocument/2006/relationships/hyperlink" Target="https://www.linkedin.com/messaging/thread/2-YWIxMjM2OGItZjhlOS00MjM4LTkwMzktMjU1ZTE2YmQ1NzE2XzAxMA==/" TargetMode="External"/><Relationship Id="rId808" Type="http://schemas.openxmlformats.org/officeDocument/2006/relationships/hyperlink" Target="https://www.linkedin.com/in/macbishop4/" TargetMode="External"/><Relationship Id="rId2607" Type="http://schemas.openxmlformats.org/officeDocument/2006/relationships/hyperlink" Target="https://www.linkedin.com/in/kendallglazer/" TargetMode="External"/><Relationship Id="rId3939" Type="http://schemas.openxmlformats.org/officeDocument/2006/relationships/hyperlink" Target="https://www.linkedin.com/in/adam-wilson-21820018/" TargetMode="External"/><Relationship Id="rId807" Type="http://schemas.openxmlformats.org/officeDocument/2006/relationships/hyperlink" Target="https://www.linkedin.com/in/robin-sayetta-4b2b06/" TargetMode="External"/><Relationship Id="rId2608" Type="http://schemas.openxmlformats.org/officeDocument/2006/relationships/hyperlink" Target="https://app.hubspot.com/contacts/22670085/company/10336699302" TargetMode="External"/><Relationship Id="rId3938" Type="http://schemas.openxmlformats.org/officeDocument/2006/relationships/hyperlink" Target="https://www.linkedin.com/in/adam-wilson-21820018/" TargetMode="External"/><Relationship Id="rId806" Type="http://schemas.openxmlformats.org/officeDocument/2006/relationships/hyperlink" Target="https://www.linkedin.com/in/robin-sayetta-4b2b06/" TargetMode="External"/><Relationship Id="rId2609" Type="http://schemas.openxmlformats.org/officeDocument/2006/relationships/hyperlink" Target="https://www.linkedin.com/in/kendallglazer/" TargetMode="External"/><Relationship Id="rId805" Type="http://schemas.openxmlformats.org/officeDocument/2006/relationships/hyperlink" Target="https://www.linkedin.com/messaging/thread/2-ZDQ0MjM0NTYtODVmOC00NzcwLWIyYTAtZTk1MTI5ZTc1ZjU1XzAxMA==/" TargetMode="External"/><Relationship Id="rId809" Type="http://schemas.openxmlformats.org/officeDocument/2006/relationships/hyperlink" Target="https://app.hubspot.com/contacts/22670085/company/10868876447" TargetMode="External"/><Relationship Id="rId800" Type="http://schemas.openxmlformats.org/officeDocument/2006/relationships/hyperlink" Target="https://www.linkedin.com/in/maggie-berry-51a07917/" TargetMode="External"/><Relationship Id="rId804" Type="http://schemas.openxmlformats.org/officeDocument/2006/relationships/hyperlink" Target="https://www.linkedin.com/messaging/thread/2-YWU3MzZmM2UtMzdmZC00ZjA2LWFmMDktZjEwYzNhNTMxODc4XzAxMA==/" TargetMode="External"/><Relationship Id="rId803" Type="http://schemas.openxmlformats.org/officeDocument/2006/relationships/hyperlink" Target="https://www.linkedin.com/in/ellie-levitt/" TargetMode="External"/><Relationship Id="rId802" Type="http://schemas.openxmlformats.org/officeDocument/2006/relationships/hyperlink" Target="https://www.linkedin.com/in/ellie-levitt/" TargetMode="External"/><Relationship Id="rId801" Type="http://schemas.openxmlformats.org/officeDocument/2006/relationships/hyperlink" Target="https://www.linkedin.com/in/maggie-berry-51a07917/" TargetMode="External"/><Relationship Id="rId3920" Type="http://schemas.openxmlformats.org/officeDocument/2006/relationships/hyperlink" Target="https://twitter.com/lindsaywadleigh?lang=en" TargetMode="External"/><Relationship Id="rId3922" Type="http://schemas.openxmlformats.org/officeDocument/2006/relationships/hyperlink" Target="https://www.linkedin.com/in/cody-gilliam/" TargetMode="External"/><Relationship Id="rId3921" Type="http://schemas.openxmlformats.org/officeDocument/2006/relationships/hyperlink" Target="https://www.linkedin.com/in/cody-gilliam/" TargetMode="External"/><Relationship Id="rId3924" Type="http://schemas.openxmlformats.org/officeDocument/2006/relationships/hyperlink" Target="https://app.hubspot.com/contacts/22670085/company/15203033088" TargetMode="External"/><Relationship Id="rId3923" Type="http://schemas.openxmlformats.org/officeDocument/2006/relationships/hyperlink" Target="https://www.linkedin.com/in/gustavo-assumpcao-a33229/" TargetMode="External"/><Relationship Id="rId3926" Type="http://schemas.openxmlformats.org/officeDocument/2006/relationships/hyperlink" Target="https://www.linkedin.com/in/andre-rossler-b5a696/" TargetMode="External"/><Relationship Id="rId3925" Type="http://schemas.openxmlformats.org/officeDocument/2006/relationships/hyperlink" Target="https://www.linkedin.com/in/gustavo-assumpcao-a33229/" TargetMode="External"/><Relationship Id="rId3928" Type="http://schemas.openxmlformats.org/officeDocument/2006/relationships/hyperlink" Target="https://www.linkedin.com/in/kate-minner-06bab1/" TargetMode="External"/><Relationship Id="rId3927" Type="http://schemas.openxmlformats.org/officeDocument/2006/relationships/hyperlink" Target="https://www.linkedin.com/in/andre-rossler-b5a696/" TargetMode="External"/><Relationship Id="rId3929" Type="http://schemas.openxmlformats.org/officeDocument/2006/relationships/hyperlink" Target="https://www.linkedin.com/in/kate-minner-06bab1/" TargetMode="External"/><Relationship Id="rId1334" Type="http://schemas.openxmlformats.org/officeDocument/2006/relationships/hyperlink" Target="https://www.linkedin.com/in/eric-iafigliola/" TargetMode="External"/><Relationship Id="rId2665" Type="http://schemas.openxmlformats.org/officeDocument/2006/relationships/hyperlink" Target="https://www.linkedin.com/messaging/thread/2-MWJkOWM5MDUtMzkzNy00NDJkLThjNmEtZmQ4YjVkM2Y4ZjRjXzAxMA==/" TargetMode="External"/><Relationship Id="rId3997" Type="http://schemas.openxmlformats.org/officeDocument/2006/relationships/hyperlink" Target="https://www.linkedin.com/in/heatherlynnscott/" TargetMode="External"/><Relationship Id="rId1335" Type="http://schemas.openxmlformats.org/officeDocument/2006/relationships/hyperlink" Target="https://www.linkedin.com/messaging/thread/2-NGY1MzMxNGQtMzc0Yy00ZWNjLThmZmYtY2NmZjBjNDY0NjdmXzAxMA==/" TargetMode="External"/><Relationship Id="rId2666" Type="http://schemas.openxmlformats.org/officeDocument/2006/relationships/hyperlink" Target="https://www.linkedin.com/messaging/thread/2-OGRlY2QxMjYtMzQzNC00NmZiLTk0MmEtNjljNzZkNWVlOTE0XzAxMA==/" TargetMode="External"/><Relationship Id="rId3996" Type="http://schemas.openxmlformats.org/officeDocument/2006/relationships/hyperlink" Target="https://www.linkedin.com/in/frcaol/" TargetMode="External"/><Relationship Id="rId1336" Type="http://schemas.openxmlformats.org/officeDocument/2006/relationships/hyperlink" Target="https://www.linkedin.com/in/brinda-anandakrishnan-196708125/" TargetMode="External"/><Relationship Id="rId2667" Type="http://schemas.openxmlformats.org/officeDocument/2006/relationships/hyperlink" Target="https://www.linkedin.com/in/edward-elkind-cma-3a709414/" TargetMode="External"/><Relationship Id="rId3999" Type="http://schemas.openxmlformats.org/officeDocument/2006/relationships/hyperlink" Target="https://www.linkedin.com/messaging/thread/2-ZmI3ZjU1NTEtYmY0Ni00NGNhLThkMmItZjRiZGU4NWI5NzY4XzAxMA==/" TargetMode="External"/><Relationship Id="rId1337" Type="http://schemas.openxmlformats.org/officeDocument/2006/relationships/hyperlink" Target="https://www.linkedin.com/in/brinda-anandakrishnan-196708125/" TargetMode="External"/><Relationship Id="rId2668" Type="http://schemas.openxmlformats.org/officeDocument/2006/relationships/hyperlink" Target="https://www.linkedin.com/in/edward-elkind-cma-3a709414/" TargetMode="External"/><Relationship Id="rId3998" Type="http://schemas.openxmlformats.org/officeDocument/2006/relationships/hyperlink" Target="https://www.linkedin.com/in/heatherlynnscott/" TargetMode="External"/><Relationship Id="rId1338" Type="http://schemas.openxmlformats.org/officeDocument/2006/relationships/hyperlink" Target="https://www.linkedin.com/in/tom-ng-0b618183/" TargetMode="External"/><Relationship Id="rId2669" Type="http://schemas.openxmlformats.org/officeDocument/2006/relationships/hyperlink" Target="https://www.linkedin.com/in/dhwani-mehta-97506985/" TargetMode="External"/><Relationship Id="rId1339" Type="http://schemas.openxmlformats.org/officeDocument/2006/relationships/hyperlink" Target="https://app.hubspot.com/contacts/22670085/company/9747090325" TargetMode="External"/><Relationship Id="rId745" Type="http://schemas.openxmlformats.org/officeDocument/2006/relationships/hyperlink" Target="https://www.linkedin.com/in/jeffreyheerkens/" TargetMode="External"/><Relationship Id="rId744" Type="http://schemas.openxmlformats.org/officeDocument/2006/relationships/hyperlink" Target="https://app.hubspot.com/contacts/22670085/company/9746425222" TargetMode="External"/><Relationship Id="rId743" Type="http://schemas.openxmlformats.org/officeDocument/2006/relationships/hyperlink" Target="https://www.linkedin.com/in/jeffreyheerkens/" TargetMode="External"/><Relationship Id="rId742" Type="http://schemas.openxmlformats.org/officeDocument/2006/relationships/hyperlink" Target="https://www.linkedin.com/in/ronaldtrogdon/" TargetMode="External"/><Relationship Id="rId749" Type="http://schemas.openxmlformats.org/officeDocument/2006/relationships/hyperlink" Target="https://www.linkedin.com/in/marieke-willemars-27065821b/" TargetMode="External"/><Relationship Id="rId748" Type="http://schemas.openxmlformats.org/officeDocument/2006/relationships/hyperlink" Target="https://www.linkedin.com/in/marieke-willemars-27065821b/" TargetMode="External"/><Relationship Id="rId747" Type="http://schemas.openxmlformats.org/officeDocument/2006/relationships/hyperlink" Target="https://www.linkedin.com/in/bvantveld/" TargetMode="External"/><Relationship Id="rId746" Type="http://schemas.openxmlformats.org/officeDocument/2006/relationships/hyperlink" Target="https://www.linkedin.com/in/bvantveld/" TargetMode="External"/><Relationship Id="rId3991" Type="http://schemas.openxmlformats.org/officeDocument/2006/relationships/hyperlink" Target="https://www.linkedin.com/messaging/thread/2-NjA5MjQ4YzYtNThhMC00YjNmLThjYTgtODAwMTk2ZWQ4ZjI3XzAxMA==/" TargetMode="External"/><Relationship Id="rId2660" Type="http://schemas.openxmlformats.org/officeDocument/2006/relationships/hyperlink" Target="https://app.hubspot.com/contacts/22670085/company/10336753711" TargetMode="External"/><Relationship Id="rId3990" Type="http://schemas.openxmlformats.org/officeDocument/2006/relationships/hyperlink" Target="https://www.linkedin.com/in/suzanne-anker/" TargetMode="External"/><Relationship Id="rId741" Type="http://schemas.openxmlformats.org/officeDocument/2006/relationships/hyperlink" Target="https://www.linkedin.com/in/ronaldtrogdon/" TargetMode="External"/><Relationship Id="rId1330" Type="http://schemas.openxmlformats.org/officeDocument/2006/relationships/hyperlink" Target="https://www.linkedin.com/in/raj-arora-87150b9/" TargetMode="External"/><Relationship Id="rId2661" Type="http://schemas.openxmlformats.org/officeDocument/2006/relationships/hyperlink" Target="https://www.linkedin.com/in/jenniferzuccarini/" TargetMode="External"/><Relationship Id="rId3993" Type="http://schemas.openxmlformats.org/officeDocument/2006/relationships/hyperlink" Target="https://www.linkedin.com/in/aliciachaffee/" TargetMode="External"/><Relationship Id="rId740" Type="http://schemas.openxmlformats.org/officeDocument/2006/relationships/hyperlink" Target="https://twitter.com/zenouska" TargetMode="External"/><Relationship Id="rId1331" Type="http://schemas.openxmlformats.org/officeDocument/2006/relationships/hyperlink" Target="https://app.hubspot.com/contacts/22670085/company/9747088983" TargetMode="External"/><Relationship Id="rId2662" Type="http://schemas.openxmlformats.org/officeDocument/2006/relationships/hyperlink" Target="https://twitter.com/jzuccarini?lang=en" TargetMode="External"/><Relationship Id="rId3992" Type="http://schemas.openxmlformats.org/officeDocument/2006/relationships/hyperlink" Target="https://www.linkedin.com/in/aliciachaffee/" TargetMode="External"/><Relationship Id="rId1332" Type="http://schemas.openxmlformats.org/officeDocument/2006/relationships/hyperlink" Target="https://www.linkedin.com/in/raj-arora-87150b9/" TargetMode="External"/><Relationship Id="rId2663" Type="http://schemas.openxmlformats.org/officeDocument/2006/relationships/hyperlink" Target="https://www.linkedin.com/in/irina-topuria-88196923/" TargetMode="External"/><Relationship Id="rId3995" Type="http://schemas.openxmlformats.org/officeDocument/2006/relationships/hyperlink" Target="https://www.linkedin.com/in/frcaol/" TargetMode="External"/><Relationship Id="rId1333" Type="http://schemas.openxmlformats.org/officeDocument/2006/relationships/hyperlink" Target="https://www.linkedin.com/in/eric-iafigliola/" TargetMode="External"/><Relationship Id="rId2664" Type="http://schemas.openxmlformats.org/officeDocument/2006/relationships/hyperlink" Target="https://www.linkedin.com/in/irina-topuria-88196923/" TargetMode="External"/><Relationship Id="rId3994" Type="http://schemas.openxmlformats.org/officeDocument/2006/relationships/hyperlink" Target="https://twitter.com/aliciachaffee" TargetMode="External"/><Relationship Id="rId1323" Type="http://schemas.openxmlformats.org/officeDocument/2006/relationships/hyperlink" Target="https://twitter.com/pcmechanix" TargetMode="External"/><Relationship Id="rId2654" Type="http://schemas.openxmlformats.org/officeDocument/2006/relationships/hyperlink" Target="https://www.linkedin.com/in/mdoyl3/" TargetMode="External"/><Relationship Id="rId3986" Type="http://schemas.openxmlformats.org/officeDocument/2006/relationships/hyperlink" Target="https://www.linkedin.com/messaging/thread/2-ZTRkZTA5ODUtZGJmZC00YzI5LTgzZWUtOGE2Nzg4MDMxZTQ4XzAxMA==/" TargetMode="External"/><Relationship Id="rId1324" Type="http://schemas.openxmlformats.org/officeDocument/2006/relationships/hyperlink" Target="https://www.linkedin.com/in/pieroiamundo/" TargetMode="External"/><Relationship Id="rId2655" Type="http://schemas.openxmlformats.org/officeDocument/2006/relationships/hyperlink" Target="https://twitter.com/MDOYL3" TargetMode="External"/><Relationship Id="rId3985" Type="http://schemas.openxmlformats.org/officeDocument/2006/relationships/hyperlink" Target="https://www.linkedin.com/in/martin-vestre/" TargetMode="External"/><Relationship Id="rId1325" Type="http://schemas.openxmlformats.org/officeDocument/2006/relationships/hyperlink" Target="https://www.linkedin.com/in/pieroiamundo/" TargetMode="External"/><Relationship Id="rId2656" Type="http://schemas.openxmlformats.org/officeDocument/2006/relationships/hyperlink" Target="https://www.linkedin.com/in/james-reu/" TargetMode="External"/><Relationship Id="rId3988" Type="http://schemas.openxmlformats.org/officeDocument/2006/relationships/hyperlink" Target="https://www.linkedin.com/in/maurizio-del-duca-a3270944/" TargetMode="External"/><Relationship Id="rId1326" Type="http://schemas.openxmlformats.org/officeDocument/2006/relationships/hyperlink" Target="https://www.linkedin.com/messaging/thread/2-MTVmNWQ4NmMtZjdhYS00ODY0LTljYjUtYzYxYmY5YmYwNzc2XzAxMA==/" TargetMode="External"/><Relationship Id="rId2657" Type="http://schemas.openxmlformats.org/officeDocument/2006/relationships/hyperlink" Target="https://www.linkedin.com/in/james-reu/" TargetMode="External"/><Relationship Id="rId3987" Type="http://schemas.openxmlformats.org/officeDocument/2006/relationships/hyperlink" Target="https://www.linkedin.com/in/maurizio-del-duca-a3270944/" TargetMode="External"/><Relationship Id="rId1327" Type="http://schemas.openxmlformats.org/officeDocument/2006/relationships/hyperlink" Target="https://www.linkedin.com/in/ashton-constantine-84772615/" TargetMode="External"/><Relationship Id="rId2658" Type="http://schemas.openxmlformats.org/officeDocument/2006/relationships/hyperlink" Target="https://www.linkedin.com/messaging/thread/2-YzZlYmVhZTktNzljNi00ZTQwLWEwY2YtMDI1MWI4MzFmZGQ5XzAxMA==/?searchTerm=James%20Reu" TargetMode="External"/><Relationship Id="rId1328" Type="http://schemas.openxmlformats.org/officeDocument/2006/relationships/hyperlink" Target="https://www.linkedin.com/in/ashton-constantine-84772615/" TargetMode="External"/><Relationship Id="rId2659" Type="http://schemas.openxmlformats.org/officeDocument/2006/relationships/hyperlink" Target="https://www.linkedin.com/in/jenniferzuccarini/" TargetMode="External"/><Relationship Id="rId3989" Type="http://schemas.openxmlformats.org/officeDocument/2006/relationships/hyperlink" Target="https://www.linkedin.com/in/suzanne-anker/" TargetMode="External"/><Relationship Id="rId1329" Type="http://schemas.openxmlformats.org/officeDocument/2006/relationships/hyperlink" Target="https://www.linkedin.com/messaging/thread/2-ZGZmMWQwNTQtZTY3MC00NjFhLThlZTYtZmMyZGM3MjgyYjdmXzAxMg==/" TargetMode="External"/><Relationship Id="rId739" Type="http://schemas.openxmlformats.org/officeDocument/2006/relationships/hyperlink" Target="https://www.linkedin.com/in/zenouska/" TargetMode="External"/><Relationship Id="rId734" Type="http://schemas.openxmlformats.org/officeDocument/2006/relationships/hyperlink" Target="https://www.linkedin.com/in/nishverma9/" TargetMode="External"/><Relationship Id="rId733" Type="http://schemas.openxmlformats.org/officeDocument/2006/relationships/hyperlink" Target="https://www.linkedin.com/in/nishverma9/" TargetMode="External"/><Relationship Id="rId732" Type="http://schemas.openxmlformats.org/officeDocument/2006/relationships/hyperlink" Target="https://twitter.com/ashmodha?lang=en" TargetMode="External"/><Relationship Id="rId731" Type="http://schemas.openxmlformats.org/officeDocument/2006/relationships/hyperlink" Target="https://www.linkedin.com/in/ash-modha-8ab94710/" TargetMode="External"/><Relationship Id="rId738" Type="http://schemas.openxmlformats.org/officeDocument/2006/relationships/hyperlink" Target="https://app.hubspot.com/contacts/22670085/company/9746312731" TargetMode="External"/><Relationship Id="rId737" Type="http://schemas.openxmlformats.org/officeDocument/2006/relationships/hyperlink" Target="https://www.linkedin.com/in/zenouska/" TargetMode="External"/><Relationship Id="rId736" Type="http://schemas.openxmlformats.org/officeDocument/2006/relationships/hyperlink" Target="https://www.linkedin.com/in/lochlin-broatch-bb422030/" TargetMode="External"/><Relationship Id="rId735" Type="http://schemas.openxmlformats.org/officeDocument/2006/relationships/hyperlink" Target="https://www.linkedin.com/in/lochlin-broatch-bb422030/" TargetMode="External"/><Relationship Id="rId3980" Type="http://schemas.openxmlformats.org/officeDocument/2006/relationships/hyperlink" Target="https://www.linkedin.com/in/jens-grede-833431b7/" TargetMode="External"/><Relationship Id="rId730" Type="http://schemas.openxmlformats.org/officeDocument/2006/relationships/hyperlink" Target="https://www.linkedin.com/in/ash-modha-8ab94710/" TargetMode="External"/><Relationship Id="rId2650" Type="http://schemas.openxmlformats.org/officeDocument/2006/relationships/hyperlink" Target="https://www.linkedin.com/in/matt-geldard-642a915a/" TargetMode="External"/><Relationship Id="rId3982" Type="http://schemas.openxmlformats.org/officeDocument/2006/relationships/hyperlink" Target="https://www.linkedin.com/in/jens-grede-833431b7/" TargetMode="External"/><Relationship Id="rId1320" Type="http://schemas.openxmlformats.org/officeDocument/2006/relationships/hyperlink" Target="https://www.linkedin.com/in/skohgadai/" TargetMode="External"/><Relationship Id="rId2651" Type="http://schemas.openxmlformats.org/officeDocument/2006/relationships/hyperlink" Target="https://www.linkedin.com/in/matt-geldard-642a915a/" TargetMode="External"/><Relationship Id="rId3981" Type="http://schemas.openxmlformats.org/officeDocument/2006/relationships/hyperlink" Target="https://app.hubspot.com/contacts/22670085/company/15157452568" TargetMode="External"/><Relationship Id="rId1321" Type="http://schemas.openxmlformats.org/officeDocument/2006/relationships/hyperlink" Target="https://app.hubspot.com/contacts/22670085/company/9746439575" TargetMode="External"/><Relationship Id="rId2652" Type="http://schemas.openxmlformats.org/officeDocument/2006/relationships/hyperlink" Target="https://www.linkedin.com/messaging/thread/2-ZTNmZmFkY2QtYTJiMy00NmZlLTlmOGYtNjliMmEyMGNhZTg3XzAxMA==" TargetMode="External"/><Relationship Id="rId3984" Type="http://schemas.openxmlformats.org/officeDocument/2006/relationships/hyperlink" Target="https://www.linkedin.com/in/martin-vestre/" TargetMode="External"/><Relationship Id="rId1322" Type="http://schemas.openxmlformats.org/officeDocument/2006/relationships/hyperlink" Target="https://www.linkedin.com/in/skohgadai/" TargetMode="External"/><Relationship Id="rId2653" Type="http://schemas.openxmlformats.org/officeDocument/2006/relationships/hyperlink" Target="https://www.linkedin.com/in/mdoyl3/" TargetMode="External"/><Relationship Id="rId3983" Type="http://schemas.openxmlformats.org/officeDocument/2006/relationships/hyperlink" Target="https://twitter.com/jensgrede?lang=en" TargetMode="External"/><Relationship Id="rId1356" Type="http://schemas.openxmlformats.org/officeDocument/2006/relationships/hyperlink" Target="https://app.hubspot.com/contacts/22670085/company/9746425225" TargetMode="External"/><Relationship Id="rId2687" Type="http://schemas.openxmlformats.org/officeDocument/2006/relationships/hyperlink" Target="https://www.linkedin.com/in/mike-amiri-5bb61411/" TargetMode="External"/><Relationship Id="rId1357" Type="http://schemas.openxmlformats.org/officeDocument/2006/relationships/hyperlink" Target="https://www.linkedin.com/in/lisa-dempsey-06821639/" TargetMode="External"/><Relationship Id="rId2688" Type="http://schemas.openxmlformats.org/officeDocument/2006/relationships/hyperlink" Target="https://app.hubspot.com/contacts/22670085/company/10336607805" TargetMode="External"/><Relationship Id="rId1358" Type="http://schemas.openxmlformats.org/officeDocument/2006/relationships/hyperlink" Target="https://www.linkedin.com/in/jacqueline-hunt-51119b165/" TargetMode="External"/><Relationship Id="rId2689" Type="http://schemas.openxmlformats.org/officeDocument/2006/relationships/hyperlink" Target="https://www.linkedin.com/in/mike-amiri-5bb61411/" TargetMode="External"/><Relationship Id="rId1359" Type="http://schemas.openxmlformats.org/officeDocument/2006/relationships/hyperlink" Target="https://www.linkedin.com/in/jacqueline-hunt-51119b165/" TargetMode="External"/><Relationship Id="rId767" Type="http://schemas.openxmlformats.org/officeDocument/2006/relationships/hyperlink" Target="https://www.linkedin.com/in/mattmillette/" TargetMode="External"/><Relationship Id="rId766" Type="http://schemas.openxmlformats.org/officeDocument/2006/relationships/hyperlink" Target="https://twitter.com/RyanGellert" TargetMode="External"/><Relationship Id="rId765" Type="http://schemas.openxmlformats.org/officeDocument/2006/relationships/hyperlink" Target="https://www.linkedin.com/messaging/thread/2-MjIwMWM2YTAtYjVmYS00MjkzLTgwNzQtNmU4MWI2OWRkNGIzXzAxMA==/" TargetMode="External"/><Relationship Id="rId764" Type="http://schemas.openxmlformats.org/officeDocument/2006/relationships/hyperlink" Target="https://www.linkedin.com/in/ryan-gellert-2a36086/" TargetMode="External"/><Relationship Id="rId769" Type="http://schemas.openxmlformats.org/officeDocument/2006/relationships/hyperlink" Target="https://www.linkedin.com/in/kacie-malouf/" TargetMode="External"/><Relationship Id="rId768" Type="http://schemas.openxmlformats.org/officeDocument/2006/relationships/hyperlink" Target="https://www.linkedin.com/in/mattmillette/" TargetMode="External"/><Relationship Id="rId2680" Type="http://schemas.openxmlformats.org/officeDocument/2006/relationships/hyperlink" Target="https://www.linkedin.com/messaging/thread/2-YjhhNGFhZDQtNjAxOS00YmE3LWJjYzktMTk1NmMxOTdiZmFkXzAxMA==/" TargetMode="External"/><Relationship Id="rId1350" Type="http://schemas.openxmlformats.org/officeDocument/2006/relationships/hyperlink" Target="https://www.linkedin.com/in/michael-levich-37b32975/" TargetMode="External"/><Relationship Id="rId2681" Type="http://schemas.openxmlformats.org/officeDocument/2006/relationships/hyperlink" Target="https://www.linkedin.com/in/isabel-graham-93a7a0115/" TargetMode="External"/><Relationship Id="rId1351" Type="http://schemas.openxmlformats.org/officeDocument/2006/relationships/hyperlink" Target="https://app.hubspot.com/contacts/22670085/company/9745839538" TargetMode="External"/><Relationship Id="rId2682" Type="http://schemas.openxmlformats.org/officeDocument/2006/relationships/hyperlink" Target="https://www.linkedin.com/in/isabel-graham-93a7a0115/" TargetMode="External"/><Relationship Id="rId763" Type="http://schemas.openxmlformats.org/officeDocument/2006/relationships/hyperlink" Target="https://app.hubspot.com/contacts/22670085/company/9746360118" TargetMode="External"/><Relationship Id="rId1352" Type="http://schemas.openxmlformats.org/officeDocument/2006/relationships/hyperlink" Target="https://www.linkedin.com/in/michael-levich-37b32975/" TargetMode="External"/><Relationship Id="rId2683" Type="http://schemas.openxmlformats.org/officeDocument/2006/relationships/hyperlink" Target="https://www.linkedin.com/in/jamesbertram/" TargetMode="External"/><Relationship Id="rId762" Type="http://schemas.openxmlformats.org/officeDocument/2006/relationships/hyperlink" Target="https://www.linkedin.com/in/ryan-gellert-2a36086/" TargetMode="External"/><Relationship Id="rId1353" Type="http://schemas.openxmlformats.org/officeDocument/2006/relationships/hyperlink" Target="https://www.linkedin.com/in/leerenee117/" TargetMode="External"/><Relationship Id="rId2684" Type="http://schemas.openxmlformats.org/officeDocument/2006/relationships/hyperlink" Target="https://www.linkedin.com/in/jamesbertram/" TargetMode="External"/><Relationship Id="rId761" Type="http://schemas.openxmlformats.org/officeDocument/2006/relationships/hyperlink" Target="https://www.linkedin.com/in/christopher-eckert-1488bb22/" TargetMode="External"/><Relationship Id="rId1354" Type="http://schemas.openxmlformats.org/officeDocument/2006/relationships/hyperlink" Target="https://www.linkedin.com/in/leerenee117/" TargetMode="External"/><Relationship Id="rId2685" Type="http://schemas.openxmlformats.org/officeDocument/2006/relationships/hyperlink" Target="https://www.linkedin.com/in/emma-bate-75a95b32/" TargetMode="External"/><Relationship Id="rId760" Type="http://schemas.openxmlformats.org/officeDocument/2006/relationships/hyperlink" Target="https://www.linkedin.com/in/christopher-eckert-1488bb22/" TargetMode="External"/><Relationship Id="rId1355" Type="http://schemas.openxmlformats.org/officeDocument/2006/relationships/hyperlink" Target="https://www.linkedin.com/in/lisa-dempsey-06821639/" TargetMode="External"/><Relationship Id="rId2686" Type="http://schemas.openxmlformats.org/officeDocument/2006/relationships/hyperlink" Target="https://www.linkedin.com/in/emma-bate-75a95b32/" TargetMode="External"/><Relationship Id="rId1345" Type="http://schemas.openxmlformats.org/officeDocument/2006/relationships/hyperlink" Target="https://www.linkedin.com/in/toni-tiraborelli-31ba18b/" TargetMode="External"/><Relationship Id="rId2676" Type="http://schemas.openxmlformats.org/officeDocument/2006/relationships/hyperlink" Target="https://www.linkedin.com/messaging/thread/2-MTI5MjA5YzktMzRlZS00MjQwLWFjZDItOGU0NTg4NDgyMDE4XzAxMA==/" TargetMode="External"/><Relationship Id="rId1346" Type="http://schemas.openxmlformats.org/officeDocument/2006/relationships/hyperlink" Target="https://www.linkedin.com/in/claire-isaacs/" TargetMode="External"/><Relationship Id="rId2677" Type="http://schemas.openxmlformats.org/officeDocument/2006/relationships/hyperlink" Target="https://www.linkedin.com/in/jezz-skelton-12841055/" TargetMode="External"/><Relationship Id="rId1347" Type="http://schemas.openxmlformats.org/officeDocument/2006/relationships/hyperlink" Target="https://www.linkedin.com/in/claire-isaacs/" TargetMode="External"/><Relationship Id="rId2678" Type="http://schemas.openxmlformats.org/officeDocument/2006/relationships/hyperlink" Target="https://app.hubspot.com/contacts/22670085/company/10336543876" TargetMode="External"/><Relationship Id="rId1348" Type="http://schemas.openxmlformats.org/officeDocument/2006/relationships/hyperlink" Target="https://www.linkedin.com/in/naghmeh-scott-18070813/" TargetMode="External"/><Relationship Id="rId2679" Type="http://schemas.openxmlformats.org/officeDocument/2006/relationships/hyperlink" Target="https://www.linkedin.com/in/jezz-skelton-12841055/" TargetMode="External"/><Relationship Id="rId1349" Type="http://schemas.openxmlformats.org/officeDocument/2006/relationships/hyperlink" Target="https://www.linkedin.com/in/naghmeh-scott-18070813/" TargetMode="External"/><Relationship Id="rId756" Type="http://schemas.openxmlformats.org/officeDocument/2006/relationships/hyperlink" Target="https://www.linkedin.com/in/gabrielleconforti/" TargetMode="External"/><Relationship Id="rId755" Type="http://schemas.openxmlformats.org/officeDocument/2006/relationships/hyperlink" Target="https://www.linkedin.com/in/gabrielleconforti/" TargetMode="External"/><Relationship Id="rId754" Type="http://schemas.openxmlformats.org/officeDocument/2006/relationships/hyperlink" Target="https://mobile.twitter.com/tyhunnny" TargetMode="External"/><Relationship Id="rId753" Type="http://schemas.openxmlformats.org/officeDocument/2006/relationships/hyperlink" Target="https://www.linkedin.com/messaging/thread/2-ODY4YWViZjQtNWI0YS00ZWM2LWIwNDYtNzM3NDE1NDNlODkzXzAxMA==/?searchTerm=Ty%20Haney" TargetMode="External"/><Relationship Id="rId759" Type="http://schemas.openxmlformats.org/officeDocument/2006/relationships/hyperlink" Target="https://www.linkedin.com/in/operationater/" TargetMode="External"/><Relationship Id="rId758" Type="http://schemas.openxmlformats.org/officeDocument/2006/relationships/hyperlink" Target="https://www.linkedin.com/in/operationater/" TargetMode="External"/><Relationship Id="rId757" Type="http://schemas.openxmlformats.org/officeDocument/2006/relationships/hyperlink" Target="https://www.linkedin.com/messaging/thread/2-NDNhNTVjZDItZmNmYy00Nzk3LTg2MjEtNDM1ZThkMDQwNDFjXzAxMA==/" TargetMode="External"/><Relationship Id="rId2670" Type="http://schemas.openxmlformats.org/officeDocument/2006/relationships/hyperlink" Target="https://www.linkedin.com/in/dhwani-mehta-97506985/" TargetMode="External"/><Relationship Id="rId1340" Type="http://schemas.openxmlformats.org/officeDocument/2006/relationships/hyperlink" Target="https://www.linkedin.com/in/tom-ng-0b618183/" TargetMode="External"/><Relationship Id="rId2671" Type="http://schemas.openxmlformats.org/officeDocument/2006/relationships/hyperlink" Target="https://www.linkedin.com/in/gabriellegiacalone/" TargetMode="External"/><Relationship Id="rId752" Type="http://schemas.openxmlformats.org/officeDocument/2006/relationships/hyperlink" Target="https://www.linkedin.com/in/ty-haney-a4b1561a/" TargetMode="External"/><Relationship Id="rId1341" Type="http://schemas.openxmlformats.org/officeDocument/2006/relationships/hyperlink" Target="https://www.linkedin.com/in/agneskpy/" TargetMode="External"/><Relationship Id="rId2672" Type="http://schemas.openxmlformats.org/officeDocument/2006/relationships/hyperlink" Target="https://www.linkedin.com/in/gabriellegiacalone/" TargetMode="External"/><Relationship Id="rId751" Type="http://schemas.openxmlformats.org/officeDocument/2006/relationships/hyperlink" Target="https://app.hubspot.com/contacts/22670085/company/9747028131" TargetMode="External"/><Relationship Id="rId1342" Type="http://schemas.openxmlformats.org/officeDocument/2006/relationships/hyperlink" Target="https://www.linkedin.com/in/agneskpy/" TargetMode="External"/><Relationship Id="rId2673" Type="http://schemas.openxmlformats.org/officeDocument/2006/relationships/hyperlink" Target="https://www.linkedin.com/messaging/thread/2-YzAyYmE5ZDMtN2JiZi01YTNlLWJiMzgtYzMyMWMyMTBjMWQzXzAwMA==/" TargetMode="External"/><Relationship Id="rId750" Type="http://schemas.openxmlformats.org/officeDocument/2006/relationships/hyperlink" Target="https://www.linkedin.com/in/ty-haney-a4b1561a/" TargetMode="External"/><Relationship Id="rId1343" Type="http://schemas.openxmlformats.org/officeDocument/2006/relationships/hyperlink" Target="https://www.linkedin.com/in/toni-tiraborelli-31ba18b/" TargetMode="External"/><Relationship Id="rId2674" Type="http://schemas.openxmlformats.org/officeDocument/2006/relationships/hyperlink" Target="https://www.linkedin.com/in/sodawson/" TargetMode="External"/><Relationship Id="rId1344" Type="http://schemas.openxmlformats.org/officeDocument/2006/relationships/hyperlink" Target="https://app.hubspot.com/contacts/22670085/company/9746324902" TargetMode="External"/><Relationship Id="rId2675" Type="http://schemas.openxmlformats.org/officeDocument/2006/relationships/hyperlink" Target="https://www.linkedin.com/in/sodawson/" TargetMode="External"/><Relationship Id="rId2621" Type="http://schemas.openxmlformats.org/officeDocument/2006/relationships/hyperlink" Target="https://www.linkedin.com/in/greg-finney-a827a59/" TargetMode="External"/><Relationship Id="rId3953" Type="http://schemas.openxmlformats.org/officeDocument/2006/relationships/hyperlink" Target="https://www.linkedin.com/in/christie-porter/" TargetMode="External"/><Relationship Id="rId2622" Type="http://schemas.openxmlformats.org/officeDocument/2006/relationships/hyperlink" Target="https://app.hubspot.com/contacts/22670085/company/10336779159" TargetMode="External"/><Relationship Id="rId3952" Type="http://schemas.openxmlformats.org/officeDocument/2006/relationships/hyperlink" Target="https://www.linkedin.com/messaging/thread/2-OWFjMzNiMDctNzVmOS00YjM4LWIxYzEtMzMxYTY0Mzg0MWRkXzAxMA==/" TargetMode="External"/><Relationship Id="rId2623" Type="http://schemas.openxmlformats.org/officeDocument/2006/relationships/hyperlink" Target="https://www.linkedin.com/in/greg-finney-a827a59/" TargetMode="External"/><Relationship Id="rId3955" Type="http://schemas.openxmlformats.org/officeDocument/2006/relationships/hyperlink" Target="https://www.linkedin.com/in/melissa-austria-67812913/" TargetMode="External"/><Relationship Id="rId2624" Type="http://schemas.openxmlformats.org/officeDocument/2006/relationships/hyperlink" Target="https://www.linkedin.com/messaging/thread/2-MTY3ZmRmODEtYzZiZi00M2EyLWI2MmQtMTQ1ZGU3ZmQyZTllXzAxMA==/" TargetMode="External"/><Relationship Id="rId3954" Type="http://schemas.openxmlformats.org/officeDocument/2006/relationships/hyperlink" Target="https://www.linkedin.com/in/christie-porter/" TargetMode="External"/><Relationship Id="rId2625" Type="http://schemas.openxmlformats.org/officeDocument/2006/relationships/hyperlink" Target="https://www.linkedin.com/in/bay-bertea/" TargetMode="External"/><Relationship Id="rId3957" Type="http://schemas.openxmlformats.org/officeDocument/2006/relationships/hyperlink" Target="https://www.linkedin.com/in/melissa-austria-67812913/" TargetMode="External"/><Relationship Id="rId2626" Type="http://schemas.openxmlformats.org/officeDocument/2006/relationships/hyperlink" Target="https://www.linkedin.com/in/bay-bertea/" TargetMode="External"/><Relationship Id="rId3956" Type="http://schemas.openxmlformats.org/officeDocument/2006/relationships/hyperlink" Target="https://app.hubspot.com/contacts/22670085/company/15202839922" TargetMode="External"/><Relationship Id="rId2627" Type="http://schemas.openxmlformats.org/officeDocument/2006/relationships/hyperlink" Target="https://www.linkedin.com/in/brendan-moore-57176b11/" TargetMode="External"/><Relationship Id="rId3959" Type="http://schemas.openxmlformats.org/officeDocument/2006/relationships/hyperlink" Target="https://twitter.com/gotstyle" TargetMode="External"/><Relationship Id="rId2628" Type="http://schemas.openxmlformats.org/officeDocument/2006/relationships/hyperlink" Target="https://app.hubspot.com/contacts/22670085/company/10336566909" TargetMode="External"/><Relationship Id="rId3958" Type="http://schemas.openxmlformats.org/officeDocument/2006/relationships/hyperlink" Target="https://www.linkedin.com/messaging/thread/2-YmFlMzE2ZDMtZWFiYy00MTg1LTlhZjYtMTk4NDBhZDk1Mjg4XzAxMA==/" TargetMode="External"/><Relationship Id="rId709" Type="http://schemas.openxmlformats.org/officeDocument/2006/relationships/hyperlink" Target="https://twitter.com/natelagos" TargetMode="External"/><Relationship Id="rId2629" Type="http://schemas.openxmlformats.org/officeDocument/2006/relationships/hyperlink" Target="https://www.linkedin.com/in/brendan-moore-57176b11/" TargetMode="External"/><Relationship Id="rId708" Type="http://schemas.openxmlformats.org/officeDocument/2006/relationships/hyperlink" Target="https://www.linkedin.com/in/natelagos/" TargetMode="External"/><Relationship Id="rId707" Type="http://schemas.openxmlformats.org/officeDocument/2006/relationships/hyperlink" Target="https://www.linkedin.com/in/natelagos/" TargetMode="External"/><Relationship Id="rId706" Type="http://schemas.openxmlformats.org/officeDocument/2006/relationships/hyperlink" Target="https://www.linkedin.com/in/taylorrealee/" TargetMode="External"/><Relationship Id="rId701" Type="http://schemas.openxmlformats.org/officeDocument/2006/relationships/hyperlink" Target="https://www.linkedin.com/messaging/thread/2-OTU5YjQ3ZDQtZmE4YS00Y2JmLWFhYmEtZDk0ZGM2MTAwNjM0XzAxMA==/" TargetMode="External"/><Relationship Id="rId700" Type="http://schemas.openxmlformats.org/officeDocument/2006/relationships/hyperlink" Target="https://www.linkedin.com/in/andrew-beltran-15344597/" TargetMode="External"/><Relationship Id="rId705" Type="http://schemas.openxmlformats.org/officeDocument/2006/relationships/hyperlink" Target="https://www.linkedin.com/in/taylorrealee/" TargetMode="External"/><Relationship Id="rId704" Type="http://schemas.openxmlformats.org/officeDocument/2006/relationships/hyperlink" Target="https://www.linkedin.com/messaging/thread/2-YmRmZmYyNjItZDkwOS00ZWFhLThkMzYtZjY3MWFlZTFiZTQ0XzAxMA==/" TargetMode="External"/><Relationship Id="rId703" Type="http://schemas.openxmlformats.org/officeDocument/2006/relationships/hyperlink" Target="https://www.linkedin.com/in/paul-buss-17663376/" TargetMode="External"/><Relationship Id="rId702" Type="http://schemas.openxmlformats.org/officeDocument/2006/relationships/hyperlink" Target="https://www.linkedin.com/in/paul-buss-17663376/" TargetMode="External"/><Relationship Id="rId3951" Type="http://schemas.openxmlformats.org/officeDocument/2006/relationships/hyperlink" Target="https://www.linkedin.com/in/lisamtrombetta/" TargetMode="External"/><Relationship Id="rId2620" Type="http://schemas.openxmlformats.org/officeDocument/2006/relationships/hyperlink" Target="https://twitter.com/tonyjohnfalk" TargetMode="External"/><Relationship Id="rId3950" Type="http://schemas.openxmlformats.org/officeDocument/2006/relationships/hyperlink" Target="https://www.linkedin.com/in/lisamtrombetta/" TargetMode="External"/><Relationship Id="rId2610" Type="http://schemas.openxmlformats.org/officeDocument/2006/relationships/hyperlink" Target="https://www.linkedin.com/messaging/thread/2-NGNhYTdlMTAtMjIxNS00YzIxLWEwYjgtNzdmZDBiZGMyNzkxXzAxMA==/" TargetMode="External"/><Relationship Id="rId3942" Type="http://schemas.openxmlformats.org/officeDocument/2006/relationships/hyperlink" Target="https://www.linkedin.com/in/grandemedia/" TargetMode="External"/><Relationship Id="rId2611" Type="http://schemas.openxmlformats.org/officeDocument/2006/relationships/hyperlink" Target="https://www.linkedin.com/in/libby-glazer-50149b90/" TargetMode="External"/><Relationship Id="rId3941" Type="http://schemas.openxmlformats.org/officeDocument/2006/relationships/hyperlink" Target="https://app.hubspot.com/contacts/22670085/company/15204603249" TargetMode="External"/><Relationship Id="rId2612" Type="http://schemas.openxmlformats.org/officeDocument/2006/relationships/hyperlink" Target="https://www.linkedin.com/in/libby-glazer-50149b90/" TargetMode="External"/><Relationship Id="rId3944" Type="http://schemas.openxmlformats.org/officeDocument/2006/relationships/hyperlink" Target="https://www.linkedin.com/in/nicole-moodie-55b003165/" TargetMode="External"/><Relationship Id="rId2613" Type="http://schemas.openxmlformats.org/officeDocument/2006/relationships/hyperlink" Target="https://twitter.com/libglay126" TargetMode="External"/><Relationship Id="rId3943" Type="http://schemas.openxmlformats.org/officeDocument/2006/relationships/hyperlink" Target="https://www.linkedin.com/in/nicole-moodie-55b003165/" TargetMode="External"/><Relationship Id="rId2614" Type="http://schemas.openxmlformats.org/officeDocument/2006/relationships/hyperlink" Target="https://www.linkedin.com/in/jackshreyhane/" TargetMode="External"/><Relationship Id="rId3946" Type="http://schemas.openxmlformats.org/officeDocument/2006/relationships/hyperlink" Target="https://www.linkedin.com/in/dena-bruckman-96699a183/" TargetMode="External"/><Relationship Id="rId2615" Type="http://schemas.openxmlformats.org/officeDocument/2006/relationships/hyperlink" Target="https://www.linkedin.com/in/jackshreyhane/" TargetMode="External"/><Relationship Id="rId3945" Type="http://schemas.openxmlformats.org/officeDocument/2006/relationships/hyperlink" Target="https://www.linkedin.com/in/dena-bruckman-96699a183/" TargetMode="External"/><Relationship Id="rId2616" Type="http://schemas.openxmlformats.org/officeDocument/2006/relationships/hyperlink" Target="https://www.linkedin.com/in/ellenmpope/" TargetMode="External"/><Relationship Id="rId3948" Type="http://schemas.openxmlformats.org/officeDocument/2006/relationships/hyperlink" Target="https://www.linkedin.com/in/lisa-marie-dominish-191a666/" TargetMode="External"/><Relationship Id="rId2617" Type="http://schemas.openxmlformats.org/officeDocument/2006/relationships/hyperlink" Target="https://www.linkedin.com/in/ellenmpope/" TargetMode="External"/><Relationship Id="rId3947" Type="http://schemas.openxmlformats.org/officeDocument/2006/relationships/hyperlink" Target="https://www.linkedin.com/in/lisa-marie-dominish-191a666/" TargetMode="External"/><Relationship Id="rId2618" Type="http://schemas.openxmlformats.org/officeDocument/2006/relationships/hyperlink" Target="https://www.linkedin.com/in/tony-falk-96a41134/" TargetMode="External"/><Relationship Id="rId2619" Type="http://schemas.openxmlformats.org/officeDocument/2006/relationships/hyperlink" Target="https://www.linkedin.com/in/tony-falk-96a41134/" TargetMode="External"/><Relationship Id="rId3949" Type="http://schemas.openxmlformats.org/officeDocument/2006/relationships/hyperlink" Target="https://twitter.com/lisadominish?lang=ro" TargetMode="External"/><Relationship Id="rId3940" Type="http://schemas.openxmlformats.org/officeDocument/2006/relationships/hyperlink" Target="https://www.linkedin.com/in/grandemedia/" TargetMode="External"/><Relationship Id="rId1312" Type="http://schemas.openxmlformats.org/officeDocument/2006/relationships/hyperlink" Target="https://www.linkedin.com/messaging/thread/2-OTBiZGRjNWUtZTBmYy00NTAzLTlhZTItNzhkOTk2MDJhYjRjXzAxMA==/" TargetMode="External"/><Relationship Id="rId2643" Type="http://schemas.openxmlformats.org/officeDocument/2006/relationships/hyperlink" Target="https://app.hubspot.com/contacts/22670085/company/10336724367" TargetMode="External"/><Relationship Id="rId3975" Type="http://schemas.openxmlformats.org/officeDocument/2006/relationships/hyperlink" Target="https://www.linkedin.com/in/candace-macpherson/" TargetMode="External"/><Relationship Id="rId1313" Type="http://schemas.openxmlformats.org/officeDocument/2006/relationships/hyperlink" Target="https://www.linkedin.com/in/fabianneespinola/" TargetMode="External"/><Relationship Id="rId2644" Type="http://schemas.openxmlformats.org/officeDocument/2006/relationships/hyperlink" Target="https://www.linkedin.com/in/jason-daniel-46787a69/" TargetMode="External"/><Relationship Id="rId3974" Type="http://schemas.openxmlformats.org/officeDocument/2006/relationships/hyperlink" Target="https://www.linkedin.com/in/chloe-paratore-02651044/" TargetMode="External"/><Relationship Id="rId1314" Type="http://schemas.openxmlformats.org/officeDocument/2006/relationships/hyperlink" Target="https://www.linkedin.com/in/fabianneespinola/" TargetMode="External"/><Relationship Id="rId2645" Type="http://schemas.openxmlformats.org/officeDocument/2006/relationships/hyperlink" Target="https://www.linkedin.com/messaging/thread/2-MDMxNTc5ODEtNzg1Ni00OWVhLTgwMDQtMjMwNmNlZDBkYmM5XzAxMA==/" TargetMode="External"/><Relationship Id="rId3977" Type="http://schemas.openxmlformats.org/officeDocument/2006/relationships/hyperlink" Target="https://www.linkedin.com/in/isabelle-banas/" TargetMode="External"/><Relationship Id="rId1315" Type="http://schemas.openxmlformats.org/officeDocument/2006/relationships/hyperlink" Target="https://www.linkedin.com/messaging/thread/2-ZGExNGRlYTctMDE3Ny00YzFiLTk5MTUtNzVmMjJlMGJkOGQ0XzAxMA==/" TargetMode="External"/><Relationship Id="rId2646" Type="http://schemas.openxmlformats.org/officeDocument/2006/relationships/hyperlink" Target="https://twitter.com/jason_d86?lang=en" TargetMode="External"/><Relationship Id="rId3976" Type="http://schemas.openxmlformats.org/officeDocument/2006/relationships/hyperlink" Target="https://www.linkedin.com/in/candace-macpherson/" TargetMode="External"/><Relationship Id="rId1316" Type="http://schemas.openxmlformats.org/officeDocument/2006/relationships/hyperlink" Target="https://www.linkedin.com/in/jkuehling/" TargetMode="External"/><Relationship Id="rId2647" Type="http://schemas.openxmlformats.org/officeDocument/2006/relationships/hyperlink" Target="https://www.linkedin.com/in/keith-glindemann-59b30267/" TargetMode="External"/><Relationship Id="rId3979" Type="http://schemas.openxmlformats.org/officeDocument/2006/relationships/hyperlink" Target="https://twitter.com/IsabelleBanas" TargetMode="External"/><Relationship Id="rId1317" Type="http://schemas.openxmlformats.org/officeDocument/2006/relationships/hyperlink" Target="https://www.linkedin.com/in/jkuehling/" TargetMode="External"/><Relationship Id="rId2648" Type="http://schemas.openxmlformats.org/officeDocument/2006/relationships/hyperlink" Target="https://www.linkedin.com/in/keith-glindemann-59b30267/" TargetMode="External"/><Relationship Id="rId3978" Type="http://schemas.openxmlformats.org/officeDocument/2006/relationships/hyperlink" Target="https://www.linkedin.com/in/isabelle-banas/" TargetMode="External"/><Relationship Id="rId1318" Type="http://schemas.openxmlformats.org/officeDocument/2006/relationships/hyperlink" Target="https://www.linkedin.com/messaging/thread/2-ZjlhZTVlNjUtMzcwYy00NjE2LWI2YTgtMjFhMzMyODMyNzM5XzAxMA==/" TargetMode="External"/><Relationship Id="rId2649" Type="http://schemas.openxmlformats.org/officeDocument/2006/relationships/hyperlink" Target="https://www.linkedin.com/messaging/thread/2-ZGJlMGVhYmItNzY1Zi00NzY4LWJiYTEtNDdhNTRlYjlmYmM4XzAxMA==/" TargetMode="External"/><Relationship Id="rId1319" Type="http://schemas.openxmlformats.org/officeDocument/2006/relationships/hyperlink" Target="https://twitter.com/juddk" TargetMode="External"/><Relationship Id="rId729" Type="http://schemas.openxmlformats.org/officeDocument/2006/relationships/hyperlink" Target="https://twitter.com/prashantmodha" TargetMode="External"/><Relationship Id="rId728" Type="http://schemas.openxmlformats.org/officeDocument/2006/relationships/hyperlink" Target="https://www.linkedin.com/in/prashant-modha-mba-cfa-cpa-cma-a320107/" TargetMode="External"/><Relationship Id="rId723" Type="http://schemas.openxmlformats.org/officeDocument/2006/relationships/hyperlink" Target="https://twitter.com/murraychesno" TargetMode="External"/><Relationship Id="rId722" Type="http://schemas.openxmlformats.org/officeDocument/2006/relationships/hyperlink" Target="https://www.linkedin.com/in/murray-chesno-801b65/" TargetMode="External"/><Relationship Id="rId721" Type="http://schemas.openxmlformats.org/officeDocument/2006/relationships/hyperlink" Target="https://app.hubspot.com/contacts/22670085/company/9747039263" TargetMode="External"/><Relationship Id="rId720" Type="http://schemas.openxmlformats.org/officeDocument/2006/relationships/hyperlink" Target="https://www.linkedin.com/in/murray-chesno-801b65/" TargetMode="External"/><Relationship Id="rId727" Type="http://schemas.openxmlformats.org/officeDocument/2006/relationships/hyperlink" Target="https://app.hubspot.com/contacts/22670085/company/9747090313" TargetMode="External"/><Relationship Id="rId726" Type="http://schemas.openxmlformats.org/officeDocument/2006/relationships/hyperlink" Target="https://www.linkedin.com/in/prashant-modha-mba-cfa-cpa-cma-a320107/" TargetMode="External"/><Relationship Id="rId725" Type="http://schemas.openxmlformats.org/officeDocument/2006/relationships/hyperlink" Target="https://www.linkedin.com/in/danica-cauffield-8128b524/" TargetMode="External"/><Relationship Id="rId724" Type="http://schemas.openxmlformats.org/officeDocument/2006/relationships/hyperlink" Target="https://www.linkedin.com/in/danica-cauffield-8128b524/" TargetMode="External"/><Relationship Id="rId3971" Type="http://schemas.openxmlformats.org/officeDocument/2006/relationships/hyperlink" Target="https://www.linkedin.com/in/bree-johnson-8b2bb681/" TargetMode="External"/><Relationship Id="rId2640" Type="http://schemas.openxmlformats.org/officeDocument/2006/relationships/hyperlink" Target="https://www.linkedin.com/in/hank-alexander-9ba90125/" TargetMode="External"/><Relationship Id="rId3970" Type="http://schemas.openxmlformats.org/officeDocument/2006/relationships/hyperlink" Target="https://twitter.com/jesshatzis" TargetMode="External"/><Relationship Id="rId1310" Type="http://schemas.openxmlformats.org/officeDocument/2006/relationships/hyperlink" Target="https://app.hubspot.com/contacts/22670085/company/9746324897" TargetMode="External"/><Relationship Id="rId2641" Type="http://schemas.openxmlformats.org/officeDocument/2006/relationships/hyperlink" Target="https://www.linkedin.com/in/hank-alexander-9ba90125/" TargetMode="External"/><Relationship Id="rId3973" Type="http://schemas.openxmlformats.org/officeDocument/2006/relationships/hyperlink" Target="https://www.linkedin.com/in/chloe-paratore-02651044/" TargetMode="External"/><Relationship Id="rId1311" Type="http://schemas.openxmlformats.org/officeDocument/2006/relationships/hyperlink" Target="https://www.linkedin.com/in/tamara-mellon-1732b074/" TargetMode="External"/><Relationship Id="rId2642" Type="http://schemas.openxmlformats.org/officeDocument/2006/relationships/hyperlink" Target="https://www.linkedin.com/in/jason-daniel-46787a69/" TargetMode="External"/><Relationship Id="rId3972" Type="http://schemas.openxmlformats.org/officeDocument/2006/relationships/hyperlink" Target="https://www.linkedin.com/in/bree-johnson-8b2bb681/" TargetMode="External"/><Relationship Id="rId1301" Type="http://schemas.openxmlformats.org/officeDocument/2006/relationships/hyperlink" Target="https://www.linkedin.com/in/ringholz/" TargetMode="External"/><Relationship Id="rId2632" Type="http://schemas.openxmlformats.org/officeDocument/2006/relationships/hyperlink" Target="https://www.linkedin.com/messaging/thread/2-NWUxY2RhMWMtZTE4NC00NWMyLWFiNjctYjM1ZDdkYmU4ODUwXzAxMA==/" TargetMode="External"/><Relationship Id="rId3964" Type="http://schemas.openxmlformats.org/officeDocument/2006/relationships/hyperlink" Target="https://www.linkedin.com/in/steve-rowley-a4132a105/" TargetMode="External"/><Relationship Id="rId1302" Type="http://schemas.openxmlformats.org/officeDocument/2006/relationships/hyperlink" Target="https://app.hubspot.com/contacts/22670085/company/9746324900" TargetMode="External"/><Relationship Id="rId2633" Type="http://schemas.openxmlformats.org/officeDocument/2006/relationships/hyperlink" Target="https://www.linkedin.com/messaging/thread/2-NzU1ZjdiYTYtMmNkNy00MWMzLTljMjUtYTkzYmM0OGNhYzVhXzAxMA==/" TargetMode="External"/><Relationship Id="rId3963" Type="http://schemas.openxmlformats.org/officeDocument/2006/relationships/hyperlink" Target="https://app.hubspot.com/contacts/22670085/company/15202750302" TargetMode="External"/><Relationship Id="rId1303" Type="http://schemas.openxmlformats.org/officeDocument/2006/relationships/hyperlink" Target="https://www.linkedin.com/in/ringholz/" TargetMode="External"/><Relationship Id="rId2634" Type="http://schemas.openxmlformats.org/officeDocument/2006/relationships/hyperlink" Target="https://twitter.com/krtstfk" TargetMode="External"/><Relationship Id="rId3966" Type="http://schemas.openxmlformats.org/officeDocument/2006/relationships/hyperlink" Target="https://www.linkedin.com/in/alexboffa/" TargetMode="External"/><Relationship Id="rId1304" Type="http://schemas.openxmlformats.org/officeDocument/2006/relationships/hyperlink" Target="https://www.linkedin.com/messaging/thread/2-NTBkMmM1NjUtYTNkMi00YjU3LTk0MjctMDFjMzY1Nzc5ZDgzXzAxMA==/" TargetMode="External"/><Relationship Id="rId2635" Type="http://schemas.openxmlformats.org/officeDocument/2006/relationships/hyperlink" Target="https://www.linkedin.com/in/baileyhayden/" TargetMode="External"/><Relationship Id="rId3965" Type="http://schemas.openxmlformats.org/officeDocument/2006/relationships/hyperlink" Target="https://www.linkedin.com/in/alexboffa/" TargetMode="External"/><Relationship Id="rId1305" Type="http://schemas.openxmlformats.org/officeDocument/2006/relationships/hyperlink" Target="https://twitter.com/ringholz" TargetMode="External"/><Relationship Id="rId2636" Type="http://schemas.openxmlformats.org/officeDocument/2006/relationships/hyperlink" Target="https://www.linkedin.com/in/baileyhayden/" TargetMode="External"/><Relationship Id="rId3968" Type="http://schemas.openxmlformats.org/officeDocument/2006/relationships/hyperlink" Target="https://www.linkedin.com/in/jessica-hatzis-2b06a22b/" TargetMode="External"/><Relationship Id="rId1306" Type="http://schemas.openxmlformats.org/officeDocument/2006/relationships/hyperlink" Target="https://www.linkedin.com/in/blakenorman/" TargetMode="External"/><Relationship Id="rId2637" Type="http://schemas.openxmlformats.org/officeDocument/2006/relationships/hyperlink" Target="https://www.linkedin.com/in/lisabmcneill/" TargetMode="External"/><Relationship Id="rId3967" Type="http://schemas.openxmlformats.org/officeDocument/2006/relationships/hyperlink" Target="https://www.linkedin.com/messaging/thread/2-OWUyNTQ3NzktNjE5OC00OTA1LTk0NGMtOGEzNDdjNjAwOWQ4XzAxMA==/" TargetMode="External"/><Relationship Id="rId1307" Type="http://schemas.openxmlformats.org/officeDocument/2006/relationships/hyperlink" Target="https://www.linkedin.com/in/blakenorman/" TargetMode="External"/><Relationship Id="rId2638" Type="http://schemas.openxmlformats.org/officeDocument/2006/relationships/hyperlink" Target="https://app.hubspot.com/contacts/22670085/company/10336801298" TargetMode="External"/><Relationship Id="rId1308" Type="http://schemas.openxmlformats.org/officeDocument/2006/relationships/hyperlink" Target="https://www.linkedin.com/messaging/thread/2-ZjIwNmQ5NTYtZGU0MS00OGNmLWJhNTQtMzlhYmQ0YjMyNmMwXzAxMA==/" TargetMode="External"/><Relationship Id="rId2639" Type="http://schemas.openxmlformats.org/officeDocument/2006/relationships/hyperlink" Target="https://www.linkedin.com/in/lisabmcneill/" TargetMode="External"/><Relationship Id="rId3969" Type="http://schemas.openxmlformats.org/officeDocument/2006/relationships/hyperlink" Target="https://www.linkedin.com/in/jessica-hatzis-2b06a22b/" TargetMode="External"/><Relationship Id="rId1309" Type="http://schemas.openxmlformats.org/officeDocument/2006/relationships/hyperlink" Target="https://www.linkedin.com/in/tamara-mellon-1732b074/" TargetMode="External"/><Relationship Id="rId719" Type="http://schemas.openxmlformats.org/officeDocument/2006/relationships/hyperlink" Target="https://www.linkedin.com/in/shayna-walinsky-994b5059/" TargetMode="External"/><Relationship Id="rId718" Type="http://schemas.openxmlformats.org/officeDocument/2006/relationships/hyperlink" Target="https://www.linkedin.com/in/shayna-walinsky-994b5059/" TargetMode="External"/><Relationship Id="rId717" Type="http://schemas.openxmlformats.org/officeDocument/2006/relationships/hyperlink" Target="https://twitter.com/fredlightman" TargetMode="External"/><Relationship Id="rId712" Type="http://schemas.openxmlformats.org/officeDocument/2006/relationships/hyperlink" Target="https://www.linkedin.com/in/linda-lightman-8970396/" TargetMode="External"/><Relationship Id="rId711" Type="http://schemas.openxmlformats.org/officeDocument/2006/relationships/hyperlink" Target="https://app.hubspot.com/contacts/22670085/company/9746380423" TargetMode="External"/><Relationship Id="rId710" Type="http://schemas.openxmlformats.org/officeDocument/2006/relationships/hyperlink" Target="https://www.linkedin.com/in/linda-lightman-8970396/" TargetMode="External"/><Relationship Id="rId716" Type="http://schemas.openxmlformats.org/officeDocument/2006/relationships/hyperlink" Target="https://www.linkedin.com/in/fred-lightman-8b715b65/" TargetMode="External"/><Relationship Id="rId715" Type="http://schemas.openxmlformats.org/officeDocument/2006/relationships/hyperlink" Target="https://www.linkedin.com/in/fred-lightman-8b715b65/" TargetMode="External"/><Relationship Id="rId714" Type="http://schemas.openxmlformats.org/officeDocument/2006/relationships/hyperlink" Target="https://twitter.com/lindalightman?lang=en" TargetMode="External"/><Relationship Id="rId713" Type="http://schemas.openxmlformats.org/officeDocument/2006/relationships/hyperlink" Target="https://www.linkedin.com/messaging/thread/2-MTE2MTRkMDctNmNlMS00NTE2LWJhYjktMmI4MTk4NzkyNzFlXzAxMg==/?searchTerm=Linda%20Lightman" TargetMode="External"/><Relationship Id="rId3960" Type="http://schemas.openxmlformats.org/officeDocument/2006/relationships/hyperlink" Target="https://www.linkedin.com/in/rimakanezato/" TargetMode="External"/><Relationship Id="rId2630" Type="http://schemas.openxmlformats.org/officeDocument/2006/relationships/hyperlink" Target="https://www.linkedin.com/in/kurtstafki/" TargetMode="External"/><Relationship Id="rId3962" Type="http://schemas.openxmlformats.org/officeDocument/2006/relationships/hyperlink" Target="https://www.linkedin.com/in/steve-rowley-a4132a105/" TargetMode="External"/><Relationship Id="rId1300" Type="http://schemas.openxmlformats.org/officeDocument/2006/relationships/hyperlink" Target="https://www.linkedin.com/messaging/thread/2-ZWQxMjgyMzgtMDZlZS00OGNiLWJkZmYtMTVkMThiZTliZjNhXzAxMA==/" TargetMode="External"/><Relationship Id="rId2631" Type="http://schemas.openxmlformats.org/officeDocument/2006/relationships/hyperlink" Target="https://www.linkedin.com/in/kurtstafki/" TargetMode="External"/><Relationship Id="rId3961" Type="http://schemas.openxmlformats.org/officeDocument/2006/relationships/hyperlink" Target="https://www.linkedin.com/in/rimakanezato/" TargetMode="External"/><Relationship Id="rId3117" Type="http://schemas.openxmlformats.org/officeDocument/2006/relationships/hyperlink" Target="https://twitter.com/AlexAltitude" TargetMode="External"/><Relationship Id="rId4448" Type="http://schemas.openxmlformats.org/officeDocument/2006/relationships/hyperlink" Target="https://twitter.com/calebulf" TargetMode="External"/><Relationship Id="rId3116" Type="http://schemas.openxmlformats.org/officeDocument/2006/relationships/hyperlink" Target="https://www.linkedin.com/in/alexandreguimond/" TargetMode="External"/><Relationship Id="rId4447" Type="http://schemas.openxmlformats.org/officeDocument/2006/relationships/hyperlink" Target="https://www.linkedin.com/messaging/thread/2-NWYzZTNjYjUtMjU2YS00MTVhLTk1ZjQtOGFhMGYxMmJhZmMxXzAxMA==/" TargetMode="External"/><Relationship Id="rId3119" Type="http://schemas.openxmlformats.org/officeDocument/2006/relationships/hyperlink" Target="https://www.linkedin.com/in/maximedubois/" TargetMode="External"/><Relationship Id="rId3118" Type="http://schemas.openxmlformats.org/officeDocument/2006/relationships/hyperlink" Target="https://www.linkedin.com/in/maximedubois/" TargetMode="External"/><Relationship Id="rId4449" Type="http://schemas.openxmlformats.org/officeDocument/2006/relationships/hyperlink" Target="https://www.linkedin.com/in/jacobulffers/" TargetMode="External"/><Relationship Id="rId4440" Type="http://schemas.openxmlformats.org/officeDocument/2006/relationships/hyperlink" Target="https://www.linkedin.com/in/fanboy/" TargetMode="External"/><Relationship Id="rId3111" Type="http://schemas.openxmlformats.org/officeDocument/2006/relationships/hyperlink" Target="https://twitter.com/DigitalAdele" TargetMode="External"/><Relationship Id="rId4442" Type="http://schemas.openxmlformats.org/officeDocument/2006/relationships/hyperlink" Target="https://www.linkedin.com/messaging/thread/2-Mzk0MGY2MmMtNjRmOC00OGU0LTkwMjktOGM2OWQxOTFjODFhXzAxMA==/" TargetMode="External"/><Relationship Id="rId3110" Type="http://schemas.openxmlformats.org/officeDocument/2006/relationships/hyperlink" Target="https://www.linkedin.com/in/adelenasr/" TargetMode="External"/><Relationship Id="rId4441" Type="http://schemas.openxmlformats.org/officeDocument/2006/relationships/hyperlink" Target="https://www.linkedin.com/messaging/thread/2-ZTk3MGNjMTItNThkNi01ZTg3LThhZjktZjhhYTMyZjRiMmM2XzAxMA==/" TargetMode="External"/><Relationship Id="rId3113" Type="http://schemas.openxmlformats.org/officeDocument/2006/relationships/hyperlink" Target="https://www.linkedin.com/in/daniel-james-60a501b/" TargetMode="External"/><Relationship Id="rId4444" Type="http://schemas.openxmlformats.org/officeDocument/2006/relationships/hyperlink" Target="https://www.linkedin.com/in/caleb-ulffers/" TargetMode="External"/><Relationship Id="rId3112" Type="http://schemas.openxmlformats.org/officeDocument/2006/relationships/hyperlink" Target="https://www.linkedin.com/in/daniel-james-60a501b/" TargetMode="External"/><Relationship Id="rId4443" Type="http://schemas.openxmlformats.org/officeDocument/2006/relationships/hyperlink" Target="https://twitter.com/toddjameshunter" TargetMode="External"/><Relationship Id="rId3115" Type="http://schemas.openxmlformats.org/officeDocument/2006/relationships/hyperlink" Target="https://app.hubspot.com/contacts/22670085/company/10336688643" TargetMode="External"/><Relationship Id="rId4446" Type="http://schemas.openxmlformats.org/officeDocument/2006/relationships/hyperlink" Target="https://www.linkedin.com/in/caleb-ulffers/" TargetMode="External"/><Relationship Id="rId3114" Type="http://schemas.openxmlformats.org/officeDocument/2006/relationships/hyperlink" Target="https://www.linkedin.com/in/alexandreguimond/" TargetMode="External"/><Relationship Id="rId4445" Type="http://schemas.openxmlformats.org/officeDocument/2006/relationships/hyperlink" Target="https://app.hubspot.com/contacts/22670085/company/9627280897" TargetMode="External"/><Relationship Id="rId3106" Type="http://schemas.openxmlformats.org/officeDocument/2006/relationships/hyperlink" Target="https://www.linkedin.com/in/anthony-baw-47155936/" TargetMode="External"/><Relationship Id="rId4437" Type="http://schemas.openxmlformats.org/officeDocument/2006/relationships/hyperlink" Target="https://app.hubspot.com/contacts/22670085/company/10047446410" TargetMode="External"/><Relationship Id="rId3105" Type="http://schemas.openxmlformats.org/officeDocument/2006/relationships/hyperlink" Target="https://www.linkedin.com/in/jw-zhang-9aba452b/" TargetMode="External"/><Relationship Id="rId4436" Type="http://schemas.openxmlformats.org/officeDocument/2006/relationships/hyperlink" Target="https://www.linkedin.com/in/tonyfur/" TargetMode="External"/><Relationship Id="rId3108" Type="http://schemas.openxmlformats.org/officeDocument/2006/relationships/hyperlink" Target="https://twitter.com/thecawingbaw" TargetMode="External"/><Relationship Id="rId4439" Type="http://schemas.openxmlformats.org/officeDocument/2006/relationships/hyperlink" Target="https://www.linkedin.com/in/fanboy/" TargetMode="External"/><Relationship Id="rId3107" Type="http://schemas.openxmlformats.org/officeDocument/2006/relationships/hyperlink" Target="https://www.linkedin.com/in/anthony-baw-47155936/" TargetMode="External"/><Relationship Id="rId4438" Type="http://schemas.openxmlformats.org/officeDocument/2006/relationships/hyperlink" Target="https://www.linkedin.com/in/tonyfur/" TargetMode="External"/><Relationship Id="rId3109" Type="http://schemas.openxmlformats.org/officeDocument/2006/relationships/hyperlink" Target="https://www.linkedin.com/in/adelenasr/" TargetMode="External"/><Relationship Id="rId3100" Type="http://schemas.openxmlformats.org/officeDocument/2006/relationships/hyperlink" Target="https://twitter.com/danaschawelson" TargetMode="External"/><Relationship Id="rId4431" Type="http://schemas.openxmlformats.org/officeDocument/2006/relationships/hyperlink" Target="https://www.linkedin.com/in/alden-bohrmann-51950987/" TargetMode="External"/><Relationship Id="rId4430" Type="http://schemas.openxmlformats.org/officeDocument/2006/relationships/hyperlink" Target="https://www.linkedin.com/in/michael-reiney-60504497/" TargetMode="External"/><Relationship Id="rId3102" Type="http://schemas.openxmlformats.org/officeDocument/2006/relationships/hyperlink" Target="https://www.linkedin.com/in/nikole-firman-profile/" TargetMode="External"/><Relationship Id="rId4433" Type="http://schemas.openxmlformats.org/officeDocument/2006/relationships/hyperlink" Target="https://www.linkedin.com/in/pooja-patel-b73a77a3/" TargetMode="External"/><Relationship Id="rId3101" Type="http://schemas.openxmlformats.org/officeDocument/2006/relationships/hyperlink" Target="https://www.linkedin.com/in/nikole-firman-profile/" TargetMode="External"/><Relationship Id="rId4432" Type="http://schemas.openxmlformats.org/officeDocument/2006/relationships/hyperlink" Target="https://www.linkedin.com/in/alden-bohrmann-51950987/" TargetMode="External"/><Relationship Id="rId3104" Type="http://schemas.openxmlformats.org/officeDocument/2006/relationships/hyperlink" Target="https://app.hubspot.com/contacts/22670085/company/10336712796" TargetMode="External"/><Relationship Id="rId4435" Type="http://schemas.openxmlformats.org/officeDocument/2006/relationships/hyperlink" Target="https://www.linkedin.com/messaging/thread/2-Y2VmMmMwMzgtMTJkYy00YTFmLWJiNjYtOTIzYzIzZmRkMzBiXzAxMg==" TargetMode="External"/><Relationship Id="rId3103" Type="http://schemas.openxmlformats.org/officeDocument/2006/relationships/hyperlink" Target="https://www.linkedin.com/in/jw-zhang-9aba452b/" TargetMode="External"/><Relationship Id="rId4434" Type="http://schemas.openxmlformats.org/officeDocument/2006/relationships/hyperlink" Target="https://www.linkedin.com/in/pooja-patel-b73a77a3/" TargetMode="External"/><Relationship Id="rId3139" Type="http://schemas.openxmlformats.org/officeDocument/2006/relationships/hyperlink" Target="https://www.linkedin.com/in/mike-radenbaugh-09900329/" TargetMode="External"/><Relationship Id="rId3138" Type="http://schemas.openxmlformats.org/officeDocument/2006/relationships/hyperlink" Target="https://www.linkedin.com/in/mhchoquettezaurrini/" TargetMode="External"/><Relationship Id="rId4469" Type="http://schemas.openxmlformats.org/officeDocument/2006/relationships/hyperlink" Target="https://www.linkedin.com/in/aditi-somani-satnaliwala-6b390135/" TargetMode="External"/><Relationship Id="rId4460" Type="http://schemas.openxmlformats.org/officeDocument/2006/relationships/hyperlink" Target="https://www.linkedin.com/messaging/thread/2-YWEyZmVlNjItNDY2Ny00YmEwLTg5MmYtNGJkNDA4YTQ4ZDM4XzAxMA==" TargetMode="External"/><Relationship Id="rId3131" Type="http://schemas.openxmlformats.org/officeDocument/2006/relationships/hyperlink" Target="https://www.linkedin.com/in/hectorle/" TargetMode="External"/><Relationship Id="rId4462" Type="http://schemas.openxmlformats.org/officeDocument/2006/relationships/hyperlink" Target="https://www.linkedin.com/in/lisa-soukup-a1878880/" TargetMode="External"/><Relationship Id="rId3130" Type="http://schemas.openxmlformats.org/officeDocument/2006/relationships/hyperlink" Target="https://www.linkedin.com/in/hectorle/" TargetMode="External"/><Relationship Id="rId4461" Type="http://schemas.openxmlformats.org/officeDocument/2006/relationships/hyperlink" Target="https://www.linkedin.com/in/lisa-soukup-a1878880/" TargetMode="External"/><Relationship Id="rId3133" Type="http://schemas.openxmlformats.org/officeDocument/2006/relationships/hyperlink" Target="https://www.linkedin.com/in/pier-jean-lacharit%C3%A9-6131bb52/" TargetMode="External"/><Relationship Id="rId4464" Type="http://schemas.openxmlformats.org/officeDocument/2006/relationships/hyperlink" Target="https://app.hubspot.com/contacts/22670085/company/9627300276" TargetMode="External"/><Relationship Id="rId3132" Type="http://schemas.openxmlformats.org/officeDocument/2006/relationships/hyperlink" Target="https://www.linkedin.com/in/pier-jean-lacharit%C3%A9-6131bb52/" TargetMode="External"/><Relationship Id="rId4463" Type="http://schemas.openxmlformats.org/officeDocument/2006/relationships/hyperlink" Target="https://www.linkedin.com/in/asatnaliwala/" TargetMode="External"/><Relationship Id="rId3135" Type="http://schemas.openxmlformats.org/officeDocument/2006/relationships/hyperlink" Target="https://www.linkedin.com/in/louis-thibault-ba5a3b4b/" TargetMode="External"/><Relationship Id="rId4466" Type="http://schemas.openxmlformats.org/officeDocument/2006/relationships/hyperlink" Target="https://www.linkedin.com/messaging/thread/2-NjllNTRkZmYtYTc1Mi00NDcxLWEzM2ItM2FjZTdkNDYzMmI3XzAxMA==/" TargetMode="External"/><Relationship Id="rId3134" Type="http://schemas.openxmlformats.org/officeDocument/2006/relationships/hyperlink" Target="https://twitter.com/pjlacharite" TargetMode="External"/><Relationship Id="rId4465" Type="http://schemas.openxmlformats.org/officeDocument/2006/relationships/hyperlink" Target="https://www.linkedin.com/in/asatnaliwala/" TargetMode="External"/><Relationship Id="rId3137" Type="http://schemas.openxmlformats.org/officeDocument/2006/relationships/hyperlink" Target="https://www.linkedin.com/in/mhchoquettezaurrini/" TargetMode="External"/><Relationship Id="rId4468" Type="http://schemas.openxmlformats.org/officeDocument/2006/relationships/hyperlink" Target="https://www.linkedin.com/in/aditi-somani-satnaliwala-6b390135/" TargetMode="External"/><Relationship Id="rId3136" Type="http://schemas.openxmlformats.org/officeDocument/2006/relationships/hyperlink" Target="https://www.linkedin.com/in/louis-thibault-ba5a3b4b/" TargetMode="External"/><Relationship Id="rId4467" Type="http://schemas.openxmlformats.org/officeDocument/2006/relationships/hyperlink" Target="https://twitter.com/aneeshs90" TargetMode="External"/><Relationship Id="rId3128" Type="http://schemas.openxmlformats.org/officeDocument/2006/relationships/hyperlink" Target="https://www.linkedin.com/in/louisdominicparizeau/" TargetMode="External"/><Relationship Id="rId4459" Type="http://schemas.openxmlformats.org/officeDocument/2006/relationships/hyperlink" Target="https://www.linkedin.com/messaging/thread/2-MTI3MmVjZTAtMjUxNS00NzhlLWEwNDQtZTlmNmQxZTc3NjViXzAxMA==/" TargetMode="External"/><Relationship Id="rId3127" Type="http://schemas.openxmlformats.org/officeDocument/2006/relationships/hyperlink" Target="https://www.linkedin.com/in/louisdominicparizeau/" TargetMode="External"/><Relationship Id="rId4458" Type="http://schemas.openxmlformats.org/officeDocument/2006/relationships/hyperlink" Target="https://www.linkedin.com/in/toddmoneill/" TargetMode="External"/><Relationship Id="rId3129" Type="http://schemas.openxmlformats.org/officeDocument/2006/relationships/hyperlink" Target="https://twitter.com/ldparizeau" TargetMode="External"/><Relationship Id="rId3120" Type="http://schemas.openxmlformats.org/officeDocument/2006/relationships/hyperlink" Target="https://www.linkedin.com/in/joe-asmar-80b51013/" TargetMode="External"/><Relationship Id="rId4451" Type="http://schemas.openxmlformats.org/officeDocument/2006/relationships/hyperlink" Target="https://twitter.com/jacobulffers?lang=en" TargetMode="External"/><Relationship Id="rId4450" Type="http://schemas.openxmlformats.org/officeDocument/2006/relationships/hyperlink" Target="https://www.linkedin.com/in/jacobulffers/" TargetMode="External"/><Relationship Id="rId3122" Type="http://schemas.openxmlformats.org/officeDocument/2006/relationships/hyperlink" Target="https://www.linkedin.com/messaging/thread/2-OGNiOWRkODgtODZiZC00NGRmLWJjOGItNDg0NmJhNzE2ZjM4XzAxMA==/" TargetMode="External"/><Relationship Id="rId4453" Type="http://schemas.openxmlformats.org/officeDocument/2006/relationships/hyperlink" Target="https://www.linkedin.com/in/nick-chickinelli-60384285/" TargetMode="External"/><Relationship Id="rId3121" Type="http://schemas.openxmlformats.org/officeDocument/2006/relationships/hyperlink" Target="https://www.linkedin.com/in/joe-asmar-80b51013/" TargetMode="External"/><Relationship Id="rId4452" Type="http://schemas.openxmlformats.org/officeDocument/2006/relationships/hyperlink" Target="https://www.linkedin.com/in/nick-chickinelli-60384285/" TargetMode="External"/><Relationship Id="rId3124" Type="http://schemas.openxmlformats.org/officeDocument/2006/relationships/hyperlink" Target="https://www.linkedin.com/in/raffp/" TargetMode="External"/><Relationship Id="rId4455" Type="http://schemas.openxmlformats.org/officeDocument/2006/relationships/hyperlink" Target="https://twitter.com/nickchickinelli?lang=en" TargetMode="External"/><Relationship Id="rId3123" Type="http://schemas.openxmlformats.org/officeDocument/2006/relationships/hyperlink" Target="https://twitter.com/joeasmar" TargetMode="External"/><Relationship Id="rId4454" Type="http://schemas.openxmlformats.org/officeDocument/2006/relationships/hyperlink" Target="https://www.linkedin.com/messaging/thread/2-MWZiODhjNGEtMDgzNS00NjJmLWFmYjAtN2QyYmM0ZTdmZmM0XzAxMA==/" TargetMode="External"/><Relationship Id="rId3126" Type="http://schemas.openxmlformats.org/officeDocument/2006/relationships/hyperlink" Target="https://www.linkedin.com/messaging/thread/2-NzRlNTllYzAtMDE2OC00ZWVjLThkOTYtNjNhZWIyZGExMTFhXzAxMA==/" TargetMode="External"/><Relationship Id="rId4457" Type="http://schemas.openxmlformats.org/officeDocument/2006/relationships/hyperlink" Target="https://app.hubspot.com/contacts/22670085/company/9791772815" TargetMode="External"/><Relationship Id="rId3125" Type="http://schemas.openxmlformats.org/officeDocument/2006/relationships/hyperlink" Target="https://www.linkedin.com/in/raffp/" TargetMode="External"/><Relationship Id="rId4456" Type="http://schemas.openxmlformats.org/officeDocument/2006/relationships/hyperlink" Target="https://www.linkedin.com/in/toddmoneill/" TargetMode="External"/><Relationship Id="rId1378" Type="http://schemas.openxmlformats.org/officeDocument/2006/relationships/hyperlink" Target="https://www.linkedin.com/in/benaharris/" TargetMode="External"/><Relationship Id="rId4404" Type="http://schemas.openxmlformats.org/officeDocument/2006/relationships/hyperlink" Target="https://www.linkedin.com/in/harry-hambley-34783b1b8/" TargetMode="External"/><Relationship Id="rId1379" Type="http://schemas.openxmlformats.org/officeDocument/2006/relationships/hyperlink" Target="https://www.linkedin.com/in/aubrey-drake-graham-507948200/" TargetMode="External"/><Relationship Id="rId4403" Type="http://schemas.openxmlformats.org/officeDocument/2006/relationships/hyperlink" Target="https://www.linkedin.com/in/harry-hambley-34783b1b8/" TargetMode="External"/><Relationship Id="rId4406" Type="http://schemas.openxmlformats.org/officeDocument/2006/relationships/hyperlink" Target="https://www.linkedin.com/in/derrickemsley/" TargetMode="External"/><Relationship Id="rId4405" Type="http://schemas.openxmlformats.org/officeDocument/2006/relationships/hyperlink" Target="https://twitter.com/badboihariri" TargetMode="External"/><Relationship Id="rId4408" Type="http://schemas.openxmlformats.org/officeDocument/2006/relationships/hyperlink" Target="https://www.linkedin.com/in/derrickemsley/" TargetMode="External"/><Relationship Id="rId4407" Type="http://schemas.openxmlformats.org/officeDocument/2006/relationships/hyperlink" Target="https://app.hubspot.com/contacts/22670085/company/15413860361" TargetMode="External"/><Relationship Id="rId4409" Type="http://schemas.openxmlformats.org/officeDocument/2006/relationships/hyperlink" Target="https://www.linkedin.com/messaging/thread/2-ZTZkNWJjMzgtMzBmZC00YzFhLTgwODUtNTM4ZjRkMDUwYzBkXzAxMg==/" TargetMode="External"/><Relationship Id="rId789" Type="http://schemas.openxmlformats.org/officeDocument/2006/relationships/hyperlink" Target="https://www.linkedin.com/in/diana-pan-73b4191/" TargetMode="External"/><Relationship Id="rId788" Type="http://schemas.openxmlformats.org/officeDocument/2006/relationships/hyperlink" Target="https://app.hubspot.com/contacts/22670085/company/10868060075" TargetMode="External"/><Relationship Id="rId787" Type="http://schemas.openxmlformats.org/officeDocument/2006/relationships/hyperlink" Target="https://www.linkedin.com/in/diana-pan-73b4191/" TargetMode="External"/><Relationship Id="rId786" Type="http://schemas.openxmlformats.org/officeDocument/2006/relationships/hyperlink" Target="https://www.linkedin.com/in/stephanie-seow/" TargetMode="External"/><Relationship Id="rId781" Type="http://schemas.openxmlformats.org/officeDocument/2006/relationships/hyperlink" Target="https://www.linkedin.com/in/bouchra-darwazah-7aba93a/" TargetMode="External"/><Relationship Id="rId1370" Type="http://schemas.openxmlformats.org/officeDocument/2006/relationships/hyperlink" Target="https://www.linkedin.com/in/mark-hansen-a95b426/" TargetMode="External"/><Relationship Id="rId780" Type="http://schemas.openxmlformats.org/officeDocument/2006/relationships/hyperlink" Target="https://app.hubspot.com/contacts/22670085/company/10867935929" TargetMode="External"/><Relationship Id="rId1371" Type="http://schemas.openxmlformats.org/officeDocument/2006/relationships/hyperlink" Target="https://www.linkedin.com/in/jeddrose/" TargetMode="External"/><Relationship Id="rId1372" Type="http://schemas.openxmlformats.org/officeDocument/2006/relationships/hyperlink" Target="https://www.linkedin.com/in/jeddrose/" TargetMode="External"/><Relationship Id="rId1373" Type="http://schemas.openxmlformats.org/officeDocument/2006/relationships/hyperlink" Target="https://www.linkedin.com/in/mattwilliamstopo/" TargetMode="External"/><Relationship Id="rId785" Type="http://schemas.openxmlformats.org/officeDocument/2006/relationships/hyperlink" Target="https://www.linkedin.com/in/stephanie-seow/" TargetMode="External"/><Relationship Id="rId1374" Type="http://schemas.openxmlformats.org/officeDocument/2006/relationships/hyperlink" Target="https://www.linkedin.com/in/mattwilliamstopo/" TargetMode="External"/><Relationship Id="rId4400" Type="http://schemas.openxmlformats.org/officeDocument/2006/relationships/hyperlink" Target="https://app.hubspot.com/contacts/22670085/company/15413733814" TargetMode="External"/><Relationship Id="rId784" Type="http://schemas.openxmlformats.org/officeDocument/2006/relationships/hyperlink" Target="https://www.linkedin.com/in/sophie-kahn-91706048/" TargetMode="External"/><Relationship Id="rId1375" Type="http://schemas.openxmlformats.org/officeDocument/2006/relationships/hyperlink" Target="https://www.linkedin.com/in/rlthurik/" TargetMode="External"/><Relationship Id="rId783" Type="http://schemas.openxmlformats.org/officeDocument/2006/relationships/hyperlink" Target="https://www.linkedin.com/in/sophie-kahn-91706048/" TargetMode="External"/><Relationship Id="rId1376" Type="http://schemas.openxmlformats.org/officeDocument/2006/relationships/hyperlink" Target="https://www.linkedin.com/in/rlthurik/" TargetMode="External"/><Relationship Id="rId4402" Type="http://schemas.openxmlformats.org/officeDocument/2006/relationships/hyperlink" Target="https://www.linkedin.com/messaging/thread/2-OGIwYjI1NmQtNGE5Ny00YWIzLTk0MDMtZWU2NzczNTYzNTAzXzAxMA==/" TargetMode="External"/><Relationship Id="rId782" Type="http://schemas.openxmlformats.org/officeDocument/2006/relationships/hyperlink" Target="https://www.linkedin.com/messaging/thread/2-YjliMWY1MTgtMDcwYS00ZDQ3LWJiNGEtMDA0MmIxZGFkZjYyXzAxMg==/?searchTerm=Bouchra%20Darwazah" TargetMode="External"/><Relationship Id="rId1377" Type="http://schemas.openxmlformats.org/officeDocument/2006/relationships/hyperlink" Target="https://www.linkedin.com/in/benaharris/" TargetMode="External"/><Relationship Id="rId4401" Type="http://schemas.openxmlformats.org/officeDocument/2006/relationships/hyperlink" Target="https://www.linkedin.com/in/dannyduncan69/" TargetMode="External"/><Relationship Id="rId1367" Type="http://schemas.openxmlformats.org/officeDocument/2006/relationships/hyperlink" Target="https://www.linkedin.com/in/alexandra-levins-30657318b/" TargetMode="External"/><Relationship Id="rId2698" Type="http://schemas.openxmlformats.org/officeDocument/2006/relationships/hyperlink" Target="https://www.linkedin.com/in/nima-zaribaf-366ba0132/" TargetMode="External"/><Relationship Id="rId1368" Type="http://schemas.openxmlformats.org/officeDocument/2006/relationships/hyperlink" Target="https://www.linkedin.com/in/mark-hansen-a95b426/" TargetMode="External"/><Relationship Id="rId2699" Type="http://schemas.openxmlformats.org/officeDocument/2006/relationships/hyperlink" Target="https://www.linkedin.com/messaging/thread/2-MzE0YTNlNzktMGU0Zi00MmYwLTkyNDgtYjcxODIwZTk2Yzk1XzAxMA==/" TargetMode="External"/><Relationship Id="rId1369" Type="http://schemas.openxmlformats.org/officeDocument/2006/relationships/hyperlink" Target="https://app.hubspot.com/contacts/22670085/company/9746298931" TargetMode="External"/><Relationship Id="rId778" Type="http://schemas.openxmlformats.org/officeDocument/2006/relationships/hyperlink" Target="https://www.linkedin.com/in/greg-taylor-b824763b/" TargetMode="External"/><Relationship Id="rId777" Type="http://schemas.openxmlformats.org/officeDocument/2006/relationships/hyperlink" Target="https://www.linkedin.com/in/greg-taylor-b824763b/" TargetMode="External"/><Relationship Id="rId776" Type="http://schemas.openxmlformats.org/officeDocument/2006/relationships/hyperlink" Target="https://www.linkedin.com/in/rich-israelsen-b8735117/" TargetMode="External"/><Relationship Id="rId775" Type="http://schemas.openxmlformats.org/officeDocument/2006/relationships/hyperlink" Target="https://www.linkedin.com/in/rich-israelsen-b8735117/" TargetMode="External"/><Relationship Id="rId779" Type="http://schemas.openxmlformats.org/officeDocument/2006/relationships/hyperlink" Target="https://www.linkedin.com/in/bouchra-darwazah-7aba93a/" TargetMode="External"/><Relationship Id="rId770" Type="http://schemas.openxmlformats.org/officeDocument/2006/relationships/hyperlink" Target="https://app.hubspot.com/contacts/22670085/company/9745795846" TargetMode="External"/><Relationship Id="rId2690" Type="http://schemas.openxmlformats.org/officeDocument/2006/relationships/hyperlink" Target="https://www.linkedin.com/messaging/thread/2-Mzg5MjczZjgtMmY1My00YjhkLWIxOWQtYjZjMTE3Zjk3ZGVhXzAxMA==/" TargetMode="External"/><Relationship Id="rId1360" Type="http://schemas.openxmlformats.org/officeDocument/2006/relationships/hyperlink" Target="https://www.linkedin.com/in/jess--roberts/" TargetMode="External"/><Relationship Id="rId2691" Type="http://schemas.openxmlformats.org/officeDocument/2006/relationships/hyperlink" Target="https://www.linkedin.com/in/chad-s-307a1228/" TargetMode="External"/><Relationship Id="rId1361" Type="http://schemas.openxmlformats.org/officeDocument/2006/relationships/hyperlink" Target="https://www.linkedin.com/in/jess--roberts/" TargetMode="External"/><Relationship Id="rId2692" Type="http://schemas.openxmlformats.org/officeDocument/2006/relationships/hyperlink" Target="https://www.linkedin.com/in/chad-s-307a1228/" TargetMode="External"/><Relationship Id="rId1362" Type="http://schemas.openxmlformats.org/officeDocument/2006/relationships/hyperlink" Target="https://www.linkedin.com/messaging/thread/2-Mjc3NjAwYWQtNGIyNS00ZjAwLTk4NmQtODk4Mjk3YjUwOTQ4XzAxMA==/" TargetMode="External"/><Relationship Id="rId2693" Type="http://schemas.openxmlformats.org/officeDocument/2006/relationships/hyperlink" Target="https://www.linkedin.com/in/didier-nguyen-044613b/" TargetMode="External"/><Relationship Id="rId774" Type="http://schemas.openxmlformats.org/officeDocument/2006/relationships/hyperlink" Target="https://www.linkedin.com/in/jonathan-freedman-90106a3b/" TargetMode="External"/><Relationship Id="rId1363" Type="http://schemas.openxmlformats.org/officeDocument/2006/relationships/hyperlink" Target="https://www.linkedin.com/in/sharikaufman/" TargetMode="External"/><Relationship Id="rId2694" Type="http://schemas.openxmlformats.org/officeDocument/2006/relationships/hyperlink" Target="https://www.linkedin.com/in/didier-nguyen-044613b/" TargetMode="External"/><Relationship Id="rId773" Type="http://schemas.openxmlformats.org/officeDocument/2006/relationships/hyperlink" Target="https://www.linkedin.com/in/jonathan-freedman-90106a3b/" TargetMode="External"/><Relationship Id="rId1364" Type="http://schemas.openxmlformats.org/officeDocument/2006/relationships/hyperlink" Target="https://app.hubspot.com/contacts/22670085/company/9746324913" TargetMode="External"/><Relationship Id="rId2695" Type="http://schemas.openxmlformats.org/officeDocument/2006/relationships/hyperlink" Target="https://www.linkedin.com/in/sheenambascara/" TargetMode="External"/><Relationship Id="rId772" Type="http://schemas.openxmlformats.org/officeDocument/2006/relationships/hyperlink" Target="https://twitter.com/KacieMalouf" TargetMode="External"/><Relationship Id="rId1365" Type="http://schemas.openxmlformats.org/officeDocument/2006/relationships/hyperlink" Target="https://www.linkedin.com/in/sharikaufman/" TargetMode="External"/><Relationship Id="rId2696" Type="http://schemas.openxmlformats.org/officeDocument/2006/relationships/hyperlink" Target="https://www.linkedin.com/in/sheenambascara/" TargetMode="External"/><Relationship Id="rId771" Type="http://schemas.openxmlformats.org/officeDocument/2006/relationships/hyperlink" Target="https://www.linkedin.com/in/kacie-malouf/" TargetMode="External"/><Relationship Id="rId1366" Type="http://schemas.openxmlformats.org/officeDocument/2006/relationships/hyperlink" Target="https://www.linkedin.com/in/alexandra-levins-30657318b/" TargetMode="External"/><Relationship Id="rId2697" Type="http://schemas.openxmlformats.org/officeDocument/2006/relationships/hyperlink" Target="https://www.linkedin.com/in/nima-zaribaf-366ba0132/" TargetMode="External"/><Relationship Id="rId4426" Type="http://schemas.openxmlformats.org/officeDocument/2006/relationships/hyperlink" Target="https://www.linkedin.com/in/brooke-taylor-207656a1/" TargetMode="External"/><Relationship Id="rId4425" Type="http://schemas.openxmlformats.org/officeDocument/2006/relationships/hyperlink" Target="https://www.linkedin.com/messaging/thread/2-N2QyYjJlYzAtOGMyNy00OTc3LWE0ZjMtZWQ2OGJlMjA2YzU5XzAxMA==" TargetMode="External"/><Relationship Id="rId4428" Type="http://schemas.openxmlformats.org/officeDocument/2006/relationships/hyperlink" Target="https://www.linkedin.com/in/michael-reiney-60504497/" TargetMode="External"/><Relationship Id="rId4427" Type="http://schemas.openxmlformats.org/officeDocument/2006/relationships/hyperlink" Target="https://www.linkedin.com/in/brooke-taylor-207656a1/" TargetMode="External"/><Relationship Id="rId4429" Type="http://schemas.openxmlformats.org/officeDocument/2006/relationships/hyperlink" Target="https://app.hubspot.com/contacts/22670085/company/9627371387" TargetMode="External"/><Relationship Id="rId1390" Type="http://schemas.openxmlformats.org/officeDocument/2006/relationships/hyperlink" Target="https://www.linkedin.com/in/jennifer-robinson-412999139/" TargetMode="External"/><Relationship Id="rId1391" Type="http://schemas.openxmlformats.org/officeDocument/2006/relationships/hyperlink" Target="https://www.linkedin.com/in/charlotte-hills-146710106/" TargetMode="External"/><Relationship Id="rId1392" Type="http://schemas.openxmlformats.org/officeDocument/2006/relationships/hyperlink" Target="https://www.linkedin.com/in/charlotte-hills-146710106/" TargetMode="External"/><Relationship Id="rId1393" Type="http://schemas.openxmlformats.org/officeDocument/2006/relationships/hyperlink" Target="https://www.linkedin.com/in/alice-hollidge-19a984120/" TargetMode="External"/><Relationship Id="rId1394" Type="http://schemas.openxmlformats.org/officeDocument/2006/relationships/hyperlink" Target="https://www.linkedin.com/in/alice-hollidge-19a984120/" TargetMode="External"/><Relationship Id="rId4420" Type="http://schemas.openxmlformats.org/officeDocument/2006/relationships/hyperlink" Target="https://www.linkedin.com/in/stephen-emsley-2780a62b/" TargetMode="External"/><Relationship Id="rId1395" Type="http://schemas.openxmlformats.org/officeDocument/2006/relationships/hyperlink" Target="https://www.linkedin.com/messaging/thread/2-OTMzY2VmZDItZjFiOC00MTQ2LWIxMDAtODY5OGY5MTU2NTIyXzAxMg==/" TargetMode="External"/><Relationship Id="rId1396" Type="http://schemas.openxmlformats.org/officeDocument/2006/relationships/hyperlink" Target="https://www.linkedin.com/in/ray-pugsley-3a92845/" TargetMode="External"/><Relationship Id="rId4422" Type="http://schemas.openxmlformats.org/officeDocument/2006/relationships/hyperlink" Target="https://twitter.com/emsleystephen?lang=en" TargetMode="External"/><Relationship Id="rId1397" Type="http://schemas.openxmlformats.org/officeDocument/2006/relationships/hyperlink" Target="https://app.hubspot.com/contacts/22670085/company/9746439567" TargetMode="External"/><Relationship Id="rId4421" Type="http://schemas.openxmlformats.org/officeDocument/2006/relationships/hyperlink" Target="https://www.linkedin.com/in/stephen-emsley-2780a62b/" TargetMode="External"/><Relationship Id="rId1398" Type="http://schemas.openxmlformats.org/officeDocument/2006/relationships/hyperlink" Target="https://www.linkedin.com/in/ray-pugsley-3a92845/" TargetMode="External"/><Relationship Id="rId4424" Type="http://schemas.openxmlformats.org/officeDocument/2006/relationships/hyperlink" Target="https://www.linkedin.com/in/sarah-hourigan-2ab47549/" TargetMode="External"/><Relationship Id="rId1399" Type="http://schemas.openxmlformats.org/officeDocument/2006/relationships/hyperlink" Target="https://www.linkedin.com/in/cathy-pugsley-4460ba3/" TargetMode="External"/><Relationship Id="rId4423" Type="http://schemas.openxmlformats.org/officeDocument/2006/relationships/hyperlink" Target="https://www.linkedin.com/in/sarah-hourigan-2ab47549/" TargetMode="External"/><Relationship Id="rId1389" Type="http://schemas.openxmlformats.org/officeDocument/2006/relationships/hyperlink" Target="https://www.linkedin.com/in/jennifer-robinson-412999139/" TargetMode="External"/><Relationship Id="rId4415" Type="http://schemas.openxmlformats.org/officeDocument/2006/relationships/hyperlink" Target="https://www.linkedin.com/in/wendykubota/" TargetMode="External"/><Relationship Id="rId4414" Type="http://schemas.openxmlformats.org/officeDocument/2006/relationships/hyperlink" Target="https://www.linkedin.com/messaging/thread/2-Zjk3NjUzODMtM2Q3NC00ZWVmLWJlZTItN2Y4MWIxNzdjMzUxXzAxMA==/" TargetMode="External"/><Relationship Id="rId4417" Type="http://schemas.openxmlformats.org/officeDocument/2006/relationships/hyperlink" Target="https://www.linkedin.com/messaging/thread/2-ZTE5OWQ1ZTItODJlZC00Y2RiLWJlZDYtOWQwMjM0MDI3YzVhXzAxMA==/" TargetMode="External"/><Relationship Id="rId4416" Type="http://schemas.openxmlformats.org/officeDocument/2006/relationships/hyperlink" Target="https://www.linkedin.com/in/wendykubota/" TargetMode="External"/><Relationship Id="rId4419" Type="http://schemas.openxmlformats.org/officeDocument/2006/relationships/hyperlink" Target="https://twitter.com/wendykubota" TargetMode="External"/><Relationship Id="rId4418" Type="http://schemas.openxmlformats.org/officeDocument/2006/relationships/hyperlink" Target="https://www.linkedin.com/messaging/thread/2-MjNkOWMzYjEtYjE2Zi00ODc5LTgwZTUtNjBmMDFlZTRiNjZmXzAxMA==/" TargetMode="External"/><Relationship Id="rId799" Type="http://schemas.openxmlformats.org/officeDocument/2006/relationships/hyperlink" Target="https://www.linkedin.com/messaging/thread/2-N2UxMmI0NmYtMjY2Yy01ZmVjLThmZmUtOTc3NTJkNGVkODUzXzAwMA==/" TargetMode="External"/><Relationship Id="rId798" Type="http://schemas.openxmlformats.org/officeDocument/2006/relationships/hyperlink" Target="https://www.linkedin.com/messaging/thread/2-Njc4NjA2ZjAtOTBlOS00MmVkLTg3OTYtNDM0N2Q5ZGZhNWQ5XzAxMA==/" TargetMode="External"/><Relationship Id="rId797" Type="http://schemas.openxmlformats.org/officeDocument/2006/relationships/hyperlink" Target="https://twitter.com/dorerosemurphy" TargetMode="External"/><Relationship Id="rId1380" Type="http://schemas.openxmlformats.org/officeDocument/2006/relationships/hyperlink" Target="https://app.hubspot.com/contacts/22670085/company/9746312737" TargetMode="External"/><Relationship Id="rId792" Type="http://schemas.openxmlformats.org/officeDocument/2006/relationships/hyperlink" Target="https://www.linkedin.com/messaging/thread/2-OTYyYTM1NWEtMWVkZC00ZGU3LTk0NDMtNGYwZGI4ZTNlZDJlXzAxMg==/" TargetMode="External"/><Relationship Id="rId1381" Type="http://schemas.openxmlformats.org/officeDocument/2006/relationships/hyperlink" Target="https://twitter.com/Drake" TargetMode="External"/><Relationship Id="rId791" Type="http://schemas.openxmlformats.org/officeDocument/2006/relationships/hyperlink" Target="https://www.linkedin.com/in/jessegoldstine/" TargetMode="External"/><Relationship Id="rId1382" Type="http://schemas.openxmlformats.org/officeDocument/2006/relationships/hyperlink" Target="https://twitter.com/oliverelkhatib" TargetMode="External"/><Relationship Id="rId790" Type="http://schemas.openxmlformats.org/officeDocument/2006/relationships/hyperlink" Target="https://www.linkedin.com/in/jessegoldstine/" TargetMode="External"/><Relationship Id="rId1383" Type="http://schemas.openxmlformats.org/officeDocument/2006/relationships/hyperlink" Target="https://twitter.com/oliverelkhatib" TargetMode="External"/><Relationship Id="rId1384" Type="http://schemas.openxmlformats.org/officeDocument/2006/relationships/hyperlink" Target="https://twitter.com/OVO40" TargetMode="External"/><Relationship Id="rId796" Type="http://schemas.openxmlformats.org/officeDocument/2006/relationships/hyperlink" Target="https://www.linkedin.com/messaging/thread/2-Yzc4NWNjM2YtNTk0MC00NDkzLTliYzAtOTM0NzFkZmYyZjdiXzAxMA==/" TargetMode="External"/><Relationship Id="rId1385" Type="http://schemas.openxmlformats.org/officeDocument/2006/relationships/hyperlink" Target="https://twitter.com/OVO40" TargetMode="External"/><Relationship Id="rId4411" Type="http://schemas.openxmlformats.org/officeDocument/2006/relationships/hyperlink" Target="https://twitter.com/demsley?lang=en" TargetMode="External"/><Relationship Id="rId795" Type="http://schemas.openxmlformats.org/officeDocument/2006/relationships/hyperlink" Target="https://www.linkedin.com/messaging/thread/2-MTkwYzFkMjctYjc0Yi00YjlkLWE4ZTUtNGM4ZDYyMDQ4MTUyXzAxMA==/" TargetMode="External"/><Relationship Id="rId1386" Type="http://schemas.openxmlformats.org/officeDocument/2006/relationships/hyperlink" Target="https://www.linkedin.com/in/hannah-coffin-9925364b/" TargetMode="External"/><Relationship Id="rId4410" Type="http://schemas.openxmlformats.org/officeDocument/2006/relationships/hyperlink" Target="https://www.linkedin.com/messaging/thread/2-YjJhMmM5ODEtZmUzYS00NGJlLWFhNzUtOTUzMjI4ZWJjN2U1XzAxMA==/" TargetMode="External"/><Relationship Id="rId794" Type="http://schemas.openxmlformats.org/officeDocument/2006/relationships/hyperlink" Target="https://www.linkedin.com/in/dore-murphy-41a25a9/" TargetMode="External"/><Relationship Id="rId1387" Type="http://schemas.openxmlformats.org/officeDocument/2006/relationships/hyperlink" Target="https://app.hubspot.com/contacts/22670085/company/9747084057" TargetMode="External"/><Relationship Id="rId4413" Type="http://schemas.openxmlformats.org/officeDocument/2006/relationships/hyperlink" Target="https://www.linkedin.com/in/diana-seung-9a0a45/" TargetMode="External"/><Relationship Id="rId793" Type="http://schemas.openxmlformats.org/officeDocument/2006/relationships/hyperlink" Target="https://www.linkedin.com/in/dore-murphy-41a25a9/" TargetMode="External"/><Relationship Id="rId1388" Type="http://schemas.openxmlformats.org/officeDocument/2006/relationships/hyperlink" Target="https://www.linkedin.com/in/hannah-coffin-9925364b/" TargetMode="External"/><Relationship Id="rId4412" Type="http://schemas.openxmlformats.org/officeDocument/2006/relationships/hyperlink" Target="https://www.linkedin.com/in/diana-seung-9a0a45/" TargetMode="External"/><Relationship Id="rId3191" Type="http://schemas.openxmlformats.org/officeDocument/2006/relationships/hyperlink" Target="https://www.linkedin.com/in/herbert-ngo-309b207/" TargetMode="External"/><Relationship Id="rId3190" Type="http://schemas.openxmlformats.org/officeDocument/2006/relationships/hyperlink" Target="https://www.linkedin.com/in/herbert-ngo-309b207/" TargetMode="External"/><Relationship Id="rId3193" Type="http://schemas.openxmlformats.org/officeDocument/2006/relationships/hyperlink" Target="https://www.linkedin.com/in/hyman-ngo-164b247/" TargetMode="External"/><Relationship Id="rId3192" Type="http://schemas.openxmlformats.org/officeDocument/2006/relationships/hyperlink" Target="https://www.linkedin.com/in/hyman-ngo-164b247/" TargetMode="External"/><Relationship Id="rId3195" Type="http://schemas.openxmlformats.org/officeDocument/2006/relationships/hyperlink" Target="https://app.hubspot.com/contacts/22670085/company/15124626769" TargetMode="External"/><Relationship Id="rId3194" Type="http://schemas.openxmlformats.org/officeDocument/2006/relationships/hyperlink" Target="https://www.linkedin.com/in/matthewwinnick/" TargetMode="External"/><Relationship Id="rId3197" Type="http://schemas.openxmlformats.org/officeDocument/2006/relationships/hyperlink" Target="https://www.linkedin.com/messaging/thread/2-YjViY2VhYjgtN2I5ZS00OWMzLWIxYzQtMmIzNGZmNDY5YmMwXzAxMA==" TargetMode="External"/><Relationship Id="rId3196" Type="http://schemas.openxmlformats.org/officeDocument/2006/relationships/hyperlink" Target="https://www.linkedin.com/in/matthewwinnick/" TargetMode="External"/><Relationship Id="rId3199" Type="http://schemas.openxmlformats.org/officeDocument/2006/relationships/hyperlink" Target="https://www.linkedin.com/in/nick-ventura-75512914/" TargetMode="External"/><Relationship Id="rId3198" Type="http://schemas.openxmlformats.org/officeDocument/2006/relationships/hyperlink" Target="https://www.linkedin.com/messaging/thread/2-MWIyZWVlN2ItMTM0NS00OTRjLThiMjAtOThjN2NkZDY5MGQ1XzAxMA==/" TargetMode="External"/><Relationship Id="rId3180" Type="http://schemas.openxmlformats.org/officeDocument/2006/relationships/hyperlink" Target="https://twitter.com/JessicaHolscot1" TargetMode="External"/><Relationship Id="rId3182" Type="http://schemas.openxmlformats.org/officeDocument/2006/relationships/hyperlink" Target="https://www.linkedin.com/in/natashafishman/" TargetMode="External"/><Relationship Id="rId3181" Type="http://schemas.openxmlformats.org/officeDocument/2006/relationships/hyperlink" Target="https://www.linkedin.com/in/natashafishman/" TargetMode="External"/><Relationship Id="rId3184" Type="http://schemas.openxmlformats.org/officeDocument/2006/relationships/hyperlink" Target="https://www.linkedin.com/in/alexpbaillargeon/" TargetMode="External"/><Relationship Id="rId3183" Type="http://schemas.openxmlformats.org/officeDocument/2006/relationships/hyperlink" Target="https://www.linkedin.com/in/alexpbaillargeon/" TargetMode="External"/><Relationship Id="rId3186" Type="http://schemas.openxmlformats.org/officeDocument/2006/relationships/hyperlink" Target="https://www.linkedin.com/in/scott-miller-5b4315a/" TargetMode="External"/><Relationship Id="rId3185" Type="http://schemas.openxmlformats.org/officeDocument/2006/relationships/hyperlink" Target="https://www.linkedin.com/in/scott-miller-5b4315a/" TargetMode="External"/><Relationship Id="rId3188" Type="http://schemas.openxmlformats.org/officeDocument/2006/relationships/hyperlink" Target="https://app.hubspot.com/contacts/22670085/company/10336875908" TargetMode="External"/><Relationship Id="rId3187" Type="http://schemas.openxmlformats.org/officeDocument/2006/relationships/hyperlink" Target="https://www.linkedin.com/in/hiltonngo/" TargetMode="External"/><Relationship Id="rId3189" Type="http://schemas.openxmlformats.org/officeDocument/2006/relationships/hyperlink" Target="https://www.linkedin.com/in/hiltonngo/" TargetMode="External"/><Relationship Id="rId4480" Type="http://schemas.openxmlformats.org/officeDocument/2006/relationships/hyperlink" Target="https://www.linkedin.com/in/ebunolaloye/" TargetMode="External"/><Relationship Id="rId3151" Type="http://schemas.openxmlformats.org/officeDocument/2006/relationships/hyperlink" Target="https://www.linkedin.com/in/ianhaygood/" TargetMode="External"/><Relationship Id="rId4482" Type="http://schemas.openxmlformats.org/officeDocument/2006/relationships/hyperlink" Target="https://www.linkedin.com/in/ebunolaloye/" TargetMode="External"/><Relationship Id="rId3150" Type="http://schemas.openxmlformats.org/officeDocument/2006/relationships/hyperlink" Target="https://www.linkedin.com/in/ianhaygood/" TargetMode="External"/><Relationship Id="rId4481" Type="http://schemas.openxmlformats.org/officeDocument/2006/relationships/hyperlink" Target="https://app.hubspot.com/contacts/22670085/company/9961407333" TargetMode="External"/><Relationship Id="rId3153" Type="http://schemas.openxmlformats.org/officeDocument/2006/relationships/hyperlink" Target="https://www.linkedin.com/in/lhunkins/" TargetMode="External"/><Relationship Id="rId4484" Type="http://schemas.openxmlformats.org/officeDocument/2006/relationships/hyperlink" Target="https://twitter.com/mrLBF" TargetMode="External"/><Relationship Id="rId3152" Type="http://schemas.openxmlformats.org/officeDocument/2006/relationships/hyperlink" Target="https://www.linkedin.com/in/lhunkins/" TargetMode="External"/><Relationship Id="rId4483" Type="http://schemas.openxmlformats.org/officeDocument/2006/relationships/hyperlink" Target="https://www.linkedin.com/messaging/thread/2-NmVlZGI1ZmEtMzFhMS00Y2JhLWE5MDQtMDZiYTA3ZjFlZjNmXzAxMA==/" TargetMode="External"/><Relationship Id="rId3155" Type="http://schemas.openxmlformats.org/officeDocument/2006/relationships/hyperlink" Target="https://app.hubspot.com/contacts/22670085/company/10336543886" TargetMode="External"/><Relationship Id="rId4486" Type="http://schemas.openxmlformats.org/officeDocument/2006/relationships/hyperlink" Target="https://www.linkedin.com/in/domenickcucinotta/" TargetMode="External"/><Relationship Id="rId3154" Type="http://schemas.openxmlformats.org/officeDocument/2006/relationships/hyperlink" Target="https://www.linkedin.com/in/amin-jivraj/" TargetMode="External"/><Relationship Id="rId4485" Type="http://schemas.openxmlformats.org/officeDocument/2006/relationships/hyperlink" Target="https://www.linkedin.com/in/domenickcucinotta/" TargetMode="External"/><Relationship Id="rId3157" Type="http://schemas.openxmlformats.org/officeDocument/2006/relationships/hyperlink" Target="https://www.linkedin.com/in/samirkulkarnishowcase/" TargetMode="External"/><Relationship Id="rId4488" Type="http://schemas.openxmlformats.org/officeDocument/2006/relationships/hyperlink" Target="https://twitter.com/domlbf?lang=en" TargetMode="External"/><Relationship Id="rId3156" Type="http://schemas.openxmlformats.org/officeDocument/2006/relationships/hyperlink" Target="https://www.linkedin.com/in/amin-jivraj/" TargetMode="External"/><Relationship Id="rId4487" Type="http://schemas.openxmlformats.org/officeDocument/2006/relationships/hyperlink" Target="https://www.linkedin.com/messaging/thread/2-ZTNmNDA2NzQtMzg5NS00YjI0LWE4M2QtZjI4OTIzZmZlOTYxXzAxMA==/" TargetMode="External"/><Relationship Id="rId3159" Type="http://schemas.openxmlformats.org/officeDocument/2006/relationships/hyperlink" Target="https://www.linkedin.com/in/gauravbhandari7/" TargetMode="External"/><Relationship Id="rId3158" Type="http://schemas.openxmlformats.org/officeDocument/2006/relationships/hyperlink" Target="https://www.linkedin.com/in/samirkulkarnishowcase/" TargetMode="External"/><Relationship Id="rId4489" Type="http://schemas.openxmlformats.org/officeDocument/2006/relationships/hyperlink" Target="https://www.linkedin.com/in/anuj-tyagi-2375599/" TargetMode="External"/><Relationship Id="rId3149" Type="http://schemas.openxmlformats.org/officeDocument/2006/relationships/hyperlink" Target="https://www.linkedin.com/in/nicolefisch/" TargetMode="External"/><Relationship Id="rId3140" Type="http://schemas.openxmlformats.org/officeDocument/2006/relationships/hyperlink" Target="https://app.hubspot.com/contacts/22670085/company/10336801292" TargetMode="External"/><Relationship Id="rId4471" Type="http://schemas.openxmlformats.org/officeDocument/2006/relationships/hyperlink" Target="https://twitter.com/aditisomani91?lang=en" TargetMode="External"/><Relationship Id="rId4470" Type="http://schemas.openxmlformats.org/officeDocument/2006/relationships/hyperlink" Target="https://www.linkedin.com/messaging/thread/2-YzVlMWIxZGUtMGFjZC00NTgyLTk2NGEtNzAyMzRkMTdjNDU2XzAxMw==/" TargetMode="External"/><Relationship Id="rId3142" Type="http://schemas.openxmlformats.org/officeDocument/2006/relationships/hyperlink" Target="https://www.linkedin.com/in/philmolyneux/" TargetMode="External"/><Relationship Id="rId4473" Type="http://schemas.openxmlformats.org/officeDocument/2006/relationships/hyperlink" Target="https://www.linkedin.com/in/vanditaagarwal/" TargetMode="External"/><Relationship Id="rId3141" Type="http://schemas.openxmlformats.org/officeDocument/2006/relationships/hyperlink" Target="https://www.linkedin.com/in/mike-radenbaugh-09900329/" TargetMode="External"/><Relationship Id="rId4472" Type="http://schemas.openxmlformats.org/officeDocument/2006/relationships/hyperlink" Target="https://www.linkedin.com/in/vanditaagarwal/" TargetMode="External"/><Relationship Id="rId3144" Type="http://schemas.openxmlformats.org/officeDocument/2006/relationships/hyperlink" Target="https://twitter.com/PhilMolyneux" TargetMode="External"/><Relationship Id="rId4475" Type="http://schemas.openxmlformats.org/officeDocument/2006/relationships/hyperlink" Target="https://www.linkedin.com/in/aishwarya-agarwal-55a751157/" TargetMode="External"/><Relationship Id="rId3143" Type="http://schemas.openxmlformats.org/officeDocument/2006/relationships/hyperlink" Target="https://www.linkedin.com/in/philmolyneux/" TargetMode="External"/><Relationship Id="rId4474" Type="http://schemas.openxmlformats.org/officeDocument/2006/relationships/hyperlink" Target="https://www.linkedin.com/in/aishwarya-agarwal-55a751157/" TargetMode="External"/><Relationship Id="rId3146" Type="http://schemas.openxmlformats.org/officeDocument/2006/relationships/hyperlink" Target="https://www.linkedin.com/in/stephaniefroberts/" TargetMode="External"/><Relationship Id="rId4477" Type="http://schemas.openxmlformats.org/officeDocument/2006/relationships/hyperlink" Target="https://www.linkedin.com/in/poonam-punjabi-8007b013b/" TargetMode="External"/><Relationship Id="rId3145" Type="http://schemas.openxmlformats.org/officeDocument/2006/relationships/hyperlink" Target="https://www.linkedin.com/in/stephaniefroberts/" TargetMode="External"/><Relationship Id="rId4476" Type="http://schemas.openxmlformats.org/officeDocument/2006/relationships/hyperlink" Target="https://www.linkedin.com/in/poonam-punjabi-8007b013b/" TargetMode="External"/><Relationship Id="rId3148" Type="http://schemas.openxmlformats.org/officeDocument/2006/relationships/hyperlink" Target="https://www.linkedin.com/in/nicolefisch/" TargetMode="External"/><Relationship Id="rId4479" Type="http://schemas.openxmlformats.org/officeDocument/2006/relationships/hyperlink" Target="https://www.linkedin.com/in/riya-raj-6359a5181/" TargetMode="External"/><Relationship Id="rId3147" Type="http://schemas.openxmlformats.org/officeDocument/2006/relationships/hyperlink" Target="https://www.linkedin.com/messaging/thread/2-YmYwMzYzN2UtZjc0Ni00Nzc0LWE0MWMtZTc0NzJiZmE0MWEwXzAxMA==/" TargetMode="External"/><Relationship Id="rId4478" Type="http://schemas.openxmlformats.org/officeDocument/2006/relationships/hyperlink" Target="https://www.linkedin.com/in/riya-raj-6359a5181/" TargetMode="External"/><Relationship Id="rId3171" Type="http://schemas.openxmlformats.org/officeDocument/2006/relationships/hyperlink" Target="https://twitter.com/nickwoodhouse?lang=en" TargetMode="External"/><Relationship Id="rId3170" Type="http://schemas.openxmlformats.org/officeDocument/2006/relationships/hyperlink" Target="https://www.linkedin.com/in/nickwoodhouse/" TargetMode="External"/><Relationship Id="rId3173" Type="http://schemas.openxmlformats.org/officeDocument/2006/relationships/hyperlink" Target="https://www.linkedin.com/in/corey-salter-aab3084a/" TargetMode="External"/><Relationship Id="rId3172" Type="http://schemas.openxmlformats.org/officeDocument/2006/relationships/hyperlink" Target="https://www.linkedin.com/in/corey-salter-aab3084a/" TargetMode="External"/><Relationship Id="rId3175" Type="http://schemas.openxmlformats.org/officeDocument/2006/relationships/hyperlink" Target="https://www.linkedin.com/in/adam-kronengold-770a6812/" TargetMode="External"/><Relationship Id="rId3174" Type="http://schemas.openxmlformats.org/officeDocument/2006/relationships/hyperlink" Target="https://twitter.com/coreysalter?lang=en" TargetMode="External"/><Relationship Id="rId3177" Type="http://schemas.openxmlformats.org/officeDocument/2006/relationships/hyperlink" Target="https://www.linkedin.com/in/jessica-holscott-3343072/" TargetMode="External"/><Relationship Id="rId3176" Type="http://schemas.openxmlformats.org/officeDocument/2006/relationships/hyperlink" Target="https://www.linkedin.com/in/adam-kronengold-770a6812/" TargetMode="External"/><Relationship Id="rId3179" Type="http://schemas.openxmlformats.org/officeDocument/2006/relationships/hyperlink" Target="https://www.linkedin.com/messaging/thread/2-MDFlNmQzNjktN2NmMi00MTAxLTgwN2YtMjE0ZjFjMDFjODE0XzAxMA==/" TargetMode="External"/><Relationship Id="rId3178" Type="http://schemas.openxmlformats.org/officeDocument/2006/relationships/hyperlink" Target="https://www.linkedin.com/in/jessica-holscott-3343072/" TargetMode="External"/><Relationship Id="rId3160" Type="http://schemas.openxmlformats.org/officeDocument/2006/relationships/hyperlink" Target="https://www.linkedin.com/in/gauravbhandari7/" TargetMode="External"/><Relationship Id="rId4491" Type="http://schemas.openxmlformats.org/officeDocument/2006/relationships/hyperlink" Target="https://www.linkedin.com/in/anuj-tyagi-2375599/" TargetMode="External"/><Relationship Id="rId4490" Type="http://schemas.openxmlformats.org/officeDocument/2006/relationships/hyperlink" Target="https://app.hubspot.com/contacts/22670085/company/10370826599" TargetMode="External"/><Relationship Id="rId3162" Type="http://schemas.openxmlformats.org/officeDocument/2006/relationships/hyperlink" Target="https://www.linkedin.com/in/joshua-cameron-davis/" TargetMode="External"/><Relationship Id="rId4493" Type="http://schemas.openxmlformats.org/officeDocument/2006/relationships/hyperlink" Target="https://twitter.com/here_anuj" TargetMode="External"/><Relationship Id="rId3161" Type="http://schemas.openxmlformats.org/officeDocument/2006/relationships/hyperlink" Target="https://www.linkedin.com/in/joshua-cameron-davis/" TargetMode="External"/><Relationship Id="rId4492" Type="http://schemas.openxmlformats.org/officeDocument/2006/relationships/hyperlink" Target="https://www.linkedin.com/messaging/thread/2-Zjc0ZmY5NmQtZGQ2Ny00NzE5LTgwMTMtN2M4N2UyMGM5OTNmXzAxMA==/" TargetMode="External"/><Relationship Id="rId3164" Type="http://schemas.openxmlformats.org/officeDocument/2006/relationships/hyperlink" Target="https://www.linkedin.com/in/hernan-acosta/" TargetMode="External"/><Relationship Id="rId4495" Type="http://schemas.openxmlformats.org/officeDocument/2006/relationships/hyperlink" Target="https://www.linkedin.com/in/pooja-agarwal-a3457618/" TargetMode="External"/><Relationship Id="rId3163" Type="http://schemas.openxmlformats.org/officeDocument/2006/relationships/hyperlink" Target="https://www.linkedin.com/in/hernan-acosta/" TargetMode="External"/><Relationship Id="rId4494" Type="http://schemas.openxmlformats.org/officeDocument/2006/relationships/hyperlink" Target="https://www.linkedin.com/in/pooja-agarwal-a3457618/" TargetMode="External"/><Relationship Id="rId3166" Type="http://schemas.openxmlformats.org/officeDocument/2006/relationships/hyperlink" Target="https://app.hubspot.com/contacts/22670085/company/15002174060" TargetMode="External"/><Relationship Id="rId4497" Type="http://schemas.openxmlformats.org/officeDocument/2006/relationships/hyperlink" Target="https://www.linkedin.com/in/wandamalhotra/" TargetMode="External"/><Relationship Id="rId3165" Type="http://schemas.openxmlformats.org/officeDocument/2006/relationships/hyperlink" Target="https://www.linkedin.com/in/jamie-salter-04a08933/" TargetMode="External"/><Relationship Id="rId4496" Type="http://schemas.openxmlformats.org/officeDocument/2006/relationships/hyperlink" Target="https://www.linkedin.com/messaging/thread/2-ODBkYzliNDEtYzUzOC00M2EwLTljNjQtNjk2ZjVmYzA0OTU0XzAxMw==/" TargetMode="External"/><Relationship Id="rId3168" Type="http://schemas.openxmlformats.org/officeDocument/2006/relationships/hyperlink" Target="https://twitter.com/jamiejsalter?lang=en" TargetMode="External"/><Relationship Id="rId4499" Type="http://schemas.openxmlformats.org/officeDocument/2006/relationships/hyperlink" Target="https://www.linkedin.com/in/wandamalhotra/" TargetMode="External"/><Relationship Id="rId3167" Type="http://schemas.openxmlformats.org/officeDocument/2006/relationships/hyperlink" Target="https://www.linkedin.com/in/jamie-salter-04a08933/" TargetMode="External"/><Relationship Id="rId4498" Type="http://schemas.openxmlformats.org/officeDocument/2006/relationships/hyperlink" Target="https://app.hubspot.com/contacts/22670085/company/9870152276" TargetMode="External"/><Relationship Id="rId3169" Type="http://schemas.openxmlformats.org/officeDocument/2006/relationships/hyperlink" Target="https://www.linkedin.com/in/nickwoodhouse/" TargetMode="External"/><Relationship Id="rId2700" Type="http://schemas.openxmlformats.org/officeDocument/2006/relationships/hyperlink" Target="https://www.linkedin.com/in/cynthiachaidez/" TargetMode="External"/><Relationship Id="rId2701" Type="http://schemas.openxmlformats.org/officeDocument/2006/relationships/hyperlink" Target="https://www.linkedin.com/in/cynthiachaidez/" TargetMode="External"/><Relationship Id="rId2702" Type="http://schemas.openxmlformats.org/officeDocument/2006/relationships/hyperlink" Target="https://www.linkedin.com/in/sarahpotempa/" TargetMode="External"/><Relationship Id="rId2703" Type="http://schemas.openxmlformats.org/officeDocument/2006/relationships/hyperlink" Target="https://app.hubspot.com/contacts/22670085/company/10336801281" TargetMode="External"/><Relationship Id="rId2704" Type="http://schemas.openxmlformats.org/officeDocument/2006/relationships/hyperlink" Target="https://www.linkedin.com/in/sarahpotempa/" TargetMode="External"/><Relationship Id="rId2705" Type="http://schemas.openxmlformats.org/officeDocument/2006/relationships/hyperlink" Target="https://twitter.com/sarahpotempa" TargetMode="External"/><Relationship Id="rId2706" Type="http://schemas.openxmlformats.org/officeDocument/2006/relationships/hyperlink" Target="https://www.linkedin.com/in/erin-potempa-wall-6b59a54/" TargetMode="External"/><Relationship Id="rId2707" Type="http://schemas.openxmlformats.org/officeDocument/2006/relationships/hyperlink" Target="https://www.linkedin.com/in/erin-potempa-wall-6b59a54/" TargetMode="External"/><Relationship Id="rId2708" Type="http://schemas.openxmlformats.org/officeDocument/2006/relationships/hyperlink" Target="https://www.linkedin.com/messaging/thread/2-MjU3NjEwMmEtMzczNS00YmQ4LThiMDAtOTcxZDU3MDkzM2ExXzAxMA==/" TargetMode="External"/><Relationship Id="rId2709" Type="http://schemas.openxmlformats.org/officeDocument/2006/relationships/hyperlink" Target="https://www.linkedin.com/messaging/thread/2-YTE5NWEzOTEtYTc2NC00MDA5LThjNGItYWI2MzgwOTg0OGZhXzAxMA==" TargetMode="External"/><Relationship Id="rId2720" Type="http://schemas.openxmlformats.org/officeDocument/2006/relationships/hyperlink" Target="https://www.linkedin.com/in/rickwitt/" TargetMode="External"/><Relationship Id="rId2721" Type="http://schemas.openxmlformats.org/officeDocument/2006/relationships/hyperlink" Target="https://twitter.com/WittRick" TargetMode="External"/><Relationship Id="rId2722" Type="http://schemas.openxmlformats.org/officeDocument/2006/relationships/hyperlink" Target="https://www.linkedin.com/in/paul-graham-11047514/" TargetMode="External"/><Relationship Id="rId2723" Type="http://schemas.openxmlformats.org/officeDocument/2006/relationships/hyperlink" Target="https://www.linkedin.com/in/paul-graham-11047514/" TargetMode="External"/><Relationship Id="rId2724" Type="http://schemas.openxmlformats.org/officeDocument/2006/relationships/hyperlink" Target="https://www.linkedin.com/in/sashalamb/" TargetMode="External"/><Relationship Id="rId2725" Type="http://schemas.openxmlformats.org/officeDocument/2006/relationships/hyperlink" Target="https://www.linkedin.com/in/sashalamb/" TargetMode="External"/><Relationship Id="rId2726" Type="http://schemas.openxmlformats.org/officeDocument/2006/relationships/hyperlink" Target="https://www.linkedin.com/in/thegabehernandez/" TargetMode="External"/><Relationship Id="rId2727" Type="http://schemas.openxmlformats.org/officeDocument/2006/relationships/hyperlink" Target="https://www.linkedin.com/in/thegabehernandez/" TargetMode="External"/><Relationship Id="rId2728" Type="http://schemas.openxmlformats.org/officeDocument/2006/relationships/hyperlink" Target="https://www.linkedin.com/in/marshall-dudley-43578aa0/" TargetMode="External"/><Relationship Id="rId2729" Type="http://schemas.openxmlformats.org/officeDocument/2006/relationships/hyperlink" Target="https://www.linkedin.com/in/marshall-dudley-43578aa0/" TargetMode="External"/><Relationship Id="rId2710" Type="http://schemas.openxmlformats.org/officeDocument/2006/relationships/hyperlink" Target="https://twitter.com/erinpotempa" TargetMode="External"/><Relationship Id="rId2711" Type="http://schemas.openxmlformats.org/officeDocument/2006/relationships/hyperlink" Target="https://www.linkedin.com/in/sarah-janousek-miotti-8411471aa/" TargetMode="External"/><Relationship Id="rId2712" Type="http://schemas.openxmlformats.org/officeDocument/2006/relationships/hyperlink" Target="https://www.linkedin.com/in/sarah-janousek-miotti-8411471aa/" TargetMode="External"/><Relationship Id="rId2713" Type="http://schemas.openxmlformats.org/officeDocument/2006/relationships/hyperlink" Target="https://www.linkedin.com/messaging/thread/2-ZTExYjUwMTAtZjRlYi00NWIyLTk3NzAtNjc0N2Q2Y2JkZGFhXzAxMA==" TargetMode="External"/><Relationship Id="rId2714" Type="http://schemas.openxmlformats.org/officeDocument/2006/relationships/hyperlink" Target="https://www.linkedin.com/in/chase-heard-8085545a/" TargetMode="External"/><Relationship Id="rId2715" Type="http://schemas.openxmlformats.org/officeDocument/2006/relationships/hyperlink" Target="https://app.hubspot.com/contacts/22670085/company/10336724357" TargetMode="External"/><Relationship Id="rId2716" Type="http://schemas.openxmlformats.org/officeDocument/2006/relationships/hyperlink" Target="https://www.linkedin.com/in/chase-heard-8085545a/" TargetMode="External"/><Relationship Id="rId2717" Type="http://schemas.openxmlformats.org/officeDocument/2006/relationships/hyperlink" Target="https://www.linkedin.com/in/alexrmette/" TargetMode="External"/><Relationship Id="rId2718" Type="http://schemas.openxmlformats.org/officeDocument/2006/relationships/hyperlink" Target="https://www.linkedin.com/in/alexrmette/" TargetMode="External"/><Relationship Id="rId2719" Type="http://schemas.openxmlformats.org/officeDocument/2006/relationships/hyperlink" Target="https://www.linkedin.com/in/rickwitt/" TargetMode="External"/><Relationship Id="rId1455" Type="http://schemas.openxmlformats.org/officeDocument/2006/relationships/hyperlink" Target="https://www.linkedin.com/in/richard-scott-elliott/" TargetMode="External"/><Relationship Id="rId2786" Type="http://schemas.openxmlformats.org/officeDocument/2006/relationships/hyperlink" Target="https://www.linkedin.com/in/trevor-stagner-709494110/" TargetMode="External"/><Relationship Id="rId1456" Type="http://schemas.openxmlformats.org/officeDocument/2006/relationships/hyperlink" Target="https://www.linkedin.com/in/richard-scott-elliott/" TargetMode="External"/><Relationship Id="rId2787" Type="http://schemas.openxmlformats.org/officeDocument/2006/relationships/hyperlink" Target="https://twitter.com/TrevorStagner" TargetMode="External"/><Relationship Id="rId1457" Type="http://schemas.openxmlformats.org/officeDocument/2006/relationships/hyperlink" Target="https://www.linkedin.com/in/amanda-medina-58842949/" TargetMode="External"/><Relationship Id="rId2788" Type="http://schemas.openxmlformats.org/officeDocument/2006/relationships/hyperlink" Target="https://www.linkedin.com/in/griffin-hawthorne-566211140/" TargetMode="External"/><Relationship Id="rId1458" Type="http://schemas.openxmlformats.org/officeDocument/2006/relationships/hyperlink" Target="https://www.linkedin.com/in/amanda-medina-58842949/" TargetMode="External"/><Relationship Id="rId2789" Type="http://schemas.openxmlformats.org/officeDocument/2006/relationships/hyperlink" Target="https://www.linkedin.com/in/griffin-hawthorne-566211140/" TargetMode="External"/><Relationship Id="rId1459" Type="http://schemas.openxmlformats.org/officeDocument/2006/relationships/hyperlink" Target="https://www.linkedin.com/in/erinfalwell/" TargetMode="External"/><Relationship Id="rId629" Type="http://schemas.openxmlformats.org/officeDocument/2006/relationships/hyperlink" Target="https://www.linkedin.com/messaging/thread/2-NjQ1OWVhNzMtY2FmOC00OGViLTk1NGYtM2IzMGZhYzc4MjFhXzAxMA==/" TargetMode="External"/><Relationship Id="rId624" Type="http://schemas.openxmlformats.org/officeDocument/2006/relationships/hyperlink" Target="https://www.linkedin.com/in/monica-royer-22a55345/" TargetMode="External"/><Relationship Id="rId623" Type="http://schemas.openxmlformats.org/officeDocument/2006/relationships/hyperlink" Target="https://app.hubspot.com/contacts/22670085/company/9747102759" TargetMode="External"/><Relationship Id="rId622" Type="http://schemas.openxmlformats.org/officeDocument/2006/relationships/hyperlink" Target="https://www.linkedin.com/in/monica-royer-22a55345/" TargetMode="External"/><Relationship Id="rId621" Type="http://schemas.openxmlformats.org/officeDocument/2006/relationships/hyperlink" Target="https://www.linkedin.com/in/kristy-q-tran/" TargetMode="External"/><Relationship Id="rId628" Type="http://schemas.openxmlformats.org/officeDocument/2006/relationships/hyperlink" Target="https://www.linkedin.com/messaging/thread/2-N2QzOWI1MmEtYTU2OC01NWJhLWI3MjEtNjgzODAzZjY1ZmNlXzAwMA==/" TargetMode="External"/><Relationship Id="rId627" Type="http://schemas.openxmlformats.org/officeDocument/2006/relationships/hyperlink" Target="https://www.linkedin.com/in/brian-bloom-22458b41/" TargetMode="External"/><Relationship Id="rId626" Type="http://schemas.openxmlformats.org/officeDocument/2006/relationships/hyperlink" Target="https://www.linkedin.com/in/brian-bloom-22458b41/" TargetMode="External"/><Relationship Id="rId625" Type="http://schemas.openxmlformats.org/officeDocument/2006/relationships/hyperlink" Target="https://www.linkedin.com/messaging/thread/2-YjQ0MDMxOWUtZDM5ZC00YWQ2LTg1YzYtNzM4OTk5NzQxMWFlXzAxMA==" TargetMode="External"/><Relationship Id="rId2780" Type="http://schemas.openxmlformats.org/officeDocument/2006/relationships/hyperlink" Target="https://www.linkedin.com/in/fkhaykin/" TargetMode="External"/><Relationship Id="rId1450" Type="http://schemas.openxmlformats.org/officeDocument/2006/relationships/hyperlink" Target="https://www.linkedin.com/in/lisa-fleming-783590b6/" TargetMode="External"/><Relationship Id="rId2781" Type="http://schemas.openxmlformats.org/officeDocument/2006/relationships/hyperlink" Target="https://www.linkedin.com/in/joshsmallwood/" TargetMode="External"/><Relationship Id="rId620" Type="http://schemas.openxmlformats.org/officeDocument/2006/relationships/hyperlink" Target="https://www.linkedin.com/in/matthew-valiollahi-05347439/" TargetMode="External"/><Relationship Id="rId1451" Type="http://schemas.openxmlformats.org/officeDocument/2006/relationships/hyperlink" Target="https://www.linkedin.com/in/emazingbrian/" TargetMode="External"/><Relationship Id="rId2782" Type="http://schemas.openxmlformats.org/officeDocument/2006/relationships/hyperlink" Target="https://app.hubspot.com/contacts/22670085/company/10336885776" TargetMode="External"/><Relationship Id="rId1452" Type="http://schemas.openxmlformats.org/officeDocument/2006/relationships/hyperlink" Target="https://app.hubspot.com/contacts/22670085/company/9746468463" TargetMode="External"/><Relationship Id="rId2783" Type="http://schemas.openxmlformats.org/officeDocument/2006/relationships/hyperlink" Target="https://www.linkedin.com/in/joshsmallwood/" TargetMode="External"/><Relationship Id="rId1453" Type="http://schemas.openxmlformats.org/officeDocument/2006/relationships/hyperlink" Target="https://www.linkedin.com/in/emazingbrian/" TargetMode="External"/><Relationship Id="rId2784" Type="http://schemas.openxmlformats.org/officeDocument/2006/relationships/hyperlink" Target="https://twitter.com/josh_smallwoods" TargetMode="External"/><Relationship Id="rId1454" Type="http://schemas.openxmlformats.org/officeDocument/2006/relationships/hyperlink" Target="https://twitter.com/EmazingBrian" TargetMode="External"/><Relationship Id="rId2785" Type="http://schemas.openxmlformats.org/officeDocument/2006/relationships/hyperlink" Target="https://www.linkedin.com/in/trevor-stagner-709494110/" TargetMode="External"/><Relationship Id="rId1444" Type="http://schemas.openxmlformats.org/officeDocument/2006/relationships/hyperlink" Target="https://www.linkedin.com/in/donna-browning-a812a067/" TargetMode="External"/><Relationship Id="rId2775" Type="http://schemas.openxmlformats.org/officeDocument/2006/relationships/hyperlink" Target="https://www.linkedin.com/messaging/thread/2-ZjliYTc5MmItNzRmYi00ZDRkLThmMGItNzdiNTAzYmFjMmQ1XzAxMg==/" TargetMode="External"/><Relationship Id="rId1445" Type="http://schemas.openxmlformats.org/officeDocument/2006/relationships/hyperlink" Target="https://app.hubspot.com/contacts/22670085/company/9746400112" TargetMode="External"/><Relationship Id="rId2776" Type="http://schemas.openxmlformats.org/officeDocument/2006/relationships/hyperlink" Target="https://www.linkedin.com/in/raj-grover-86a182185/" TargetMode="External"/><Relationship Id="rId1446" Type="http://schemas.openxmlformats.org/officeDocument/2006/relationships/hyperlink" Target="https://www.linkedin.com/in/donna-browning-a812a067/" TargetMode="External"/><Relationship Id="rId2777" Type="http://schemas.openxmlformats.org/officeDocument/2006/relationships/hyperlink" Target="https://app.hubspot.com/contacts/22670085/company/10336767115" TargetMode="External"/><Relationship Id="rId1447" Type="http://schemas.openxmlformats.org/officeDocument/2006/relationships/hyperlink" Target="https://www.linkedin.com/in/douglas-browning-9736053/" TargetMode="External"/><Relationship Id="rId2778" Type="http://schemas.openxmlformats.org/officeDocument/2006/relationships/hyperlink" Target="https://twitter.com/RajGrover_HITI" TargetMode="External"/><Relationship Id="rId1448" Type="http://schemas.openxmlformats.org/officeDocument/2006/relationships/hyperlink" Target="https://www.linkedin.com/in/douglas-browning-9736053/" TargetMode="External"/><Relationship Id="rId2779" Type="http://schemas.openxmlformats.org/officeDocument/2006/relationships/hyperlink" Target="https://www.linkedin.com/in/amancalgary/" TargetMode="External"/><Relationship Id="rId1449" Type="http://schemas.openxmlformats.org/officeDocument/2006/relationships/hyperlink" Target="https://www.linkedin.com/in/lisa-fleming-783590b6/" TargetMode="External"/><Relationship Id="rId619" Type="http://schemas.openxmlformats.org/officeDocument/2006/relationships/hyperlink" Target="https://app.hubspot.com/contacts/22670085/company/9746425239" TargetMode="External"/><Relationship Id="rId618" Type="http://schemas.openxmlformats.org/officeDocument/2006/relationships/hyperlink" Target="https://www.linkedin.com/in/matthew-valiollahi-05347439/" TargetMode="External"/><Relationship Id="rId613" Type="http://schemas.openxmlformats.org/officeDocument/2006/relationships/hyperlink" Target="https://www.linkedin.com/in/oscar-salmeron-52780036/" TargetMode="External"/><Relationship Id="rId612" Type="http://schemas.openxmlformats.org/officeDocument/2006/relationships/hyperlink" Target="https://www.linkedin.com/messaging/thread/2-NDhjNjU1ZjctM2NhOC01N2ZjLWExNWItNmQyZjYxMWFkMGI0XzAxMA==/" TargetMode="External"/><Relationship Id="rId611" Type="http://schemas.openxmlformats.org/officeDocument/2006/relationships/hyperlink" Target="https://app.hubspot.com/contacts/22670085/company/9746312766" TargetMode="External"/><Relationship Id="rId610" Type="http://schemas.openxmlformats.org/officeDocument/2006/relationships/hyperlink" Target="https://www.linkedin.com/in/michel-kalach-21484015/" TargetMode="External"/><Relationship Id="rId617" Type="http://schemas.openxmlformats.org/officeDocument/2006/relationships/hyperlink" Target="https://www.linkedin.com/in/michael-l-schneider/" TargetMode="External"/><Relationship Id="rId616" Type="http://schemas.openxmlformats.org/officeDocument/2006/relationships/hyperlink" Target="https://www.linkedin.com/in/davedickert/" TargetMode="External"/><Relationship Id="rId615" Type="http://schemas.openxmlformats.org/officeDocument/2006/relationships/hyperlink" Target="https://app.hubspot.com/contacts/22670085/company/9746439565" TargetMode="External"/><Relationship Id="rId614" Type="http://schemas.openxmlformats.org/officeDocument/2006/relationships/hyperlink" Target="https://www.linkedin.com/in/davedickert/" TargetMode="External"/><Relationship Id="rId2770" Type="http://schemas.openxmlformats.org/officeDocument/2006/relationships/hyperlink" Target="https://www.linkedin.com/in/jessica-barrett-4595676/" TargetMode="External"/><Relationship Id="rId1440" Type="http://schemas.openxmlformats.org/officeDocument/2006/relationships/hyperlink" Target="https://app.hubspot.com/contacts/22670085/company/9746400130" TargetMode="External"/><Relationship Id="rId2771" Type="http://schemas.openxmlformats.org/officeDocument/2006/relationships/hyperlink" Target="https://www.linkedin.com/in/jessica-barrett-4595676/" TargetMode="External"/><Relationship Id="rId1441" Type="http://schemas.openxmlformats.org/officeDocument/2006/relationships/hyperlink" Target="https://www.linkedin.com/in/courteney-hurst-557b2841/" TargetMode="External"/><Relationship Id="rId2772" Type="http://schemas.openxmlformats.org/officeDocument/2006/relationships/hyperlink" Target="https://www.linkedin.com/messaging/thread/2-ZmY4MzRhOGQtNDdjMi00ZjZkLTlmZmUtMWRiYjBjZjhjMWI0XzAxMA==/" TargetMode="External"/><Relationship Id="rId1442" Type="http://schemas.openxmlformats.org/officeDocument/2006/relationships/hyperlink" Target="https://www.linkedin.com/in/john-luck-ba3645bb/" TargetMode="External"/><Relationship Id="rId2773" Type="http://schemas.openxmlformats.org/officeDocument/2006/relationships/hyperlink" Target="https://www.linkedin.com/in/dana-esterkin/" TargetMode="External"/><Relationship Id="rId1443" Type="http://schemas.openxmlformats.org/officeDocument/2006/relationships/hyperlink" Target="https://www.linkedin.com/in/john-luck-ba3645bb/" TargetMode="External"/><Relationship Id="rId2774" Type="http://schemas.openxmlformats.org/officeDocument/2006/relationships/hyperlink" Target="https://www.linkedin.com/in/dana-esterkin/" TargetMode="External"/><Relationship Id="rId1477" Type="http://schemas.openxmlformats.org/officeDocument/2006/relationships/hyperlink" Target="https://www.linkedin.com/messaging/thread/2-YzIxNjcwN2ItZDgwNy00OGI4LTk5YjctZGU2ODk3NDVhNDJjXzAxMA==/" TargetMode="External"/><Relationship Id="rId4503" Type="http://schemas.openxmlformats.org/officeDocument/2006/relationships/hyperlink" Target="https://www.linkedin.com/messaging/thread/2-Y2Y2YjNkM2ItMWI0ZS01NTg4LThkZTAtZDFiNTM3MTMwYzMxXzAxMg==/" TargetMode="External"/><Relationship Id="rId1478" Type="http://schemas.openxmlformats.org/officeDocument/2006/relationships/hyperlink" Target="https://www.linkedin.com/in/ktermini/" TargetMode="External"/><Relationship Id="rId4502" Type="http://schemas.openxmlformats.org/officeDocument/2006/relationships/hyperlink" Target="https://www.linkedin.com/in/renataesteves/" TargetMode="External"/><Relationship Id="rId1479" Type="http://schemas.openxmlformats.org/officeDocument/2006/relationships/hyperlink" Target="https://www.linkedin.com/in/meghe/" TargetMode="External"/><Relationship Id="rId4505" Type="http://schemas.openxmlformats.org/officeDocument/2006/relationships/vmlDrawing" Target="../drawings/vmlDrawing1.vml"/><Relationship Id="rId4504" Type="http://schemas.openxmlformats.org/officeDocument/2006/relationships/drawing" Target="../drawings/drawing1.xml"/><Relationship Id="rId646" Type="http://schemas.openxmlformats.org/officeDocument/2006/relationships/hyperlink" Target="https://www.linkedin.com/in/mmacintyre/" TargetMode="External"/><Relationship Id="rId645" Type="http://schemas.openxmlformats.org/officeDocument/2006/relationships/hyperlink" Target="https://twitter.com/glenett?lang=en" TargetMode="External"/><Relationship Id="rId644" Type="http://schemas.openxmlformats.org/officeDocument/2006/relationships/hyperlink" Target="https://www.linkedin.com/in/gary-lenett-57808321/" TargetMode="External"/><Relationship Id="rId643" Type="http://schemas.openxmlformats.org/officeDocument/2006/relationships/hyperlink" Target="https://app.hubspot.com/contacts/22670085/company/9746411573" TargetMode="External"/><Relationship Id="rId649" Type="http://schemas.openxmlformats.org/officeDocument/2006/relationships/hyperlink" Target="https://twitter.com/mmacintyre" TargetMode="External"/><Relationship Id="rId648" Type="http://schemas.openxmlformats.org/officeDocument/2006/relationships/hyperlink" Target="https://www.linkedin.com/messaging/thread/2-ZjcyYzk0NTMtN2Y3NC00OWMxLTk4NzMtYmM0OTRhOTViOTRjXzAxMA==/" TargetMode="External"/><Relationship Id="rId647" Type="http://schemas.openxmlformats.org/officeDocument/2006/relationships/hyperlink" Target="https://www.linkedin.com/in/mmacintyre/" TargetMode="External"/><Relationship Id="rId1470" Type="http://schemas.openxmlformats.org/officeDocument/2006/relationships/hyperlink" Target="https://www.linkedin.com/in/peter-baldwin-86844816/" TargetMode="External"/><Relationship Id="rId1471" Type="http://schemas.openxmlformats.org/officeDocument/2006/relationships/hyperlink" Target="https://app.hubspot.com/contacts/22670085/company/9747028103" TargetMode="External"/><Relationship Id="rId1472" Type="http://schemas.openxmlformats.org/officeDocument/2006/relationships/hyperlink" Target="https://www.linkedin.com/messaging/thread/2-ZTIzY2U4MWMtOGFkYS01MDkzLWEwYmUtNTUyMjE3NmNiMWI2XzAwMA==/" TargetMode="External"/><Relationship Id="rId642" Type="http://schemas.openxmlformats.org/officeDocument/2006/relationships/hyperlink" Target="https://www.linkedin.com/in/gary-lenett-57808321/" TargetMode="External"/><Relationship Id="rId1473" Type="http://schemas.openxmlformats.org/officeDocument/2006/relationships/hyperlink" Target="https://www.linkedin.com/messaging/thread/2-NGMwNjljNmYtNzM0Mi00Mjg4LThkNzEtMDJiNmU4YTg3ZDYwXzAxMA==/" TargetMode="External"/><Relationship Id="rId641" Type="http://schemas.openxmlformats.org/officeDocument/2006/relationships/hyperlink" Target="https://twitter.com/eve_fox" TargetMode="External"/><Relationship Id="rId1474" Type="http://schemas.openxmlformats.org/officeDocument/2006/relationships/hyperlink" Target="https://www.linkedin.com/in/jam-hodgman-91071b181/" TargetMode="External"/><Relationship Id="rId640" Type="http://schemas.openxmlformats.org/officeDocument/2006/relationships/hyperlink" Target="https://www.linkedin.com/in/evefox/" TargetMode="External"/><Relationship Id="rId1475" Type="http://schemas.openxmlformats.org/officeDocument/2006/relationships/hyperlink" Target="https://www.linkedin.com/messaging/thread/2-MzhkNGY1NmYtZjkxMC00OGNkLWE1YzctNjYyMjVlZjFiN2U0XzAxMA==/" TargetMode="External"/><Relationship Id="rId4501" Type="http://schemas.openxmlformats.org/officeDocument/2006/relationships/hyperlink" Target="https://www.linkedin.com/in/renataesteves/" TargetMode="External"/><Relationship Id="rId1476" Type="http://schemas.openxmlformats.org/officeDocument/2006/relationships/hyperlink" Target="https://www.linkedin.com/in/madison-hofmeester-968277120/" TargetMode="External"/><Relationship Id="rId4500" Type="http://schemas.openxmlformats.org/officeDocument/2006/relationships/hyperlink" Target="https://twitter.com/WandaMalhotra" TargetMode="External"/><Relationship Id="rId1466" Type="http://schemas.openxmlformats.org/officeDocument/2006/relationships/hyperlink" Target="https://www.linkedin.com/in/claire-le-mar%C3%A9chal-ben-chaabane-423aa627/" TargetMode="External"/><Relationship Id="rId2797" Type="http://schemas.openxmlformats.org/officeDocument/2006/relationships/hyperlink" Target="https://app.hubspot.com/contacts/22670085/company/10336619357" TargetMode="External"/><Relationship Id="rId1467" Type="http://schemas.openxmlformats.org/officeDocument/2006/relationships/hyperlink" Target="https://www.linkedin.com/in/dorra-ayed-7559a555/" TargetMode="External"/><Relationship Id="rId2798" Type="http://schemas.openxmlformats.org/officeDocument/2006/relationships/hyperlink" Target="https://www.linkedin.com/in/alan-turksu-b4508b2b/" TargetMode="External"/><Relationship Id="rId1468" Type="http://schemas.openxmlformats.org/officeDocument/2006/relationships/hyperlink" Target="https://www.linkedin.com/in/dorra-ayed-7559a555/" TargetMode="External"/><Relationship Id="rId2799" Type="http://schemas.openxmlformats.org/officeDocument/2006/relationships/hyperlink" Target="https://www.linkedin.com/messaging/thread/2-YWMxMzExOWUtYTEyOC00NTYyLWI3ZTItNWJmN2ZhYWU0YmYxXzAxMA==/" TargetMode="External"/><Relationship Id="rId1469" Type="http://schemas.openxmlformats.org/officeDocument/2006/relationships/hyperlink" Target="https://www.linkedin.com/messaging/thread/2-NDA2MGQ2OWQtYTZmNS00NDk2LWFjZTktZDI5ZjRjM2JjYThiXzAxMw==" TargetMode="External"/><Relationship Id="rId635" Type="http://schemas.openxmlformats.org/officeDocument/2006/relationships/hyperlink" Target="https://www.linkedin.com/in/maya-theus-b396956a/" TargetMode="External"/><Relationship Id="rId634" Type="http://schemas.openxmlformats.org/officeDocument/2006/relationships/hyperlink" Target="https://www.linkedin.com/in/midori-marsh-649b1860/" TargetMode="External"/><Relationship Id="rId633" Type="http://schemas.openxmlformats.org/officeDocument/2006/relationships/hyperlink" Target="https://www.linkedin.com/in/midori-marsh-649b1860/" TargetMode="External"/><Relationship Id="rId632" Type="http://schemas.openxmlformats.org/officeDocument/2006/relationships/hyperlink" Target="https://twitter.com/Samantha_Saifer" TargetMode="External"/><Relationship Id="rId639" Type="http://schemas.openxmlformats.org/officeDocument/2006/relationships/hyperlink" Target="https://www.linkedin.com/in/evefox/" TargetMode="External"/><Relationship Id="rId638" Type="http://schemas.openxmlformats.org/officeDocument/2006/relationships/hyperlink" Target="https://www.linkedin.com/in/javier-biosca-p%C3%A9rez-839644217/" TargetMode="External"/><Relationship Id="rId637" Type="http://schemas.openxmlformats.org/officeDocument/2006/relationships/hyperlink" Target="https://app.hubspot.com/contacts/22670085/company/9746393760" TargetMode="External"/><Relationship Id="rId636" Type="http://schemas.openxmlformats.org/officeDocument/2006/relationships/hyperlink" Target="https://www.linkedin.com/in/maya-theus-b396956a/" TargetMode="External"/><Relationship Id="rId2790" Type="http://schemas.openxmlformats.org/officeDocument/2006/relationships/hyperlink" Target="https://www.linkedin.com/in/joey-fleming/" TargetMode="External"/><Relationship Id="rId1460" Type="http://schemas.openxmlformats.org/officeDocument/2006/relationships/hyperlink" Target="https://www.linkedin.com/in/erinfalwell/" TargetMode="External"/><Relationship Id="rId2791" Type="http://schemas.openxmlformats.org/officeDocument/2006/relationships/hyperlink" Target="https://app.hubspot.com/contacts/22670085/company/10336619377" TargetMode="External"/><Relationship Id="rId1461" Type="http://schemas.openxmlformats.org/officeDocument/2006/relationships/hyperlink" Target="https://www.linkedin.com/in/sofbenchaabane/" TargetMode="External"/><Relationship Id="rId2792" Type="http://schemas.openxmlformats.org/officeDocument/2006/relationships/hyperlink" Target="https://www.linkedin.com/in/joey-fleming/" TargetMode="External"/><Relationship Id="rId631" Type="http://schemas.openxmlformats.org/officeDocument/2006/relationships/hyperlink" Target="https://www.linkedin.com/in/samantha-berngard-8b2676a/" TargetMode="External"/><Relationship Id="rId1462" Type="http://schemas.openxmlformats.org/officeDocument/2006/relationships/hyperlink" Target="https://app.hubspot.com/contacts/22670085/company/9746298896" TargetMode="External"/><Relationship Id="rId2793" Type="http://schemas.openxmlformats.org/officeDocument/2006/relationships/hyperlink" Target="https://www.linkedin.com/messaging/thread/2-NzVjZGNiYjctZmY1MS00YmFjLTg2NDMtN2U3N2ViZjdiZjhiXzAxMA==/" TargetMode="External"/><Relationship Id="rId630" Type="http://schemas.openxmlformats.org/officeDocument/2006/relationships/hyperlink" Target="https://www.linkedin.com/in/samantha-berngard-8b2676a/" TargetMode="External"/><Relationship Id="rId1463" Type="http://schemas.openxmlformats.org/officeDocument/2006/relationships/hyperlink" Target="https://www.linkedin.com/in/sofbenchaabane/" TargetMode="External"/><Relationship Id="rId2794" Type="http://schemas.openxmlformats.org/officeDocument/2006/relationships/hyperlink" Target="https://www.linkedin.com/in/john-burns-3490b781/" TargetMode="External"/><Relationship Id="rId1464" Type="http://schemas.openxmlformats.org/officeDocument/2006/relationships/hyperlink" Target="https://mobile.twitter.com/sofbench" TargetMode="External"/><Relationship Id="rId2795" Type="http://schemas.openxmlformats.org/officeDocument/2006/relationships/hyperlink" Target="https://www.linkedin.com/in/john-burns-3490b781/" TargetMode="External"/><Relationship Id="rId1465" Type="http://schemas.openxmlformats.org/officeDocument/2006/relationships/hyperlink" Target="https://www.linkedin.com/in/claire-le-mar%C3%A9chal-ben-chaabane-423aa627/" TargetMode="External"/><Relationship Id="rId2796" Type="http://schemas.openxmlformats.org/officeDocument/2006/relationships/hyperlink" Target="https://www.linkedin.com/in/alan-turksu-b4508b2b/" TargetMode="External"/><Relationship Id="rId1411" Type="http://schemas.openxmlformats.org/officeDocument/2006/relationships/hyperlink" Target="https://www.linkedin.com/in/etienne-laforge/" TargetMode="External"/><Relationship Id="rId2742" Type="http://schemas.openxmlformats.org/officeDocument/2006/relationships/hyperlink" Target="https://www.linkedin.com/in/blair-lawson-2908004/" TargetMode="External"/><Relationship Id="rId1412" Type="http://schemas.openxmlformats.org/officeDocument/2006/relationships/hyperlink" Target="https://www.linkedin.com/in/gary-ochi/" TargetMode="External"/><Relationship Id="rId2743" Type="http://schemas.openxmlformats.org/officeDocument/2006/relationships/hyperlink" Target="https://www.linkedin.com/in/blair-lawson-2908004/" TargetMode="External"/><Relationship Id="rId1413" Type="http://schemas.openxmlformats.org/officeDocument/2006/relationships/hyperlink" Target="https://app.hubspot.com/contacts/22670085/company/9747028121" TargetMode="External"/><Relationship Id="rId2744" Type="http://schemas.openxmlformats.org/officeDocument/2006/relationships/hyperlink" Target="https://www.linkedin.com/in/sheerankatie/" TargetMode="External"/><Relationship Id="rId1414" Type="http://schemas.openxmlformats.org/officeDocument/2006/relationships/hyperlink" Target="https://www.linkedin.com/in/gary-ochi/" TargetMode="External"/><Relationship Id="rId2745" Type="http://schemas.openxmlformats.org/officeDocument/2006/relationships/hyperlink" Target="https://www.linkedin.com/in/sheerankatie/" TargetMode="External"/><Relationship Id="rId1415" Type="http://schemas.openxmlformats.org/officeDocument/2006/relationships/hyperlink" Target="https://www.linkedin.com/in/pjworsfold/" TargetMode="External"/><Relationship Id="rId2746" Type="http://schemas.openxmlformats.org/officeDocument/2006/relationships/hyperlink" Target="https://www.linkedin.com/messaging/thread/2-OWQ4Njk5M2EtYTgxNi00NzFhLWE1MjctNGNiNGI2ZjZiOTY5XzAxMA==/" TargetMode="External"/><Relationship Id="rId1416" Type="http://schemas.openxmlformats.org/officeDocument/2006/relationships/hyperlink" Target="https://www.linkedin.com/in/pjworsfold/" TargetMode="External"/><Relationship Id="rId2747" Type="http://schemas.openxmlformats.org/officeDocument/2006/relationships/hyperlink" Target="https://www.linkedin.com/in/cmulderrig/" TargetMode="External"/><Relationship Id="rId1417" Type="http://schemas.openxmlformats.org/officeDocument/2006/relationships/hyperlink" Target="https://twitter.com/pjdoubleyou" TargetMode="External"/><Relationship Id="rId2748" Type="http://schemas.openxmlformats.org/officeDocument/2006/relationships/hyperlink" Target="https://www.linkedin.com/in/cmulderrig/" TargetMode="External"/><Relationship Id="rId1418" Type="http://schemas.openxmlformats.org/officeDocument/2006/relationships/hyperlink" Target="https://www.linkedin.com/in/daniel-merritt-b2386b49/" TargetMode="External"/><Relationship Id="rId2749" Type="http://schemas.openxmlformats.org/officeDocument/2006/relationships/hyperlink" Target="https://www.linkedin.com/in/catherine-gore-72162410/" TargetMode="External"/><Relationship Id="rId1419" Type="http://schemas.openxmlformats.org/officeDocument/2006/relationships/hyperlink" Target="https://app.hubspot.com/contacts/22670085/company/9747028116" TargetMode="External"/><Relationship Id="rId2740" Type="http://schemas.openxmlformats.org/officeDocument/2006/relationships/hyperlink" Target="https://www.linkedin.com/messaging/thread/2-ZmQzY2UyODktMTBlMy00NzFkLWFkNmItODBiYWNiNWRhNDI3XzAxMA==/" TargetMode="External"/><Relationship Id="rId1410" Type="http://schemas.openxmlformats.org/officeDocument/2006/relationships/hyperlink" Target="https://www.linkedin.com/in/etienne-laforge/" TargetMode="External"/><Relationship Id="rId2741" Type="http://schemas.openxmlformats.org/officeDocument/2006/relationships/hyperlink" Target="https://twitter.com/AshleyLunya" TargetMode="External"/><Relationship Id="rId1400" Type="http://schemas.openxmlformats.org/officeDocument/2006/relationships/hyperlink" Target="https://www.linkedin.com/in/cathy-pugsley-4460ba3/" TargetMode="External"/><Relationship Id="rId2731" Type="http://schemas.openxmlformats.org/officeDocument/2006/relationships/hyperlink" Target="https://app.hubspot.com/contacts/22670085/company/10336665924" TargetMode="External"/><Relationship Id="rId1401" Type="http://schemas.openxmlformats.org/officeDocument/2006/relationships/hyperlink" Target="https://twitter.com/cpugsley?lang=en" TargetMode="External"/><Relationship Id="rId2732" Type="http://schemas.openxmlformats.org/officeDocument/2006/relationships/hyperlink" Target="https://www.linkedin.com/in/bob-moylan-8b4b42119/" TargetMode="External"/><Relationship Id="rId1402" Type="http://schemas.openxmlformats.org/officeDocument/2006/relationships/hyperlink" Target="https://www.linkedin.com/in/laurenpinkston/" TargetMode="External"/><Relationship Id="rId2733" Type="http://schemas.openxmlformats.org/officeDocument/2006/relationships/hyperlink" Target="https://www.linkedin.com/in/bryannicklas/" TargetMode="External"/><Relationship Id="rId1403" Type="http://schemas.openxmlformats.org/officeDocument/2006/relationships/hyperlink" Target="https://www.linkedin.com/in/laurenpinkston/" TargetMode="External"/><Relationship Id="rId2734" Type="http://schemas.openxmlformats.org/officeDocument/2006/relationships/hyperlink" Target="https://www.linkedin.com/in/bryannicklas/" TargetMode="External"/><Relationship Id="rId1404" Type="http://schemas.openxmlformats.org/officeDocument/2006/relationships/hyperlink" Target="https://www.linkedin.com/messaging/thread/2-N2IyOTE2YzYtZWZkYS00MmY2LTlmZDktNjNkYzhkMjVlYjE5XzAxMw==/" TargetMode="External"/><Relationship Id="rId2735" Type="http://schemas.openxmlformats.org/officeDocument/2006/relationships/hyperlink" Target="https://www.linkedin.com/in/melissa-dusendang-msm-19053636/" TargetMode="External"/><Relationship Id="rId1405" Type="http://schemas.openxmlformats.org/officeDocument/2006/relationships/hyperlink" Target="https://www.linkedin.com/in/gaelle-lelong-2277129/?originalSubdomain=fr" TargetMode="External"/><Relationship Id="rId2736" Type="http://schemas.openxmlformats.org/officeDocument/2006/relationships/hyperlink" Target="https://www.linkedin.com/in/melissa-dusendang-msm-19053636/" TargetMode="External"/><Relationship Id="rId1406" Type="http://schemas.openxmlformats.org/officeDocument/2006/relationships/hyperlink" Target="https://app.hubspot.com/contacts/22670085/company/9746439591" TargetMode="External"/><Relationship Id="rId2737" Type="http://schemas.openxmlformats.org/officeDocument/2006/relationships/hyperlink" Target="https://www.linkedin.com/in/ashleymerrill/" TargetMode="External"/><Relationship Id="rId1407" Type="http://schemas.openxmlformats.org/officeDocument/2006/relationships/hyperlink" Target="https://www.linkedin.com/in/gaelle-lelong-2277129/?originalSubdomain=fr" TargetMode="External"/><Relationship Id="rId2738" Type="http://schemas.openxmlformats.org/officeDocument/2006/relationships/hyperlink" Target="https://app.hubspot.com/contacts/22670085/company/10336630876" TargetMode="External"/><Relationship Id="rId1408" Type="http://schemas.openxmlformats.org/officeDocument/2006/relationships/hyperlink" Target="https://www.linkedin.com/in/virginie-houssay-d-alessandro-a702291/" TargetMode="External"/><Relationship Id="rId2739" Type="http://schemas.openxmlformats.org/officeDocument/2006/relationships/hyperlink" Target="https://www.linkedin.com/in/ashleymerrill/" TargetMode="External"/><Relationship Id="rId1409" Type="http://schemas.openxmlformats.org/officeDocument/2006/relationships/hyperlink" Target="https://www.linkedin.com/in/virginie-houssay-d-alessandro-a702291/" TargetMode="External"/><Relationship Id="rId2730" Type="http://schemas.openxmlformats.org/officeDocument/2006/relationships/hyperlink" Target="https://www.linkedin.com/in/bob-moylan-8b4b42119/" TargetMode="External"/><Relationship Id="rId1433" Type="http://schemas.openxmlformats.org/officeDocument/2006/relationships/hyperlink" Target="https://app.hubspot.com/contacts/22670085/company/9747028124" TargetMode="External"/><Relationship Id="rId2764" Type="http://schemas.openxmlformats.org/officeDocument/2006/relationships/hyperlink" Target="https://www.linkedin.com/in/paulafmartins/" TargetMode="External"/><Relationship Id="rId1434" Type="http://schemas.openxmlformats.org/officeDocument/2006/relationships/hyperlink" Target="https://www.linkedin.com/in/tonybianco/" TargetMode="External"/><Relationship Id="rId2765" Type="http://schemas.openxmlformats.org/officeDocument/2006/relationships/hyperlink" Target="https://www.linkedin.com/in/charmette/" TargetMode="External"/><Relationship Id="rId1435" Type="http://schemas.openxmlformats.org/officeDocument/2006/relationships/hyperlink" Target="https://www.linkedin.com/in/danielle-truter-22315142/" TargetMode="External"/><Relationship Id="rId2766" Type="http://schemas.openxmlformats.org/officeDocument/2006/relationships/hyperlink" Target="https://www.linkedin.com/in/charmette/" TargetMode="External"/><Relationship Id="rId1436" Type="http://schemas.openxmlformats.org/officeDocument/2006/relationships/hyperlink" Target="https://www.linkedin.com/in/danielle-truter-22315142/" TargetMode="External"/><Relationship Id="rId2767" Type="http://schemas.openxmlformats.org/officeDocument/2006/relationships/hyperlink" Target="https://www.linkedin.com/in/laura-minch-66709222/" TargetMode="External"/><Relationship Id="rId1437" Type="http://schemas.openxmlformats.org/officeDocument/2006/relationships/hyperlink" Target="https://www.linkedin.com/in/courteney-hurst-557b2841/" TargetMode="External"/><Relationship Id="rId2768" Type="http://schemas.openxmlformats.org/officeDocument/2006/relationships/hyperlink" Target="https://www.linkedin.com/in/laura-minch-66709222/" TargetMode="External"/><Relationship Id="rId1438" Type="http://schemas.openxmlformats.org/officeDocument/2006/relationships/hyperlink" Target="https://www.linkedin.com/in/courteney-hurst-557b2841/" TargetMode="External"/><Relationship Id="rId2769" Type="http://schemas.openxmlformats.org/officeDocument/2006/relationships/hyperlink" Target="https://twitter.com/LauraMinch" TargetMode="External"/><Relationship Id="rId1439" Type="http://schemas.openxmlformats.org/officeDocument/2006/relationships/hyperlink" Target="https://www.linkedin.com/in/thomas-luck-69380224/" TargetMode="External"/><Relationship Id="rId609" Type="http://schemas.openxmlformats.org/officeDocument/2006/relationships/hyperlink" Target="https://www.linkedin.com/in/holly-long-chavez-1238877a/" TargetMode="External"/><Relationship Id="rId608" Type="http://schemas.openxmlformats.org/officeDocument/2006/relationships/hyperlink" Target="https://www.linkedin.com/in/steven-millman-51ba5b28/" TargetMode="External"/><Relationship Id="rId607" Type="http://schemas.openxmlformats.org/officeDocument/2006/relationships/hyperlink" Target="https://app.hubspot.com/contacts/22670085/company/9746468439" TargetMode="External"/><Relationship Id="rId602" Type="http://schemas.openxmlformats.org/officeDocument/2006/relationships/hyperlink" Target="https://www.linkedin.com/in/rebecca-wood-australia/" TargetMode="External"/><Relationship Id="rId601" Type="http://schemas.openxmlformats.org/officeDocument/2006/relationships/hyperlink" Target="https://twitter.com/TashSteenkamp" TargetMode="External"/><Relationship Id="rId600" Type="http://schemas.openxmlformats.org/officeDocument/2006/relationships/hyperlink" Target="https://www.linkedin.com/messaging/thread/2-Njk2ZTM0MzktZDA3MC00MDNhLTk2OWQtYzA0MDVkZWRmY2Y0XzAxMA==/" TargetMode="External"/><Relationship Id="rId606" Type="http://schemas.openxmlformats.org/officeDocument/2006/relationships/hyperlink" Target="https://www.linkedin.com/in/steven-millman-51ba5b28/" TargetMode="External"/><Relationship Id="rId605" Type="http://schemas.openxmlformats.org/officeDocument/2006/relationships/hyperlink" Target="https://www.linkedin.com/in/carlie-fowler-a8379929/" TargetMode="External"/><Relationship Id="rId604" Type="http://schemas.openxmlformats.org/officeDocument/2006/relationships/hyperlink" Target="https://www.linkedin.com/in/carlie-fowler-a8379929/" TargetMode="External"/><Relationship Id="rId603" Type="http://schemas.openxmlformats.org/officeDocument/2006/relationships/hyperlink" Target="https://www.linkedin.com/in/rebecca-wood-australia/" TargetMode="External"/><Relationship Id="rId2760" Type="http://schemas.openxmlformats.org/officeDocument/2006/relationships/hyperlink" Target="https://www.linkedin.com/messaging/thread/2-OTY4YWViNTQtNDE4Ny00NjRiLWE4ODctNDNmM2I3ZmFkZmY5XzAxMA==/" TargetMode="External"/><Relationship Id="rId1430" Type="http://schemas.openxmlformats.org/officeDocument/2006/relationships/hyperlink" Target="https://www.linkedin.com/messaging/thread/2-MmFmODJkNWItNmEyYS00ZTk5LWExZTEtMGIyNDUyMGViYTYyXzAxMA==/" TargetMode="External"/><Relationship Id="rId2761" Type="http://schemas.openxmlformats.org/officeDocument/2006/relationships/hyperlink" Target="https://www.linkedin.com/messaging/thread/2-MjdlNDg4YTUtZTllYi00OWRjLThiMGItNWM5ZjEwNzdmY2EwXzAxMA==/" TargetMode="External"/><Relationship Id="rId1431" Type="http://schemas.openxmlformats.org/officeDocument/2006/relationships/hyperlink" Target="https://twitter.com/damon_paine" TargetMode="External"/><Relationship Id="rId2762" Type="http://schemas.openxmlformats.org/officeDocument/2006/relationships/hyperlink" Target="https://app.hubspot.com/contacts/22670085/company/10336688545" TargetMode="External"/><Relationship Id="rId1432" Type="http://schemas.openxmlformats.org/officeDocument/2006/relationships/hyperlink" Target="https://www.linkedin.com/in/tonybianco/" TargetMode="External"/><Relationship Id="rId2763" Type="http://schemas.openxmlformats.org/officeDocument/2006/relationships/hyperlink" Target="https://www.linkedin.com/in/paulafmartins/" TargetMode="External"/><Relationship Id="rId1422" Type="http://schemas.openxmlformats.org/officeDocument/2006/relationships/hyperlink" Target="https://www.linkedin.com/in/tylermerritt/" TargetMode="External"/><Relationship Id="rId2753" Type="http://schemas.openxmlformats.org/officeDocument/2006/relationships/hyperlink" Target="https://www.linkedin.com/in/heather-mitchell-3a26433/" TargetMode="External"/><Relationship Id="rId1423" Type="http://schemas.openxmlformats.org/officeDocument/2006/relationships/hyperlink" Target="https://www.linkedin.com/in/myles-burke-1b320152/" TargetMode="External"/><Relationship Id="rId2754" Type="http://schemas.openxmlformats.org/officeDocument/2006/relationships/hyperlink" Target="https://www.linkedin.com/in/heather-mitchell-3a26433/" TargetMode="External"/><Relationship Id="rId1424" Type="http://schemas.openxmlformats.org/officeDocument/2006/relationships/hyperlink" Target="https://www.linkedin.com/in/myles-burke-1b320152/" TargetMode="External"/><Relationship Id="rId2755" Type="http://schemas.openxmlformats.org/officeDocument/2006/relationships/hyperlink" Target="https://www.linkedin.com/messaging/thread/2-Y2VkN2MyZDktM2JiYy01N2QxLThlNjYtYTA4NzdhM2U4Y2JiXzAxMA==/" TargetMode="External"/><Relationship Id="rId1425" Type="http://schemas.openxmlformats.org/officeDocument/2006/relationships/hyperlink" Target="https://www.linkedin.com/in/richard-caponi-b356a54/" TargetMode="External"/><Relationship Id="rId2756" Type="http://schemas.openxmlformats.org/officeDocument/2006/relationships/hyperlink" Target="https://www.linkedin.com/messaging/thread/2-NDU4MDk0NDUtODhlZC00ZTA3LWIyZGItZDJjZGFlMGIwODU0XzAxMA==/" TargetMode="External"/><Relationship Id="rId1426" Type="http://schemas.openxmlformats.org/officeDocument/2006/relationships/hyperlink" Target="https://www.linkedin.com/in/richard-caponi-b356a54/" TargetMode="External"/><Relationship Id="rId2757" Type="http://schemas.openxmlformats.org/officeDocument/2006/relationships/hyperlink" Target="https://twitter.com/HeatherHeartsNY" TargetMode="External"/><Relationship Id="rId1427" Type="http://schemas.openxmlformats.org/officeDocument/2006/relationships/hyperlink" Target="https://twitter.com/R_Caponi" TargetMode="External"/><Relationship Id="rId2758" Type="http://schemas.openxmlformats.org/officeDocument/2006/relationships/hyperlink" Target="https://www.linkedin.com/in/kai-matsunami/" TargetMode="External"/><Relationship Id="rId1428" Type="http://schemas.openxmlformats.org/officeDocument/2006/relationships/hyperlink" Target="https://www.linkedin.com/in/damon-paine/" TargetMode="External"/><Relationship Id="rId2759" Type="http://schemas.openxmlformats.org/officeDocument/2006/relationships/hyperlink" Target="https://www.linkedin.com/in/kai-matsunami/" TargetMode="External"/><Relationship Id="rId1429" Type="http://schemas.openxmlformats.org/officeDocument/2006/relationships/hyperlink" Target="https://www.linkedin.com/in/damon-paine/" TargetMode="External"/><Relationship Id="rId2750" Type="http://schemas.openxmlformats.org/officeDocument/2006/relationships/hyperlink" Target="https://app.hubspot.com/contacts/22670085/company/10336688545" TargetMode="External"/><Relationship Id="rId1420" Type="http://schemas.openxmlformats.org/officeDocument/2006/relationships/hyperlink" Target="https://www.linkedin.com/in/daniel-merritt-b2386b49/" TargetMode="External"/><Relationship Id="rId2751" Type="http://schemas.openxmlformats.org/officeDocument/2006/relationships/hyperlink" Target="https://www.linkedin.com/in/catherine-gore-72162410/" TargetMode="External"/><Relationship Id="rId1421" Type="http://schemas.openxmlformats.org/officeDocument/2006/relationships/hyperlink" Target="https://www.linkedin.com/in/tylermerritt/" TargetMode="External"/><Relationship Id="rId2752" Type="http://schemas.openxmlformats.org/officeDocument/2006/relationships/hyperlink" Target="https://www.linkedin.com/messaging/thread/2-ZDY4NWYyNmMtYzcwNS01MWU3LWJiZjctNWVhNjFiYWUyZmViXzAwMA==/" TargetMode="External"/><Relationship Id="rId3238" Type="http://schemas.openxmlformats.org/officeDocument/2006/relationships/hyperlink" Target="https://www.linkedin.com/in/shawn-dunn/" TargetMode="External"/><Relationship Id="rId3237" Type="http://schemas.openxmlformats.org/officeDocument/2006/relationships/hyperlink" Target="https://twitter.com/followMeg" TargetMode="External"/><Relationship Id="rId3239" Type="http://schemas.openxmlformats.org/officeDocument/2006/relationships/hyperlink" Target="https://www.linkedin.com/in/shawn-dunn/" TargetMode="External"/><Relationship Id="rId3230" Type="http://schemas.openxmlformats.org/officeDocument/2006/relationships/hyperlink" Target="https://www.linkedin.com/in/nicolelauchaire/" TargetMode="External"/><Relationship Id="rId3232" Type="http://schemas.openxmlformats.org/officeDocument/2006/relationships/hyperlink" Target="https://www.linkedin.com/in/eric-wanstreet-a485a920/" TargetMode="External"/><Relationship Id="rId3231" Type="http://schemas.openxmlformats.org/officeDocument/2006/relationships/hyperlink" Target="https://twitter.com/NicoleLauchaire" TargetMode="External"/><Relationship Id="rId3234" Type="http://schemas.openxmlformats.org/officeDocument/2006/relationships/hyperlink" Target="https://www.linkedin.com/messaging/thread/2-YjY5ZWE5ZGYtMjY3Mi00MjM1LTk5ZGUtZGQ2ZDRhMjcwODVkXzAxMA==/" TargetMode="External"/><Relationship Id="rId3233" Type="http://schemas.openxmlformats.org/officeDocument/2006/relationships/hyperlink" Target="https://www.linkedin.com/in/eric-wanstreet-a485a920/" TargetMode="External"/><Relationship Id="rId3236" Type="http://schemas.openxmlformats.org/officeDocument/2006/relationships/hyperlink" Target="https://www.linkedin.com/in/meghanjones-dallas/" TargetMode="External"/><Relationship Id="rId3235" Type="http://schemas.openxmlformats.org/officeDocument/2006/relationships/hyperlink" Target="https://www.linkedin.com/in/meghanjones-dallas/" TargetMode="External"/><Relationship Id="rId3227" Type="http://schemas.openxmlformats.org/officeDocument/2006/relationships/hyperlink" Target="https://www.linkedin.com/in/matt-deimund-45486731/" TargetMode="External"/><Relationship Id="rId3226" Type="http://schemas.openxmlformats.org/officeDocument/2006/relationships/hyperlink" Target="https://www.linkedin.com/in/matt-deimund-45486731/" TargetMode="External"/><Relationship Id="rId3229" Type="http://schemas.openxmlformats.org/officeDocument/2006/relationships/hyperlink" Target="https://www.linkedin.com/in/nicolelauchaire/" TargetMode="External"/><Relationship Id="rId3228" Type="http://schemas.openxmlformats.org/officeDocument/2006/relationships/hyperlink" Target="https://www.linkedin.com/messaging/thread/2-ZDNkMGVmYjQtOTBhMS00Zjk2LTg0OTYtNjgzYmY2OGRiMzAwXzAxMA==/" TargetMode="External"/><Relationship Id="rId699" Type="http://schemas.openxmlformats.org/officeDocument/2006/relationships/hyperlink" Target="https://www.linkedin.com/in/andrew-beltran-15344597/" TargetMode="External"/><Relationship Id="rId698" Type="http://schemas.openxmlformats.org/officeDocument/2006/relationships/hyperlink" Target="https://twitter.com/ryanbeltran" TargetMode="External"/><Relationship Id="rId693" Type="http://schemas.openxmlformats.org/officeDocument/2006/relationships/hyperlink" Target="https://www.linkedin.com/in/kendra-mills-a0528693/" TargetMode="External"/><Relationship Id="rId692" Type="http://schemas.openxmlformats.org/officeDocument/2006/relationships/hyperlink" Target="https://www.linkedin.com/messaging/thread/2-NmNhZGY4NjMtY2QzNi00NzE3LWJiMzYtMjQ0NTUxMzllNzYzXzAxMA==/" TargetMode="External"/><Relationship Id="rId691" Type="http://schemas.openxmlformats.org/officeDocument/2006/relationships/hyperlink" Target="https://www.linkedin.com/in/james-letchford-b8072934/" TargetMode="External"/><Relationship Id="rId3221" Type="http://schemas.openxmlformats.org/officeDocument/2006/relationships/hyperlink" Target="https://www.linkedin.com/in/bill-seely-2793188/" TargetMode="External"/><Relationship Id="rId690" Type="http://schemas.openxmlformats.org/officeDocument/2006/relationships/hyperlink" Target="https://www.linkedin.com/in/james-letchford-b8072934/" TargetMode="External"/><Relationship Id="rId3220" Type="http://schemas.openxmlformats.org/officeDocument/2006/relationships/hyperlink" Target="https://www.linkedin.com/messaging/thread/2-YjBiOWNkNDItOTA1Ny00OGQzLWEyY2YtZjUxYWQzYWI0OTQzXzAxMA==/" TargetMode="External"/><Relationship Id="rId697" Type="http://schemas.openxmlformats.org/officeDocument/2006/relationships/hyperlink" Target="https://www.linkedin.com/in/ryan-beltran-70a29131/" TargetMode="External"/><Relationship Id="rId3223" Type="http://schemas.openxmlformats.org/officeDocument/2006/relationships/hyperlink" Target="https://www.linkedin.com/in/bill-seely-2793188/" TargetMode="External"/><Relationship Id="rId696" Type="http://schemas.openxmlformats.org/officeDocument/2006/relationships/hyperlink" Target="https://app.hubspot.com/contacts/22670085/company/9747102752" TargetMode="External"/><Relationship Id="rId3222" Type="http://schemas.openxmlformats.org/officeDocument/2006/relationships/hyperlink" Target="https://app.hubspot.com/contacts/22670085/company/10336864639" TargetMode="External"/><Relationship Id="rId695" Type="http://schemas.openxmlformats.org/officeDocument/2006/relationships/hyperlink" Target="https://www.linkedin.com/in/ryan-beltran-70a29131/" TargetMode="External"/><Relationship Id="rId3225" Type="http://schemas.openxmlformats.org/officeDocument/2006/relationships/hyperlink" Target="https://twitter.com/BillSeely" TargetMode="External"/><Relationship Id="rId694" Type="http://schemas.openxmlformats.org/officeDocument/2006/relationships/hyperlink" Target="https://www.linkedin.com/in/kendra-mills-a0528693/" TargetMode="External"/><Relationship Id="rId3224" Type="http://schemas.openxmlformats.org/officeDocument/2006/relationships/hyperlink" Target="https://www.linkedin.com/messaging/thread/2-YjNmOTM4YjEtMjNjOS00ZjFiLWI1MzctNWNmY2NjZGYxMzAyXzAxMA==/" TargetMode="External"/><Relationship Id="rId3259" Type="http://schemas.openxmlformats.org/officeDocument/2006/relationships/hyperlink" Target="https://www.linkedin.com/in/erica-schnebel-674a5957/" TargetMode="External"/><Relationship Id="rId3250" Type="http://schemas.openxmlformats.org/officeDocument/2006/relationships/hyperlink" Target="https://twitter.com/rickyfk" TargetMode="External"/><Relationship Id="rId3252" Type="http://schemas.openxmlformats.org/officeDocument/2006/relationships/hyperlink" Target="https://app.hubspot.com/contacts/22670085/company/10336748145" TargetMode="External"/><Relationship Id="rId3251" Type="http://schemas.openxmlformats.org/officeDocument/2006/relationships/hyperlink" Target="https://www.linkedin.com/in/paulcrawley/" TargetMode="External"/><Relationship Id="rId3254" Type="http://schemas.openxmlformats.org/officeDocument/2006/relationships/hyperlink" Target="https://www.linkedin.com/in/matt-cowan-12aa034/" TargetMode="External"/><Relationship Id="rId3253" Type="http://schemas.openxmlformats.org/officeDocument/2006/relationships/hyperlink" Target="https://www.linkedin.com/in/paulcrawley/" TargetMode="External"/><Relationship Id="rId3256" Type="http://schemas.openxmlformats.org/officeDocument/2006/relationships/hyperlink" Target="https://www.linkedin.com/in/joe-mcpherson/" TargetMode="External"/><Relationship Id="rId3255" Type="http://schemas.openxmlformats.org/officeDocument/2006/relationships/hyperlink" Target="https://www.linkedin.com/in/matt-cowan-12aa034/" TargetMode="External"/><Relationship Id="rId3258" Type="http://schemas.openxmlformats.org/officeDocument/2006/relationships/hyperlink" Target="https://www.linkedin.com/in/erica-schnebel-674a5957/" TargetMode="External"/><Relationship Id="rId3257" Type="http://schemas.openxmlformats.org/officeDocument/2006/relationships/hyperlink" Target="https://www.linkedin.com/in/joe-mcpherson/" TargetMode="External"/><Relationship Id="rId3249" Type="http://schemas.openxmlformats.org/officeDocument/2006/relationships/hyperlink" Target="https://www.linkedin.com/in/ricky-faesen-kloet-0379517/" TargetMode="External"/><Relationship Id="rId3248" Type="http://schemas.openxmlformats.org/officeDocument/2006/relationships/hyperlink" Target="https://www.linkedin.com/in/ricky-faesen-kloet-0379517/" TargetMode="External"/><Relationship Id="rId3241" Type="http://schemas.openxmlformats.org/officeDocument/2006/relationships/hyperlink" Target="https://www.linkedin.com/in/kylieforcinito/" TargetMode="External"/><Relationship Id="rId3240" Type="http://schemas.openxmlformats.org/officeDocument/2006/relationships/hyperlink" Target="https://www.linkedin.com/messaging/thread/2-OTFhMDg1MzgtOTRmYi00ZjRiLWI0NmYtZTc4MjcwYWQ0OWQyXzAxMA==/" TargetMode="External"/><Relationship Id="rId3243" Type="http://schemas.openxmlformats.org/officeDocument/2006/relationships/hyperlink" Target="https://www.linkedin.com/in/adam-wanderman-899278182/" TargetMode="External"/><Relationship Id="rId3242" Type="http://schemas.openxmlformats.org/officeDocument/2006/relationships/hyperlink" Target="https://www.linkedin.com/in/kylieforcinito/" TargetMode="External"/><Relationship Id="rId3245" Type="http://schemas.openxmlformats.org/officeDocument/2006/relationships/hyperlink" Target="https://www.linkedin.com/in/rhys-bishop-b4a85126/" TargetMode="External"/><Relationship Id="rId3244" Type="http://schemas.openxmlformats.org/officeDocument/2006/relationships/hyperlink" Target="https://www.linkedin.com/in/adam-wanderman-899278182/" TargetMode="External"/><Relationship Id="rId3247" Type="http://schemas.openxmlformats.org/officeDocument/2006/relationships/hyperlink" Target="https://www.linkedin.com/in/rhys-bishop-b4a85126/" TargetMode="External"/><Relationship Id="rId3246" Type="http://schemas.openxmlformats.org/officeDocument/2006/relationships/hyperlink" Target="https://app.hubspot.com/contacts/22670085/company/10336665922" TargetMode="External"/><Relationship Id="rId1499" Type="http://schemas.openxmlformats.org/officeDocument/2006/relationships/hyperlink" Target="https://www.linkedin.com/in/douglas-fang-3a50005/" TargetMode="External"/><Relationship Id="rId668" Type="http://schemas.openxmlformats.org/officeDocument/2006/relationships/hyperlink" Target="https://www.linkedin.com/in/erin-acheampong-nguyen/" TargetMode="External"/><Relationship Id="rId667" Type="http://schemas.openxmlformats.org/officeDocument/2006/relationships/hyperlink" Target="https://www.linkedin.com/in/erin-acheampong-nguyen/" TargetMode="External"/><Relationship Id="rId666" Type="http://schemas.openxmlformats.org/officeDocument/2006/relationships/hyperlink" Target="https://www.linkedin.com/in/maia-h-andersen-18a2b023/" TargetMode="External"/><Relationship Id="rId665" Type="http://schemas.openxmlformats.org/officeDocument/2006/relationships/hyperlink" Target="https://www.linkedin.com/in/maia-h-andersen-18a2b023/" TargetMode="External"/><Relationship Id="rId669" Type="http://schemas.openxmlformats.org/officeDocument/2006/relationships/hyperlink" Target="https://www.linkedin.com/in/angelique-magrum-0782b120/" TargetMode="External"/><Relationship Id="rId1490" Type="http://schemas.openxmlformats.org/officeDocument/2006/relationships/hyperlink" Target="https://www.linkedin.com/in/adenike-ogunlesi-27b20369/" TargetMode="External"/><Relationship Id="rId660" Type="http://schemas.openxmlformats.org/officeDocument/2006/relationships/hyperlink" Target="https://app.hubspot.com/contacts/22670085/company/9746312744" TargetMode="External"/><Relationship Id="rId1491" Type="http://schemas.openxmlformats.org/officeDocument/2006/relationships/hyperlink" Target="https://app.hubspot.com/contacts/22670085/company/9747039261" TargetMode="External"/><Relationship Id="rId1492" Type="http://schemas.openxmlformats.org/officeDocument/2006/relationships/hyperlink" Target="https://www.linkedin.com/in/adenike-ogunlesi-27b20369/" TargetMode="External"/><Relationship Id="rId1493" Type="http://schemas.openxmlformats.org/officeDocument/2006/relationships/hyperlink" Target="https://twitter.com/adenikeogunlesi?lang=en" TargetMode="External"/><Relationship Id="rId1494" Type="http://schemas.openxmlformats.org/officeDocument/2006/relationships/hyperlink" Target="https://www.linkedin.com/in/samuel-kalu-04b24074/" TargetMode="External"/><Relationship Id="rId664" Type="http://schemas.openxmlformats.org/officeDocument/2006/relationships/hyperlink" Target="https://www.linkedin.com/in/elainesotos/" TargetMode="External"/><Relationship Id="rId1495" Type="http://schemas.openxmlformats.org/officeDocument/2006/relationships/hyperlink" Target="https://www.linkedin.com/in/samuel-kalu-04b24074/" TargetMode="External"/><Relationship Id="rId663" Type="http://schemas.openxmlformats.org/officeDocument/2006/relationships/hyperlink" Target="https://www.linkedin.com/in/elainesotos/" TargetMode="External"/><Relationship Id="rId1496" Type="http://schemas.openxmlformats.org/officeDocument/2006/relationships/hyperlink" Target="https://twitter.com/sammykalu100" TargetMode="External"/><Relationship Id="rId662" Type="http://schemas.openxmlformats.org/officeDocument/2006/relationships/hyperlink" Target="https://twitter.com/bailey44_" TargetMode="External"/><Relationship Id="rId1497" Type="http://schemas.openxmlformats.org/officeDocument/2006/relationships/hyperlink" Target="https://www.linkedin.com/in/kayode-braimoh-b3b4a39a/" TargetMode="External"/><Relationship Id="rId661" Type="http://schemas.openxmlformats.org/officeDocument/2006/relationships/hyperlink" Target="https://www.linkedin.com/in/ruthy-emsallem-5a633328/" TargetMode="External"/><Relationship Id="rId1498" Type="http://schemas.openxmlformats.org/officeDocument/2006/relationships/hyperlink" Target="https://www.linkedin.com/in/kayode-braimoh-b3b4a39a/" TargetMode="External"/><Relationship Id="rId1488" Type="http://schemas.openxmlformats.org/officeDocument/2006/relationships/hyperlink" Target="https://www.linkedin.com/in/brennad/" TargetMode="External"/><Relationship Id="rId1489" Type="http://schemas.openxmlformats.org/officeDocument/2006/relationships/hyperlink" Target="https://www.linkedin.com/messaging/thread/2-NDliZjQwZmItMzBiYy00YjBiLWFhYzEtMjRkNTk1ZmQ1YzA4XzAxMA==/" TargetMode="External"/><Relationship Id="rId657" Type="http://schemas.openxmlformats.org/officeDocument/2006/relationships/hyperlink" Target="https://www.linkedin.com/messaging/thread/2-MGRkNmUzYjgtN2I3NS00MTczLWI5YzQtMDUyOGMwNWVkNWY2XzAxMA==/" TargetMode="External"/><Relationship Id="rId656" Type="http://schemas.openxmlformats.org/officeDocument/2006/relationships/hyperlink" Target="https://www.linkedin.com/in/nadia-gillies-97511649/" TargetMode="External"/><Relationship Id="rId655" Type="http://schemas.openxmlformats.org/officeDocument/2006/relationships/hyperlink" Target="https://www.linkedin.com/in/nadia-gillies-97511649/" TargetMode="External"/><Relationship Id="rId654" Type="http://schemas.openxmlformats.org/officeDocument/2006/relationships/hyperlink" Target="https://twitter.com/calvinroex" TargetMode="External"/><Relationship Id="rId659" Type="http://schemas.openxmlformats.org/officeDocument/2006/relationships/hyperlink" Target="https://www.linkedin.com/in/ruthy-emsallem-5a633328/" TargetMode="External"/><Relationship Id="rId658" Type="http://schemas.openxmlformats.org/officeDocument/2006/relationships/hyperlink" Target="https://twitter.com/NadiaGillies" TargetMode="External"/><Relationship Id="rId1480" Type="http://schemas.openxmlformats.org/officeDocument/2006/relationships/hyperlink" Target="https://app.hubspot.com/contacts/22670085/company/9746468474" TargetMode="External"/><Relationship Id="rId1481" Type="http://schemas.openxmlformats.org/officeDocument/2006/relationships/hyperlink" Target="https://www.linkedin.com/in/meghe/" TargetMode="External"/><Relationship Id="rId1482" Type="http://schemas.openxmlformats.org/officeDocument/2006/relationships/hyperlink" Target="https://www.linkedin.com/messaging/thread/2-NmMwYjA0MzktYWIxOC00ZjA3LWJlNzAtYmEyMjVmM2E5YzFlXzAxMA==/" TargetMode="External"/><Relationship Id="rId1483" Type="http://schemas.openxmlformats.org/officeDocument/2006/relationships/hyperlink" Target="https://twitter.com/meghe" TargetMode="External"/><Relationship Id="rId653" Type="http://schemas.openxmlformats.org/officeDocument/2006/relationships/hyperlink" Target="https://www.linkedin.com/in/calvinroex/" TargetMode="External"/><Relationship Id="rId1484" Type="http://schemas.openxmlformats.org/officeDocument/2006/relationships/hyperlink" Target="https://www.linkedin.com/in/ninafaulhaber/" TargetMode="External"/><Relationship Id="rId652" Type="http://schemas.openxmlformats.org/officeDocument/2006/relationships/hyperlink" Target="https://www.linkedin.com/in/calvinroex/" TargetMode="External"/><Relationship Id="rId1485" Type="http://schemas.openxmlformats.org/officeDocument/2006/relationships/hyperlink" Target="https://www.linkedin.com/in/ninafaulhaber/" TargetMode="External"/><Relationship Id="rId651" Type="http://schemas.openxmlformats.org/officeDocument/2006/relationships/hyperlink" Target="https://www.linkedin.com/in/ray-barnes-294a024b/" TargetMode="External"/><Relationship Id="rId1486" Type="http://schemas.openxmlformats.org/officeDocument/2006/relationships/hyperlink" Target="https://twitter.com/ninafaulhaber" TargetMode="External"/><Relationship Id="rId650" Type="http://schemas.openxmlformats.org/officeDocument/2006/relationships/hyperlink" Target="https://www.linkedin.com/in/ray-barnes-294a024b/" TargetMode="External"/><Relationship Id="rId1487" Type="http://schemas.openxmlformats.org/officeDocument/2006/relationships/hyperlink" Target="https://www.linkedin.com/in/brennad/" TargetMode="External"/><Relationship Id="rId3216" Type="http://schemas.openxmlformats.org/officeDocument/2006/relationships/hyperlink" Target="https://www.linkedin.com/in/garystentzjr/" TargetMode="External"/><Relationship Id="rId3215" Type="http://schemas.openxmlformats.org/officeDocument/2006/relationships/hyperlink" Target="https://www.linkedin.com/in/garystentzjr/" TargetMode="External"/><Relationship Id="rId3218" Type="http://schemas.openxmlformats.org/officeDocument/2006/relationships/hyperlink" Target="https://www.linkedin.com/in/joshuamarcy/" TargetMode="External"/><Relationship Id="rId3217" Type="http://schemas.openxmlformats.org/officeDocument/2006/relationships/hyperlink" Target="https://twitter.com/jrstentztweets" TargetMode="External"/><Relationship Id="rId3219" Type="http://schemas.openxmlformats.org/officeDocument/2006/relationships/hyperlink" Target="https://www.linkedin.com/in/joshuamarcy/" TargetMode="External"/><Relationship Id="rId689" Type="http://schemas.openxmlformats.org/officeDocument/2006/relationships/hyperlink" Target="https://www.linkedin.com/in/kurtispsmith/" TargetMode="External"/><Relationship Id="rId688" Type="http://schemas.openxmlformats.org/officeDocument/2006/relationships/hyperlink" Target="https://www.linkedin.com/in/kurtispsmith/" TargetMode="External"/><Relationship Id="rId687" Type="http://schemas.openxmlformats.org/officeDocument/2006/relationships/hyperlink" Target="https://www.linkedin.com/messaging/thread/2-ZWM0NTdiYjEtYTQyYS00N2FhLTliODAtODVlOWY3MzA0NmJiXzAxMA==/" TargetMode="External"/><Relationship Id="rId682" Type="http://schemas.openxmlformats.org/officeDocument/2006/relationships/hyperlink" Target="https://www.linkedin.com/in/jasonmccarthy/" TargetMode="External"/><Relationship Id="rId681" Type="http://schemas.openxmlformats.org/officeDocument/2006/relationships/hyperlink" Target="https://www.linkedin.com/in/chris-longshaw-595335252/" TargetMode="External"/><Relationship Id="rId680" Type="http://schemas.openxmlformats.org/officeDocument/2006/relationships/hyperlink" Target="https://www.linkedin.com/in/chris-longshaw-595335252/" TargetMode="External"/><Relationship Id="rId3210" Type="http://schemas.openxmlformats.org/officeDocument/2006/relationships/hyperlink" Target="https://www.linkedin.com/in/garycooperman/" TargetMode="External"/><Relationship Id="rId686" Type="http://schemas.openxmlformats.org/officeDocument/2006/relationships/hyperlink" Target="https://www.linkedin.com/in/justinrfredericks/" TargetMode="External"/><Relationship Id="rId3212" Type="http://schemas.openxmlformats.org/officeDocument/2006/relationships/hyperlink" Target="https://www.linkedin.com/in/cedricfletcher/" TargetMode="External"/><Relationship Id="rId685" Type="http://schemas.openxmlformats.org/officeDocument/2006/relationships/hyperlink" Target="https://www.linkedin.com/in/justinrfredericks/" TargetMode="External"/><Relationship Id="rId3211" Type="http://schemas.openxmlformats.org/officeDocument/2006/relationships/hyperlink" Target="https://www.linkedin.com/in/garycooperman/" TargetMode="External"/><Relationship Id="rId684" Type="http://schemas.openxmlformats.org/officeDocument/2006/relationships/hyperlink" Target="https://www.linkedin.com/in/jasonmccarthy/" TargetMode="External"/><Relationship Id="rId3214" Type="http://schemas.openxmlformats.org/officeDocument/2006/relationships/hyperlink" Target="https://www.linkedin.com/messaging/thread/2-N2FmYTNhZjAtY2E4Yy00NDM3LWJkYWEtMmZmZjliYzMwOWUwXzAxMA==/" TargetMode="External"/><Relationship Id="rId683" Type="http://schemas.openxmlformats.org/officeDocument/2006/relationships/hyperlink" Target="https://app.hubspot.com/contacts/22670085/company/9928701959" TargetMode="External"/><Relationship Id="rId3213" Type="http://schemas.openxmlformats.org/officeDocument/2006/relationships/hyperlink" Target="https://www.linkedin.com/in/cedricfletcher/" TargetMode="External"/><Relationship Id="rId3205" Type="http://schemas.openxmlformats.org/officeDocument/2006/relationships/hyperlink" Target="https://www.linkedin.com/in/benyahalom/" TargetMode="External"/><Relationship Id="rId3204" Type="http://schemas.openxmlformats.org/officeDocument/2006/relationships/hyperlink" Target="https://twitter.com/RyanBartlett" TargetMode="External"/><Relationship Id="rId3207" Type="http://schemas.openxmlformats.org/officeDocument/2006/relationships/hyperlink" Target="https://twitter.com/BYahalom" TargetMode="External"/><Relationship Id="rId3206" Type="http://schemas.openxmlformats.org/officeDocument/2006/relationships/hyperlink" Target="https://www.linkedin.com/in/benyahalom/" TargetMode="External"/><Relationship Id="rId3209" Type="http://schemas.openxmlformats.org/officeDocument/2006/relationships/hyperlink" Target="https://www.linkedin.com/in/matt-kawadler-9b4a734/" TargetMode="External"/><Relationship Id="rId3208" Type="http://schemas.openxmlformats.org/officeDocument/2006/relationships/hyperlink" Target="https://www.linkedin.com/in/matt-kawadler-9b4a734/" TargetMode="External"/><Relationship Id="rId679" Type="http://schemas.openxmlformats.org/officeDocument/2006/relationships/hyperlink" Target="https://www.linkedin.com/in/abbi-earnshaw-a3899b141/" TargetMode="External"/><Relationship Id="rId678" Type="http://schemas.openxmlformats.org/officeDocument/2006/relationships/hyperlink" Target="https://www.linkedin.com/in/abbi-earnshaw-a3899b141/" TargetMode="External"/><Relationship Id="rId677" Type="http://schemas.openxmlformats.org/officeDocument/2006/relationships/hyperlink" Target="https://twitter.com/bazgill_4?lang=en" TargetMode="External"/><Relationship Id="rId676" Type="http://schemas.openxmlformats.org/officeDocument/2006/relationships/hyperlink" Target="https://www.linkedin.com/in/baz-gill-a98b4890/" TargetMode="External"/><Relationship Id="rId671" Type="http://schemas.openxmlformats.org/officeDocument/2006/relationships/hyperlink" Target="https://www.linkedin.com/in/angelique-magrum-0782b120/" TargetMode="External"/><Relationship Id="rId670" Type="http://schemas.openxmlformats.org/officeDocument/2006/relationships/hyperlink" Target="https://app.hubspot.com/contacts/22670085/company/9746380444" TargetMode="External"/><Relationship Id="rId675" Type="http://schemas.openxmlformats.org/officeDocument/2006/relationships/hyperlink" Target="https://app.hubspot.com/contacts/22670085/company/9747090347" TargetMode="External"/><Relationship Id="rId3201" Type="http://schemas.openxmlformats.org/officeDocument/2006/relationships/hyperlink" Target="https://www.linkedin.com/in/rbtct/" TargetMode="External"/><Relationship Id="rId674" Type="http://schemas.openxmlformats.org/officeDocument/2006/relationships/hyperlink" Target="https://www.linkedin.com/in/baz-gill-a98b4890/" TargetMode="External"/><Relationship Id="rId3200" Type="http://schemas.openxmlformats.org/officeDocument/2006/relationships/hyperlink" Target="https://www.linkedin.com/in/nick-ventura-75512914/" TargetMode="External"/><Relationship Id="rId673" Type="http://schemas.openxmlformats.org/officeDocument/2006/relationships/hyperlink" Target="https://www.linkedin.com/in/angela-c-01526778/" TargetMode="External"/><Relationship Id="rId3203" Type="http://schemas.openxmlformats.org/officeDocument/2006/relationships/hyperlink" Target="https://www.linkedin.com/messaging/thread/2-NDZjN2Y4Y2QtMzkzMC00Y2Y5LTg2NzItMjEwZDYxOTZjMzMzXzAxMA==/" TargetMode="External"/><Relationship Id="rId672" Type="http://schemas.openxmlformats.org/officeDocument/2006/relationships/hyperlink" Target="https://www.linkedin.com/in/angela-c-01526778/" TargetMode="External"/><Relationship Id="rId3202" Type="http://schemas.openxmlformats.org/officeDocument/2006/relationships/hyperlink" Target="https://www.linkedin.com/in/rbtct/" TargetMode="External"/><Relationship Id="rId190" Type="http://schemas.openxmlformats.org/officeDocument/2006/relationships/hyperlink" Target="https://www.linkedin.com/in/kelly-cross-435b9612/" TargetMode="External"/><Relationship Id="rId194" Type="http://schemas.openxmlformats.org/officeDocument/2006/relationships/hyperlink" Target="https://www.linkedin.com/in/jacopo-sebastio-6213bb7/" TargetMode="External"/><Relationship Id="rId193" Type="http://schemas.openxmlformats.org/officeDocument/2006/relationships/hyperlink" Target="https://www.linkedin.com/in/veronicadigesu/" TargetMode="External"/><Relationship Id="rId192" Type="http://schemas.openxmlformats.org/officeDocument/2006/relationships/hyperlink" Target="https://www.linkedin.com/in/veronicadigesu/" TargetMode="External"/><Relationship Id="rId191" Type="http://schemas.openxmlformats.org/officeDocument/2006/relationships/hyperlink" Target="https://www.linkedin.com/messaging/thread/2-ZDNlZWRhZjgtYzIzNy00OTIyLTlkZWQtZWVmZTE1ODUzYzNjXzAxMA==/" TargetMode="External"/><Relationship Id="rId187" Type="http://schemas.openxmlformats.org/officeDocument/2006/relationships/hyperlink" Target="https://www.linkedin.com/in/kapilpsu/" TargetMode="External"/><Relationship Id="rId186" Type="http://schemas.openxmlformats.org/officeDocument/2006/relationships/hyperlink" Target="https://www.linkedin.com/in/olivia-gentin-89b787/" TargetMode="External"/><Relationship Id="rId185" Type="http://schemas.openxmlformats.org/officeDocument/2006/relationships/hyperlink" Target="https://www.linkedin.com/in/olivia-gentin-89b787/" TargetMode="External"/><Relationship Id="rId184" Type="http://schemas.openxmlformats.org/officeDocument/2006/relationships/hyperlink" Target="https://www.linkedin.com/messaging/thread/2-ZWNiMTkyNWMtMmJkYS00MTdkLTg0YzYtZTkwZDhlYTJmNmQwXzAxMA==/" TargetMode="External"/><Relationship Id="rId189" Type="http://schemas.openxmlformats.org/officeDocument/2006/relationships/hyperlink" Target="https://www.linkedin.com/in/kelly-cross-435b9612/" TargetMode="External"/><Relationship Id="rId188" Type="http://schemas.openxmlformats.org/officeDocument/2006/relationships/hyperlink" Target="https://www.linkedin.com/in/kapilpsu/" TargetMode="External"/><Relationship Id="rId183" Type="http://schemas.openxmlformats.org/officeDocument/2006/relationships/hyperlink" Target="https://www.linkedin.com/in/annika-meller-28ab8192/" TargetMode="External"/><Relationship Id="rId182" Type="http://schemas.openxmlformats.org/officeDocument/2006/relationships/hyperlink" Target="https://www.linkedin.com/in/annika-meller-28ab8192/" TargetMode="External"/><Relationship Id="rId181" Type="http://schemas.openxmlformats.org/officeDocument/2006/relationships/hyperlink" Target="https://www.linkedin.com/in/anine-bing-1026b7156/" TargetMode="External"/><Relationship Id="rId180" Type="http://schemas.openxmlformats.org/officeDocument/2006/relationships/hyperlink" Target="https://www.linkedin.com/in/anine-bing-1026b7156/" TargetMode="External"/><Relationship Id="rId176" Type="http://schemas.openxmlformats.org/officeDocument/2006/relationships/hyperlink" Target="https://www.linkedin.com/in/nico-bing-982045147/" TargetMode="External"/><Relationship Id="rId175" Type="http://schemas.openxmlformats.org/officeDocument/2006/relationships/hyperlink" Target="https://www.linkedin.com/in/madeline-simmer-94b743ba/" TargetMode="External"/><Relationship Id="rId174" Type="http://schemas.openxmlformats.org/officeDocument/2006/relationships/hyperlink" Target="https://www.linkedin.com/in/madeline-simmer-94b743ba/" TargetMode="External"/><Relationship Id="rId173" Type="http://schemas.openxmlformats.org/officeDocument/2006/relationships/hyperlink" Target="https://twitter.com/StaceyAndrade_W" TargetMode="External"/><Relationship Id="rId179" Type="http://schemas.openxmlformats.org/officeDocument/2006/relationships/hyperlink" Target="https://www.linkedin.com/messaging/thread/2-MzM3OGU1YjAtNGI0OC00MmE1LWE2NTQtZWQ5ZDY2Yzg5YWRlXzAxMA==/" TargetMode="External"/><Relationship Id="rId178" Type="http://schemas.openxmlformats.org/officeDocument/2006/relationships/hyperlink" Target="https://www.linkedin.com/in/nico-bing-982045147/" TargetMode="External"/><Relationship Id="rId177" Type="http://schemas.openxmlformats.org/officeDocument/2006/relationships/hyperlink" Target="https://app.hubspot.com/contacts/22670085/company/10336688564/?_t=1671658084507" TargetMode="External"/><Relationship Id="rId198" Type="http://schemas.openxmlformats.org/officeDocument/2006/relationships/hyperlink" Target="https://www.linkedin.com/in/paolaparolo/" TargetMode="External"/><Relationship Id="rId197" Type="http://schemas.openxmlformats.org/officeDocument/2006/relationships/hyperlink" Target="https://www.linkedin.com/messaging/thread/2-OGRiNWEzZGQtOGYzYy00Y2YwLThhZDEtMTE5YzJmNGIzODliXzAxMw==/" TargetMode="External"/><Relationship Id="rId196" Type="http://schemas.openxmlformats.org/officeDocument/2006/relationships/hyperlink" Target="https://www.linkedin.com/in/jacopo-sebastio-6213bb7/" TargetMode="External"/><Relationship Id="rId195" Type="http://schemas.openxmlformats.org/officeDocument/2006/relationships/hyperlink" Target="https://app.hubspot.com/contacts/22670085/company/10336885787/?_t=1671661931889" TargetMode="External"/><Relationship Id="rId199" Type="http://schemas.openxmlformats.org/officeDocument/2006/relationships/hyperlink" Target="https://www.linkedin.com/in/paolaparolo/" TargetMode="External"/><Relationship Id="rId150" Type="http://schemas.openxmlformats.org/officeDocument/2006/relationships/hyperlink" Target="https://www.linkedin.com/in/renee-lopes-halvorsen-7599503/" TargetMode="External"/><Relationship Id="rId149" Type="http://schemas.openxmlformats.org/officeDocument/2006/relationships/hyperlink" Target="https://twitter.com/adamjustinlynch" TargetMode="External"/><Relationship Id="rId148" Type="http://schemas.openxmlformats.org/officeDocument/2006/relationships/hyperlink" Target="https://www.linkedin.com/in/adam-lynch-7746624/" TargetMode="External"/><Relationship Id="rId3270" Type="http://schemas.openxmlformats.org/officeDocument/2006/relationships/hyperlink" Target="https://app.hubspot.com/contacts/22670085/company/10336753724" TargetMode="External"/><Relationship Id="rId3272" Type="http://schemas.openxmlformats.org/officeDocument/2006/relationships/hyperlink" Target="https://www.linkedin.com/in/anne-reid-cpa/" TargetMode="External"/><Relationship Id="rId3271" Type="http://schemas.openxmlformats.org/officeDocument/2006/relationships/hyperlink" Target="https://www.linkedin.com/in/rachel-mielke-91156b165/" TargetMode="External"/><Relationship Id="rId143" Type="http://schemas.openxmlformats.org/officeDocument/2006/relationships/hyperlink" Target="https://www.linkedin.com/in/d%C3%A1niel-gerg%C5%91-pint%C3%A9r-ph-d-01532487/" TargetMode="External"/><Relationship Id="rId3274" Type="http://schemas.openxmlformats.org/officeDocument/2006/relationships/hyperlink" Target="https://www.linkedin.com/in/haley-bolen/" TargetMode="External"/><Relationship Id="rId142" Type="http://schemas.openxmlformats.org/officeDocument/2006/relationships/hyperlink" Target="https://twitter.com/tothszabolcs" TargetMode="External"/><Relationship Id="rId3273" Type="http://schemas.openxmlformats.org/officeDocument/2006/relationships/hyperlink" Target="https://www.linkedin.com/in/anne-reid-cpa/" TargetMode="External"/><Relationship Id="rId141" Type="http://schemas.openxmlformats.org/officeDocument/2006/relationships/hyperlink" Target="https://www.linkedin.com/in/tothszabolcsattila/" TargetMode="External"/><Relationship Id="rId3276" Type="http://schemas.openxmlformats.org/officeDocument/2006/relationships/hyperlink" Target="https://www.linkedin.com/in/ailafrishman/" TargetMode="External"/><Relationship Id="rId140" Type="http://schemas.openxmlformats.org/officeDocument/2006/relationships/hyperlink" Target="https://www.linkedin.com/in/tothszabolcsattila/" TargetMode="External"/><Relationship Id="rId3275" Type="http://schemas.openxmlformats.org/officeDocument/2006/relationships/hyperlink" Target="https://www.linkedin.com/in/haley-bolen/" TargetMode="External"/><Relationship Id="rId147" Type="http://schemas.openxmlformats.org/officeDocument/2006/relationships/hyperlink" Target="https://app.hubspot.com/contacts/22670085/company/10334684173" TargetMode="External"/><Relationship Id="rId3278" Type="http://schemas.openxmlformats.org/officeDocument/2006/relationships/hyperlink" Target="https://www.linkedin.com/in/s-r-barber/" TargetMode="External"/><Relationship Id="rId146" Type="http://schemas.openxmlformats.org/officeDocument/2006/relationships/hyperlink" Target="https://www.linkedin.com/in/adam-lynch-7746624/" TargetMode="External"/><Relationship Id="rId3277" Type="http://schemas.openxmlformats.org/officeDocument/2006/relationships/hyperlink" Target="https://www.linkedin.com/in/ailafrishman/" TargetMode="External"/><Relationship Id="rId145" Type="http://schemas.openxmlformats.org/officeDocument/2006/relationships/hyperlink" Target="https://www.linkedin.com/messaging/thread/2-YzNlZDZmMzktZWVlOC00ZTg1LTg1ZWQtY2RjNTNiMmMxZWQ0XzAxMw==" TargetMode="External"/><Relationship Id="rId144" Type="http://schemas.openxmlformats.org/officeDocument/2006/relationships/hyperlink" Target="https://www.linkedin.com/in/d%C3%A1niel-gerg%C5%91-pint%C3%A9r-ph-d-01532487/" TargetMode="External"/><Relationship Id="rId3279" Type="http://schemas.openxmlformats.org/officeDocument/2006/relationships/hyperlink" Target="https://www.linkedin.com/in/s-r-barber/" TargetMode="External"/><Relationship Id="rId139" Type="http://schemas.openxmlformats.org/officeDocument/2006/relationships/hyperlink" Target="https://twitter.com/balint_levai" TargetMode="External"/><Relationship Id="rId138" Type="http://schemas.openxmlformats.org/officeDocument/2006/relationships/hyperlink" Target="https://www.linkedin.com/in/b%C3%A1lint-l%C3%A9vai-927b21113/" TargetMode="External"/><Relationship Id="rId137" Type="http://schemas.openxmlformats.org/officeDocument/2006/relationships/hyperlink" Target="https://app.hubspot.com/contacts/22670085/company/10336779187" TargetMode="External"/><Relationship Id="rId3261" Type="http://schemas.openxmlformats.org/officeDocument/2006/relationships/hyperlink" Target="https://www.linkedin.com/in/michaelhervieux/" TargetMode="External"/><Relationship Id="rId3260" Type="http://schemas.openxmlformats.org/officeDocument/2006/relationships/hyperlink" Target="https://www.linkedin.com/in/michaelhervieux/" TargetMode="External"/><Relationship Id="rId132" Type="http://schemas.openxmlformats.org/officeDocument/2006/relationships/hyperlink" Target="https://www.linkedin.com/messaging/thread/2-ODZmMDFmMTgtOGRmMy00NjcyLThjN2EtYWVjMGE1ZjVmNGVmXzAxMA==/" TargetMode="External"/><Relationship Id="rId3263" Type="http://schemas.openxmlformats.org/officeDocument/2006/relationships/hyperlink" Target="https://www.linkedin.com/in/jaclyn-garrett-willbrand-1ba40a17/" TargetMode="External"/><Relationship Id="rId131" Type="http://schemas.openxmlformats.org/officeDocument/2006/relationships/hyperlink" Target="https://www.linkedin.com/in/josh-kilmer-purcell-956b0b10/" TargetMode="External"/><Relationship Id="rId3262" Type="http://schemas.openxmlformats.org/officeDocument/2006/relationships/hyperlink" Target="https://twitter.com/messages/14879002-432779740" TargetMode="External"/><Relationship Id="rId130" Type="http://schemas.openxmlformats.org/officeDocument/2006/relationships/hyperlink" Target="https://app.hubspot.com/contacts/22670085/company/10336735374" TargetMode="External"/><Relationship Id="rId3265" Type="http://schemas.openxmlformats.org/officeDocument/2006/relationships/hyperlink" Target="https://www.linkedin.com/in/jaclyn-garrett-willbrand-1ba40a17/" TargetMode="External"/><Relationship Id="rId3264" Type="http://schemas.openxmlformats.org/officeDocument/2006/relationships/hyperlink" Target="https://app.hubspot.com/contacts/22670085/company/10336748172" TargetMode="External"/><Relationship Id="rId136" Type="http://schemas.openxmlformats.org/officeDocument/2006/relationships/hyperlink" Target="https://www.linkedin.com/in/b%C3%A1lint-l%C3%A9vai-927b21113/" TargetMode="External"/><Relationship Id="rId3267" Type="http://schemas.openxmlformats.org/officeDocument/2006/relationships/hyperlink" Target="https://www.linkedin.com/in/shelbylibrach/" TargetMode="External"/><Relationship Id="rId135" Type="http://schemas.openxmlformats.org/officeDocument/2006/relationships/hyperlink" Target="https://www.linkedin.com/in/bradleyfarrell/" TargetMode="External"/><Relationship Id="rId3266" Type="http://schemas.openxmlformats.org/officeDocument/2006/relationships/hyperlink" Target="https://twitter.com/jaclyngarrett" TargetMode="External"/><Relationship Id="rId134" Type="http://schemas.openxmlformats.org/officeDocument/2006/relationships/hyperlink" Target="https://www.linkedin.com/in/bradleyfarrell/" TargetMode="External"/><Relationship Id="rId3269" Type="http://schemas.openxmlformats.org/officeDocument/2006/relationships/hyperlink" Target="https://www.linkedin.com/in/rachel-mielke-91156b165/" TargetMode="External"/><Relationship Id="rId133" Type="http://schemas.openxmlformats.org/officeDocument/2006/relationships/hyperlink" Target="https://twitter.com/joshkp" TargetMode="External"/><Relationship Id="rId3268" Type="http://schemas.openxmlformats.org/officeDocument/2006/relationships/hyperlink" Target="https://www.linkedin.com/in/shelbylibrach/" TargetMode="External"/><Relationship Id="rId172" Type="http://schemas.openxmlformats.org/officeDocument/2006/relationships/hyperlink" Target="https://www.linkedin.com/in/staceyandrade1013/" TargetMode="External"/><Relationship Id="rId171" Type="http://schemas.openxmlformats.org/officeDocument/2006/relationships/hyperlink" Target="https://www.linkedin.com/in/staceyandrade1013/" TargetMode="External"/><Relationship Id="rId170" Type="http://schemas.openxmlformats.org/officeDocument/2006/relationships/hyperlink" Target="https://www.linkedin.com/in/mike-keech-9529517/" TargetMode="External"/><Relationship Id="rId3290" Type="http://schemas.openxmlformats.org/officeDocument/2006/relationships/hyperlink" Target="https://www.linkedin.com/in/scott-kanter-a7905337/" TargetMode="External"/><Relationship Id="rId3292" Type="http://schemas.openxmlformats.org/officeDocument/2006/relationships/hyperlink" Target="https://www.linkedin.com/in/scott-kanter-a7905337/" TargetMode="External"/><Relationship Id="rId3291" Type="http://schemas.openxmlformats.org/officeDocument/2006/relationships/hyperlink" Target="https://app.hubspot.com/contacts/22670085/company/10334684196" TargetMode="External"/><Relationship Id="rId3294" Type="http://schemas.openxmlformats.org/officeDocument/2006/relationships/hyperlink" Target="https://www.linkedin.com/in/pam-sullivan-a84524103/" TargetMode="External"/><Relationship Id="rId3293" Type="http://schemas.openxmlformats.org/officeDocument/2006/relationships/hyperlink" Target="https://www.linkedin.com/in/pam-sullivan-a84524103/" TargetMode="External"/><Relationship Id="rId165" Type="http://schemas.openxmlformats.org/officeDocument/2006/relationships/hyperlink" Target="https://www.linkedin.com/messaging/thread/2-YTM5OGZmZWYtYmY5MC01OTNkLThlMzktZjViZDc5Y2I5M2YxXzAwMA==/" TargetMode="External"/><Relationship Id="rId3296" Type="http://schemas.openxmlformats.org/officeDocument/2006/relationships/hyperlink" Target="https://www.linkedin.com/in/alireza-naghdian/" TargetMode="External"/><Relationship Id="rId164" Type="http://schemas.openxmlformats.org/officeDocument/2006/relationships/hyperlink" Target="https://www.linkedin.com/in/ryandahlstrom/" TargetMode="External"/><Relationship Id="rId3295" Type="http://schemas.openxmlformats.org/officeDocument/2006/relationships/hyperlink" Target="https://www.linkedin.com/in/alireza-naghdian/" TargetMode="External"/><Relationship Id="rId163" Type="http://schemas.openxmlformats.org/officeDocument/2006/relationships/hyperlink" Target="https://www.linkedin.com/in/ryandahlstrom/" TargetMode="External"/><Relationship Id="rId3298" Type="http://schemas.openxmlformats.org/officeDocument/2006/relationships/hyperlink" Target="https://www.linkedin.com/in/caseyshedd/" TargetMode="External"/><Relationship Id="rId162" Type="http://schemas.openxmlformats.org/officeDocument/2006/relationships/hyperlink" Target="https://www.linkedin.com/in/james-decker-26b55a1/" TargetMode="External"/><Relationship Id="rId3297" Type="http://schemas.openxmlformats.org/officeDocument/2006/relationships/hyperlink" Target="https://www.linkedin.com/messaging/thread/2-YzMxYTIxNTktYzc3NS00NmY0LTllNWEtZDQ4NjVkNWIyMWViXzAxMA==/" TargetMode="External"/><Relationship Id="rId169" Type="http://schemas.openxmlformats.org/officeDocument/2006/relationships/hyperlink" Target="https://app.hubspot.com/contacts/22670085/company/10336647327" TargetMode="External"/><Relationship Id="rId168" Type="http://schemas.openxmlformats.org/officeDocument/2006/relationships/hyperlink" Target="https://www.linkedin.com/in/mike-keech-9529517/" TargetMode="External"/><Relationship Id="rId3299" Type="http://schemas.openxmlformats.org/officeDocument/2006/relationships/hyperlink" Target="https://app.hubspot.com/contacts/22670085/company/10336854050" TargetMode="External"/><Relationship Id="rId167" Type="http://schemas.openxmlformats.org/officeDocument/2006/relationships/hyperlink" Target="https://mobile.twitter.com/rdahlstrom99" TargetMode="External"/><Relationship Id="rId166" Type="http://schemas.openxmlformats.org/officeDocument/2006/relationships/hyperlink" Target="https://www.linkedin.com/messaging/thread/2-MGNlNjY1YjUtMjk4Ni00ZWE0LTlkZDItM2UwODg4Njc5MGQ4XzAxMg==" TargetMode="External"/><Relationship Id="rId161" Type="http://schemas.openxmlformats.org/officeDocument/2006/relationships/hyperlink" Target="https://www.linkedin.com/in/james-decker-26b55a1/" TargetMode="External"/><Relationship Id="rId160" Type="http://schemas.openxmlformats.org/officeDocument/2006/relationships/hyperlink" Target="https://www.linkedin.com/in/angelica-taylor-cma-csca-30104853/" TargetMode="External"/><Relationship Id="rId159" Type="http://schemas.openxmlformats.org/officeDocument/2006/relationships/hyperlink" Target="https://app.hubspot.com/contacts/22670085/company/10336790542" TargetMode="External"/><Relationship Id="rId3281" Type="http://schemas.openxmlformats.org/officeDocument/2006/relationships/hyperlink" Target="https://app.hubspot.com/contacts/22670085/company/10336699300" TargetMode="External"/><Relationship Id="rId3280" Type="http://schemas.openxmlformats.org/officeDocument/2006/relationships/hyperlink" Target="https://www.linkedin.com/in/abrecher/" TargetMode="External"/><Relationship Id="rId3283" Type="http://schemas.openxmlformats.org/officeDocument/2006/relationships/hyperlink" Target="https://www.linkedin.com/messaging/thread/2-NjFjMjRlNDAtZWQyZC00MzUxLWJmN2QtYWI1ODg1ZTg1MTIwXzAxMA==/" TargetMode="External"/><Relationship Id="rId3282" Type="http://schemas.openxmlformats.org/officeDocument/2006/relationships/hyperlink" Target="https://www.linkedin.com/in/abrecher/" TargetMode="External"/><Relationship Id="rId154" Type="http://schemas.openxmlformats.org/officeDocument/2006/relationships/hyperlink" Target="https://www.linkedin.com/in/alex-schulze-a62419145/" TargetMode="External"/><Relationship Id="rId3285" Type="http://schemas.openxmlformats.org/officeDocument/2006/relationships/hyperlink" Target="https://www.linkedin.com/in/ken-sandell-0a53a993/" TargetMode="External"/><Relationship Id="rId153" Type="http://schemas.openxmlformats.org/officeDocument/2006/relationships/hyperlink" Target="https://app.hubspot.com/contacts/22670085/company/10336826545" TargetMode="External"/><Relationship Id="rId3284" Type="http://schemas.openxmlformats.org/officeDocument/2006/relationships/hyperlink" Target="https://twitter.com/abrecher" TargetMode="External"/><Relationship Id="rId152" Type="http://schemas.openxmlformats.org/officeDocument/2006/relationships/hyperlink" Target="https://www.linkedin.com/in/alex-schulze-a62419145/" TargetMode="External"/><Relationship Id="rId3287" Type="http://schemas.openxmlformats.org/officeDocument/2006/relationships/hyperlink" Target="https://www.linkedin.com/in/kimberly-blaszyk/" TargetMode="External"/><Relationship Id="rId151" Type="http://schemas.openxmlformats.org/officeDocument/2006/relationships/hyperlink" Target="https://www.linkedin.com/in/renee-lopes-halvorsen-7599503/" TargetMode="External"/><Relationship Id="rId3286" Type="http://schemas.openxmlformats.org/officeDocument/2006/relationships/hyperlink" Target="https://www.linkedin.com/in/ken-sandell-0a53a993/" TargetMode="External"/><Relationship Id="rId158" Type="http://schemas.openxmlformats.org/officeDocument/2006/relationships/hyperlink" Target="https://www.linkedin.com/in/angelica-taylor-cma-csca-30104853/" TargetMode="External"/><Relationship Id="rId3289" Type="http://schemas.openxmlformats.org/officeDocument/2006/relationships/hyperlink" Target="https://www.linkedin.com/messaging/thread/2-YTg3ZmE4ZjEtNTY5Yy00MjAxLWE4YzktYjU5OTk2Y2U2NGI4XzAxMA==/" TargetMode="External"/><Relationship Id="rId157" Type="http://schemas.openxmlformats.org/officeDocument/2006/relationships/hyperlink" Target="https://twitter.com/G_Kendzior" TargetMode="External"/><Relationship Id="rId3288" Type="http://schemas.openxmlformats.org/officeDocument/2006/relationships/hyperlink" Target="https://www.linkedin.com/in/kimberly-blaszyk/" TargetMode="External"/><Relationship Id="rId156" Type="http://schemas.openxmlformats.org/officeDocument/2006/relationships/hyperlink" Target="https://www.linkedin.com/in/gkendzior/" TargetMode="External"/><Relationship Id="rId155" Type="http://schemas.openxmlformats.org/officeDocument/2006/relationships/hyperlink" Target="https://www.linkedin.com/in/gkendzior/" TargetMode="External"/><Relationship Id="rId2820" Type="http://schemas.openxmlformats.org/officeDocument/2006/relationships/hyperlink" Target="https://twitter.com/Awesomo300" TargetMode="External"/><Relationship Id="rId2821" Type="http://schemas.openxmlformats.org/officeDocument/2006/relationships/hyperlink" Target="https://www.linkedin.com/in/chuckpack/" TargetMode="External"/><Relationship Id="rId2822" Type="http://schemas.openxmlformats.org/officeDocument/2006/relationships/hyperlink" Target="https://www.linkedin.com/in/chuckpack/" TargetMode="External"/><Relationship Id="rId2823" Type="http://schemas.openxmlformats.org/officeDocument/2006/relationships/hyperlink" Target="https://www.linkedin.com/in/andreafaulknerwilliams/" TargetMode="External"/><Relationship Id="rId2824" Type="http://schemas.openxmlformats.org/officeDocument/2006/relationships/hyperlink" Target="https://app.hubspot.com/contacts/22670085/company/10336677440" TargetMode="External"/><Relationship Id="rId2825" Type="http://schemas.openxmlformats.org/officeDocument/2006/relationships/hyperlink" Target="https://www.linkedin.com/in/andreafaulknerwilliams/" TargetMode="External"/><Relationship Id="rId2826" Type="http://schemas.openxmlformats.org/officeDocument/2006/relationships/hyperlink" Target="https://www.linkedin.com/messaging/thread/2-OGZlN2I3NjEtYmIwYi00Y2RmLWJiMzMtNWExMGNmZjliNDZkXzAxMA==/" TargetMode="External"/><Relationship Id="rId2827" Type="http://schemas.openxmlformats.org/officeDocument/2006/relationships/hyperlink" Target="https://www.linkedin.com/in/heidiksaucier/" TargetMode="External"/><Relationship Id="rId2828" Type="http://schemas.openxmlformats.org/officeDocument/2006/relationships/hyperlink" Target="https://www.linkedin.com/in/heidiksaucier/" TargetMode="External"/><Relationship Id="rId2829" Type="http://schemas.openxmlformats.org/officeDocument/2006/relationships/hyperlink" Target="https://www.linkedin.com/in/adriannabonilla/" TargetMode="External"/><Relationship Id="rId2810" Type="http://schemas.openxmlformats.org/officeDocument/2006/relationships/hyperlink" Target="https://app.hubspot.com/contacts/22670085/company/10336767101" TargetMode="External"/><Relationship Id="rId2811" Type="http://schemas.openxmlformats.org/officeDocument/2006/relationships/hyperlink" Target="https://www.linkedin.com/in/jimmy-sansone-aa80b881/" TargetMode="External"/><Relationship Id="rId2812" Type="http://schemas.openxmlformats.org/officeDocument/2006/relationships/hyperlink" Target="https://www.linkedin.com/messaging/thread/2-Y2FkYmYxOTctMmExYy00ZmRkLWJhMGQtZjYxZTk4MDA3ZmRkXzAxMA==/" TargetMode="External"/><Relationship Id="rId2813" Type="http://schemas.openxmlformats.org/officeDocument/2006/relationships/hyperlink" Target="https://www.linkedin.com/messaging/thread/2-MzYwZGJlYzUtZGI1ZC00ZTY0LTgyZjMtOWI5YWViMzkwNDU4XzAxMA==/" TargetMode="External"/><Relationship Id="rId2814" Type="http://schemas.openxmlformats.org/officeDocument/2006/relationships/hyperlink" Target="https://www.linkedin.com/in/lansansone/" TargetMode="External"/><Relationship Id="rId2815" Type="http://schemas.openxmlformats.org/officeDocument/2006/relationships/hyperlink" Target="https://www.linkedin.com/in/lansansone/" TargetMode="External"/><Relationship Id="rId2816" Type="http://schemas.openxmlformats.org/officeDocument/2006/relationships/hyperlink" Target="https://www.linkedin.com/messaging/thread/2-NmQyNmI1ZjAtMTA0Mi00M2U5LTg1NjItYjllMDIwYTQ1ZDAyXzAxMA==/" TargetMode="External"/><Relationship Id="rId2817" Type="http://schemas.openxmlformats.org/officeDocument/2006/relationships/hyperlink" Target="https://twitter.com/lansansone31?lang=en" TargetMode="External"/><Relationship Id="rId2818" Type="http://schemas.openxmlformats.org/officeDocument/2006/relationships/hyperlink" Target="https://www.linkedin.com/in/andrew-stuecken-145b118/" TargetMode="External"/><Relationship Id="rId2819" Type="http://schemas.openxmlformats.org/officeDocument/2006/relationships/hyperlink" Target="https://www.linkedin.com/in/andrew-stuecken-145b118/" TargetMode="External"/><Relationship Id="rId1510" Type="http://schemas.openxmlformats.org/officeDocument/2006/relationships/hyperlink" Target="https://www.linkedin.com/in/marabartholomew/" TargetMode="External"/><Relationship Id="rId2841" Type="http://schemas.openxmlformats.org/officeDocument/2006/relationships/hyperlink" Target="https://app.hubspot.com/contacts/22670085/company/10336826542" TargetMode="External"/><Relationship Id="rId1511" Type="http://schemas.openxmlformats.org/officeDocument/2006/relationships/hyperlink" Target="https://www.linkedin.com/messaging/thread/2-MDY1MmJkMGMtZWY0Ni01ODI0LWI2OWEtNTMyZTQxYjYyZWQ1XzAwMA==/" TargetMode="External"/><Relationship Id="rId2842" Type="http://schemas.openxmlformats.org/officeDocument/2006/relationships/hyperlink" Target="https://www.linkedin.com/in/thomas-pool-95070171/" TargetMode="External"/><Relationship Id="rId1512" Type="http://schemas.openxmlformats.org/officeDocument/2006/relationships/hyperlink" Target="https://twitter.com/makeupbymara" TargetMode="External"/><Relationship Id="rId2843" Type="http://schemas.openxmlformats.org/officeDocument/2006/relationships/hyperlink" Target="https://mobile.twitter.com/tc_pool" TargetMode="External"/><Relationship Id="rId1513" Type="http://schemas.openxmlformats.org/officeDocument/2006/relationships/hyperlink" Target="https://www.linkedin.com/in/domitille-brion-61725948/" TargetMode="External"/><Relationship Id="rId2844" Type="http://schemas.openxmlformats.org/officeDocument/2006/relationships/hyperlink" Target="https://www.linkedin.com/in/sarahmberge/" TargetMode="External"/><Relationship Id="rId1514" Type="http://schemas.openxmlformats.org/officeDocument/2006/relationships/hyperlink" Target="https://app.hubspot.com/contacts/22670085/company/9746360133" TargetMode="External"/><Relationship Id="rId2845" Type="http://schemas.openxmlformats.org/officeDocument/2006/relationships/hyperlink" Target="https://www.linkedin.com/in/sarahmberge/" TargetMode="External"/><Relationship Id="rId1515" Type="http://schemas.openxmlformats.org/officeDocument/2006/relationships/hyperlink" Target="https://www.linkedin.com/in/domitille-brion-61725948/" TargetMode="External"/><Relationship Id="rId2846" Type="http://schemas.openxmlformats.org/officeDocument/2006/relationships/hyperlink" Target="https://www.linkedin.com/in/michaelmaher3/" TargetMode="External"/><Relationship Id="rId1516" Type="http://schemas.openxmlformats.org/officeDocument/2006/relationships/hyperlink" Target="https://www.linkedin.com/in/lauren-oubari-b1730489/" TargetMode="External"/><Relationship Id="rId2847" Type="http://schemas.openxmlformats.org/officeDocument/2006/relationships/hyperlink" Target="https://app.hubspot.com/contacts/22670085/company/10336801302" TargetMode="External"/><Relationship Id="rId1517" Type="http://schemas.openxmlformats.org/officeDocument/2006/relationships/hyperlink" Target="https://www.linkedin.com/in/lauren-oubari-b1730489/" TargetMode="External"/><Relationship Id="rId2848" Type="http://schemas.openxmlformats.org/officeDocument/2006/relationships/hyperlink" Target="https://www.linkedin.com/in/michaelmaher3/" TargetMode="External"/><Relationship Id="rId1518" Type="http://schemas.openxmlformats.org/officeDocument/2006/relationships/hyperlink" Target="https://www.linkedin.com/in/cl%C3%A9mence-de-chevron-villette-2020/" TargetMode="External"/><Relationship Id="rId2849" Type="http://schemas.openxmlformats.org/officeDocument/2006/relationships/hyperlink" Target="https://www.linkedin.com/messaging/thread/2-ZjQwMjE1ZWItZTkwOS00N2YxLWI1ODgtNWM5MDQ3ZmVjZmFjXzAxMA==/" TargetMode="External"/><Relationship Id="rId1519" Type="http://schemas.openxmlformats.org/officeDocument/2006/relationships/hyperlink" Target="https://www.linkedin.com/in/cl%C3%A9mence-de-chevron-villette-2020/" TargetMode="External"/><Relationship Id="rId2840" Type="http://schemas.openxmlformats.org/officeDocument/2006/relationships/hyperlink" Target="https://www.linkedin.com/in/thomas-pool-95070171/" TargetMode="External"/><Relationship Id="rId2830" Type="http://schemas.openxmlformats.org/officeDocument/2006/relationships/hyperlink" Target="https://www.linkedin.com/in/adriannabonilla/" TargetMode="External"/><Relationship Id="rId1500" Type="http://schemas.openxmlformats.org/officeDocument/2006/relationships/hyperlink" Target="https://app.hubspot.com/contacts/22670085/company/9746439590" TargetMode="External"/><Relationship Id="rId2831" Type="http://schemas.openxmlformats.org/officeDocument/2006/relationships/hyperlink" Target="https://www.linkedin.com/messaging/thread/2-ZWM3OGVlYmQtYmQxOC00M2ZhLTg0ZWYtNzExN2YxMmY2MzFiXzAxMA==" TargetMode="External"/><Relationship Id="rId1501" Type="http://schemas.openxmlformats.org/officeDocument/2006/relationships/hyperlink" Target="https://www.linkedin.com/in/douglas-fang-3a50005/" TargetMode="External"/><Relationship Id="rId2832" Type="http://schemas.openxmlformats.org/officeDocument/2006/relationships/hyperlink" Target="https://www.linkedin.com/in/elizablank/" TargetMode="External"/><Relationship Id="rId1502" Type="http://schemas.openxmlformats.org/officeDocument/2006/relationships/hyperlink" Target="https://www.linkedin.com/in/jean-fang-9b3227/" TargetMode="External"/><Relationship Id="rId2833" Type="http://schemas.openxmlformats.org/officeDocument/2006/relationships/hyperlink" Target="https://app.hubspot.com/contacts/22670085/company/10336724360" TargetMode="External"/><Relationship Id="rId1503" Type="http://schemas.openxmlformats.org/officeDocument/2006/relationships/hyperlink" Target="https://www.linkedin.com/in/jean-fang-9b3227/" TargetMode="External"/><Relationship Id="rId2834" Type="http://schemas.openxmlformats.org/officeDocument/2006/relationships/hyperlink" Target="https://www.linkedin.com/in/elizablank/" TargetMode="External"/><Relationship Id="rId1504" Type="http://schemas.openxmlformats.org/officeDocument/2006/relationships/hyperlink" Target="https://www.linkedin.com/in/pawel-ozga-b8894452/" TargetMode="External"/><Relationship Id="rId2835" Type="http://schemas.openxmlformats.org/officeDocument/2006/relationships/hyperlink" Target="https://www.linkedin.com/in/adam-miller-07587611/" TargetMode="External"/><Relationship Id="rId1505" Type="http://schemas.openxmlformats.org/officeDocument/2006/relationships/hyperlink" Target="https://www.linkedin.com/in/pawel-ozga-b8894452/" TargetMode="External"/><Relationship Id="rId2836" Type="http://schemas.openxmlformats.org/officeDocument/2006/relationships/hyperlink" Target="https://www.linkedin.com/in/adam-miller-07587611/" TargetMode="External"/><Relationship Id="rId1506" Type="http://schemas.openxmlformats.org/officeDocument/2006/relationships/hyperlink" Target="https://twitter.com/PawelOzga" TargetMode="External"/><Relationship Id="rId2837" Type="http://schemas.openxmlformats.org/officeDocument/2006/relationships/hyperlink" Target="https://www.linkedin.com/messaging/thread/2-ZWU2OTgzNWQtZWVmNS00NzIyLWEzMzEtYmE1YzgzNmI5OWYwXzAxMg==" TargetMode="External"/><Relationship Id="rId1507" Type="http://schemas.openxmlformats.org/officeDocument/2006/relationships/hyperlink" Target="https://www.linkedin.com/in/sari-ratsula-6b68a82/" TargetMode="External"/><Relationship Id="rId2838" Type="http://schemas.openxmlformats.org/officeDocument/2006/relationships/hyperlink" Target="https://www.linkedin.com/in/iamdananderson/" TargetMode="External"/><Relationship Id="rId1508" Type="http://schemas.openxmlformats.org/officeDocument/2006/relationships/hyperlink" Target="https://app.hubspot.com/contacts/22670085/company/9746360113" TargetMode="External"/><Relationship Id="rId2839" Type="http://schemas.openxmlformats.org/officeDocument/2006/relationships/hyperlink" Target="https://www.linkedin.com/in/iamdananderson/" TargetMode="External"/><Relationship Id="rId1509" Type="http://schemas.openxmlformats.org/officeDocument/2006/relationships/hyperlink" Target="https://www.linkedin.com/in/brittaniemurch/" TargetMode="External"/><Relationship Id="rId2800" Type="http://schemas.openxmlformats.org/officeDocument/2006/relationships/hyperlink" Target="https://www.linkedin.com/in/brock-guclu/" TargetMode="External"/><Relationship Id="rId2801" Type="http://schemas.openxmlformats.org/officeDocument/2006/relationships/hyperlink" Target="https://www.linkedin.com/in/brock-guclu/" TargetMode="External"/><Relationship Id="rId2802" Type="http://schemas.openxmlformats.org/officeDocument/2006/relationships/hyperlink" Target="https://www.linkedin.com/messaging/thread/2-OTVhMjMzZDEtOTRlOS00MzM2LWExZjgtOGYwNDgzMmZhOWFiXzAxMA==/" TargetMode="External"/><Relationship Id="rId2803" Type="http://schemas.openxmlformats.org/officeDocument/2006/relationships/hyperlink" Target="https://www.linkedin.com/in/kenny-fang-ab90002/" TargetMode="External"/><Relationship Id="rId2804" Type="http://schemas.openxmlformats.org/officeDocument/2006/relationships/hyperlink" Target="https://www.linkedin.com/in/kenny-fang-ab90002/" TargetMode="External"/><Relationship Id="rId2805" Type="http://schemas.openxmlformats.org/officeDocument/2006/relationships/hyperlink" Target="https://www.linkedin.com/in/josh-slavin/" TargetMode="External"/><Relationship Id="rId2806" Type="http://schemas.openxmlformats.org/officeDocument/2006/relationships/hyperlink" Target="https://www.linkedin.com/in/josh-slavin/" TargetMode="External"/><Relationship Id="rId2807" Type="http://schemas.openxmlformats.org/officeDocument/2006/relationships/hyperlink" Target="https://www.linkedin.com/in/monicabc8/" TargetMode="External"/><Relationship Id="rId2808" Type="http://schemas.openxmlformats.org/officeDocument/2006/relationships/hyperlink" Target="https://www.linkedin.com/in/monicabc8/" TargetMode="External"/><Relationship Id="rId2809" Type="http://schemas.openxmlformats.org/officeDocument/2006/relationships/hyperlink" Target="https://www.linkedin.com/in/jimmy-sansone-aa80b881/" TargetMode="External"/><Relationship Id="rId1576" Type="http://schemas.openxmlformats.org/officeDocument/2006/relationships/hyperlink" Target="https://www.linkedin.com/in/shelly-wang-5a453450/" TargetMode="External"/><Relationship Id="rId1577" Type="http://schemas.openxmlformats.org/officeDocument/2006/relationships/hyperlink" Target="https://www.linkedin.com/in/karislim/" TargetMode="External"/><Relationship Id="rId1578" Type="http://schemas.openxmlformats.org/officeDocument/2006/relationships/hyperlink" Target="https://www.linkedin.com/in/karislim/" TargetMode="External"/><Relationship Id="rId1579" Type="http://schemas.openxmlformats.org/officeDocument/2006/relationships/hyperlink" Target="https://www.linkedin.com/in/marcecko/" TargetMode="External"/><Relationship Id="rId987" Type="http://schemas.openxmlformats.org/officeDocument/2006/relationships/hyperlink" Target="https://www.linkedin.com/in/nicole-s-310416b1/" TargetMode="External"/><Relationship Id="rId986" Type="http://schemas.openxmlformats.org/officeDocument/2006/relationships/hyperlink" Target="https://www.linkedin.com/messaging/thread/2-ZWRiMmRmN2UtOGU2Mi00NmY0LWEwYTctZGI4NmUxZjk4Mzk2XzAxMA==/?searchTerm=Lee%20Thompson" TargetMode="External"/><Relationship Id="rId985" Type="http://schemas.openxmlformats.org/officeDocument/2006/relationships/hyperlink" Target="https://www.linkedin.com/in/lee-thompson-98a1327b/" TargetMode="External"/><Relationship Id="rId984" Type="http://schemas.openxmlformats.org/officeDocument/2006/relationships/hyperlink" Target="https://app.hubspot.com/contacts/22670085/company/9746411561" TargetMode="External"/><Relationship Id="rId989" Type="http://schemas.openxmlformats.org/officeDocument/2006/relationships/hyperlink" Target="https://www.linkedin.com/in/billie-iveson-209465b5/" TargetMode="External"/><Relationship Id="rId988" Type="http://schemas.openxmlformats.org/officeDocument/2006/relationships/hyperlink" Target="https://www.linkedin.com/in/nicole-s-310416b1/" TargetMode="External"/><Relationship Id="rId1570" Type="http://schemas.openxmlformats.org/officeDocument/2006/relationships/hyperlink" Target="https://www.linkedin.com/in/piranida/" TargetMode="External"/><Relationship Id="rId1571" Type="http://schemas.openxmlformats.org/officeDocument/2006/relationships/hyperlink" Target="https://app.hubspot.com/contacts/22670085/company/9746400119" TargetMode="External"/><Relationship Id="rId983" Type="http://schemas.openxmlformats.org/officeDocument/2006/relationships/hyperlink" Target="https://www.linkedin.com/in/lee-thompson-98a1327b/" TargetMode="External"/><Relationship Id="rId1572" Type="http://schemas.openxmlformats.org/officeDocument/2006/relationships/hyperlink" Target="https://www.linkedin.com/in/piranida/" TargetMode="External"/><Relationship Id="rId982" Type="http://schemas.openxmlformats.org/officeDocument/2006/relationships/hyperlink" Target="https://www.linkedin.com/in/esterpirovano/" TargetMode="External"/><Relationship Id="rId1573" Type="http://schemas.openxmlformats.org/officeDocument/2006/relationships/hyperlink" Target="https://www.linkedin.com/messaging/thread/2-YzA4NTY2YzQtN2NlZS00MmViLThlM2MtOGE1MWU4ZWVjZjQzXzAxMA==/" TargetMode="External"/><Relationship Id="rId981" Type="http://schemas.openxmlformats.org/officeDocument/2006/relationships/hyperlink" Target="https://www.linkedin.com/in/esterpirovano/" TargetMode="External"/><Relationship Id="rId1574" Type="http://schemas.openxmlformats.org/officeDocument/2006/relationships/hyperlink" Target="https://twitter.com/nicolopisu" TargetMode="External"/><Relationship Id="rId980" Type="http://schemas.openxmlformats.org/officeDocument/2006/relationships/hyperlink" Target="https://twitter.com/MoreschiF" TargetMode="External"/><Relationship Id="rId1575" Type="http://schemas.openxmlformats.org/officeDocument/2006/relationships/hyperlink" Target="https://www.linkedin.com/in/shelly-wang-5a453450/" TargetMode="External"/><Relationship Id="rId1565" Type="http://schemas.openxmlformats.org/officeDocument/2006/relationships/hyperlink" Target="https://www.linkedin.com/in/jill-donovan-b832254a/" TargetMode="External"/><Relationship Id="rId2896" Type="http://schemas.openxmlformats.org/officeDocument/2006/relationships/hyperlink" Target="https://twitter.com/nmk1234" TargetMode="External"/><Relationship Id="rId1566" Type="http://schemas.openxmlformats.org/officeDocument/2006/relationships/hyperlink" Target="https://www.linkedin.com/messaging/thread/2-OGJiNWY0ZjgtYWUyMy00YjU2LWFjZmYtMTMwMGY1NWY1MGUxXzAxMA==/" TargetMode="External"/><Relationship Id="rId2897" Type="http://schemas.openxmlformats.org/officeDocument/2006/relationships/hyperlink" Target="https://www.linkedin.com/in/quinn-michael-265ab381/" TargetMode="External"/><Relationship Id="rId1567" Type="http://schemas.openxmlformats.org/officeDocument/2006/relationships/hyperlink" Target="https://www.linkedin.com/in/alan-kilian-58724b56/" TargetMode="External"/><Relationship Id="rId2898" Type="http://schemas.openxmlformats.org/officeDocument/2006/relationships/hyperlink" Target="https://www.linkedin.com/in/quinn-michael-265ab381/" TargetMode="External"/><Relationship Id="rId1568" Type="http://schemas.openxmlformats.org/officeDocument/2006/relationships/hyperlink" Target="https://www.linkedin.com/in/alan-kilian-58724b56/" TargetMode="External"/><Relationship Id="rId2899" Type="http://schemas.openxmlformats.org/officeDocument/2006/relationships/hyperlink" Target="https://www.linkedin.com/in/jon-zeiders-088ab12/" TargetMode="External"/><Relationship Id="rId1569" Type="http://schemas.openxmlformats.org/officeDocument/2006/relationships/hyperlink" Target="https://www.linkedin.com/messaging/thread/2-OGJiNWY0ZjgtYWUyMy00YjU2LWFjZmYtMTMwMGY1NWY1MGUxXzAxMA==/" TargetMode="External"/><Relationship Id="rId976" Type="http://schemas.openxmlformats.org/officeDocument/2006/relationships/hyperlink" Target="https://www.linkedin.com/in/hillary-etienne-a642382a/" TargetMode="External"/><Relationship Id="rId975" Type="http://schemas.openxmlformats.org/officeDocument/2006/relationships/hyperlink" Target="https://www.linkedin.com/in/hillary-etienne-a642382a/" TargetMode="External"/><Relationship Id="rId974" Type="http://schemas.openxmlformats.org/officeDocument/2006/relationships/hyperlink" Target="https://twitter.com/derrickcase" TargetMode="External"/><Relationship Id="rId973" Type="http://schemas.openxmlformats.org/officeDocument/2006/relationships/hyperlink" Target="https://www.linkedin.com/in/derrick-case-5a1626b1/" TargetMode="External"/><Relationship Id="rId979" Type="http://schemas.openxmlformats.org/officeDocument/2006/relationships/hyperlink" Target="https://www.linkedin.com/in/francesco-moreschi-7a558518/" TargetMode="External"/><Relationship Id="rId978" Type="http://schemas.openxmlformats.org/officeDocument/2006/relationships/hyperlink" Target="https://app.hubspot.com/contacts/22670085/company/9746400098" TargetMode="External"/><Relationship Id="rId977" Type="http://schemas.openxmlformats.org/officeDocument/2006/relationships/hyperlink" Target="https://www.linkedin.com/in/francesco-moreschi-7a558518/" TargetMode="External"/><Relationship Id="rId2890" Type="http://schemas.openxmlformats.org/officeDocument/2006/relationships/hyperlink" Target="https://twitter.com/helloamysellers" TargetMode="External"/><Relationship Id="rId1560" Type="http://schemas.openxmlformats.org/officeDocument/2006/relationships/hyperlink" Target="https://www.linkedin.com/in/veronicacalierno/" TargetMode="External"/><Relationship Id="rId2891" Type="http://schemas.openxmlformats.org/officeDocument/2006/relationships/hyperlink" Target="https://www.linkedin.com/in/lizwagner/" TargetMode="External"/><Relationship Id="rId972" Type="http://schemas.openxmlformats.org/officeDocument/2006/relationships/hyperlink" Target="https://app.hubspot.com/contacts/22670085/company/9746456598" TargetMode="External"/><Relationship Id="rId1561" Type="http://schemas.openxmlformats.org/officeDocument/2006/relationships/hyperlink" Target="https://www.linkedin.com/messaging/thread/2-OWQ3ODdlODQtNzE0My00M2FiLWJkZTQtYWEwNjc3MTk2NTZlXzAxMg==/" TargetMode="External"/><Relationship Id="rId2892" Type="http://schemas.openxmlformats.org/officeDocument/2006/relationships/hyperlink" Target="https://www.linkedin.com/in/lizwagner/" TargetMode="External"/><Relationship Id="rId971" Type="http://schemas.openxmlformats.org/officeDocument/2006/relationships/hyperlink" Target="https://www.linkedin.com/in/derrick-case-5a1626b1/" TargetMode="External"/><Relationship Id="rId1562" Type="http://schemas.openxmlformats.org/officeDocument/2006/relationships/hyperlink" Target="https://twitter.com/VeryCalierno" TargetMode="External"/><Relationship Id="rId2893" Type="http://schemas.openxmlformats.org/officeDocument/2006/relationships/hyperlink" Target="https://twitter.com/lizwagner" TargetMode="External"/><Relationship Id="rId970" Type="http://schemas.openxmlformats.org/officeDocument/2006/relationships/hyperlink" Target="https://www.linkedin.com/in/julianna-hughes-b7770a219/?trk=public_profile_samename-profile&amp;originalSubdomain=au" TargetMode="External"/><Relationship Id="rId1563" Type="http://schemas.openxmlformats.org/officeDocument/2006/relationships/hyperlink" Target="https://www.linkedin.com/in/jill-donovan-b832254a/" TargetMode="External"/><Relationship Id="rId2894" Type="http://schemas.openxmlformats.org/officeDocument/2006/relationships/hyperlink" Target="https://www.linkedin.com/in/natashakocharov/" TargetMode="External"/><Relationship Id="rId1564" Type="http://schemas.openxmlformats.org/officeDocument/2006/relationships/hyperlink" Target="https://app.hubspot.com/contacts/22670085/company/9747039279" TargetMode="External"/><Relationship Id="rId2895" Type="http://schemas.openxmlformats.org/officeDocument/2006/relationships/hyperlink" Target="https://www.linkedin.com/in/natashakocharov/" TargetMode="External"/><Relationship Id="rId1598" Type="http://schemas.openxmlformats.org/officeDocument/2006/relationships/hyperlink" Target="https://app.hubspot.com/contacts/22670085/company/9959134586" TargetMode="External"/><Relationship Id="rId1599" Type="http://schemas.openxmlformats.org/officeDocument/2006/relationships/hyperlink" Target="https://www.linkedin.com/in/joaquin-gonzalez-varela-78161165/" TargetMode="External"/><Relationship Id="rId1590" Type="http://schemas.openxmlformats.org/officeDocument/2006/relationships/hyperlink" Target="https://www.linkedin.com/in/emilyfitzjohnston/" TargetMode="External"/><Relationship Id="rId1591" Type="http://schemas.openxmlformats.org/officeDocument/2006/relationships/hyperlink" Target="https://www.linkedin.com/in/martin-bertrand-134806106/" TargetMode="External"/><Relationship Id="rId1592" Type="http://schemas.openxmlformats.org/officeDocument/2006/relationships/hyperlink" Target="https://app.hubspot.com/contacts/22670085/company/9746312769" TargetMode="External"/><Relationship Id="rId1593" Type="http://schemas.openxmlformats.org/officeDocument/2006/relationships/hyperlink" Target="https://www.linkedin.com/in/martin-bertrand-134806106/" TargetMode="External"/><Relationship Id="rId1594" Type="http://schemas.openxmlformats.org/officeDocument/2006/relationships/hyperlink" Target="https://www.linkedin.com/in/gabrielle-sabourin-8b953193/" TargetMode="External"/><Relationship Id="rId1595" Type="http://schemas.openxmlformats.org/officeDocument/2006/relationships/hyperlink" Target="https://www.linkedin.com/in/gabrielle-sabourin-8b953193/" TargetMode="External"/><Relationship Id="rId1596" Type="http://schemas.openxmlformats.org/officeDocument/2006/relationships/hyperlink" Target="https://www.linkedin.com/messaging/thread/2-MDNhYjYwMTgtYzMzMC00N2ViLWI3NDctOTU5NGZlODVmMjAxXzAxMg==/" TargetMode="External"/><Relationship Id="rId1597" Type="http://schemas.openxmlformats.org/officeDocument/2006/relationships/hyperlink" Target="https://www.linkedin.com/in/joaquin-gonzalez-varela-78161165/" TargetMode="External"/><Relationship Id="rId1587" Type="http://schemas.openxmlformats.org/officeDocument/2006/relationships/hyperlink" Target="https://app.hubspot.com/contacts/22670085/company/9959134588" TargetMode="External"/><Relationship Id="rId1588" Type="http://schemas.openxmlformats.org/officeDocument/2006/relationships/hyperlink" Target="https://www.linkedin.com/in/mike-osborn-0699b964/" TargetMode="External"/><Relationship Id="rId1589" Type="http://schemas.openxmlformats.org/officeDocument/2006/relationships/hyperlink" Target="https://www.linkedin.com/in/emilyfitzjohnston/" TargetMode="External"/><Relationship Id="rId998" Type="http://schemas.openxmlformats.org/officeDocument/2006/relationships/hyperlink" Target="https://www.linkedin.com/in/muhammad-umer-53387b10b/" TargetMode="External"/><Relationship Id="rId997" Type="http://schemas.openxmlformats.org/officeDocument/2006/relationships/hyperlink" Target="https://www.linkedin.com/in/wendy-long-6a338937/" TargetMode="External"/><Relationship Id="rId996" Type="http://schemas.openxmlformats.org/officeDocument/2006/relationships/hyperlink" Target="https://www.linkedin.com/in/wendy-long-6a338937/" TargetMode="External"/><Relationship Id="rId995" Type="http://schemas.openxmlformats.org/officeDocument/2006/relationships/hyperlink" Target="https://www.linkedin.com/in/scott-bingley-4ba38839/" TargetMode="External"/><Relationship Id="rId999" Type="http://schemas.openxmlformats.org/officeDocument/2006/relationships/hyperlink" Target="https://app.hubspot.com/contacts/22670085/company/9746393745" TargetMode="External"/><Relationship Id="rId990" Type="http://schemas.openxmlformats.org/officeDocument/2006/relationships/hyperlink" Target="https://www.linkedin.com/in/billie-iveson-209465b5/" TargetMode="External"/><Relationship Id="rId1580" Type="http://schemas.openxmlformats.org/officeDocument/2006/relationships/hyperlink" Target="https://app.hubspot.com/contacts/22670085/company/9747065389" TargetMode="External"/><Relationship Id="rId1581" Type="http://schemas.openxmlformats.org/officeDocument/2006/relationships/hyperlink" Target="https://www.linkedin.com/in/marcecko/" TargetMode="External"/><Relationship Id="rId1582" Type="http://schemas.openxmlformats.org/officeDocument/2006/relationships/hyperlink" Target="https://www.linkedin.com/messaging/thread/2-NzUzMWZlZjEtYzlmMC00OTliLWJjMjEtNThkMGY0ZDE0ODIwXzAxMA==/" TargetMode="External"/><Relationship Id="rId994" Type="http://schemas.openxmlformats.org/officeDocument/2006/relationships/hyperlink" Target="https://app.hubspot.com/contacts/22670085/company/9746393744" TargetMode="External"/><Relationship Id="rId1583" Type="http://schemas.openxmlformats.org/officeDocument/2006/relationships/hyperlink" Target="https://twitter.com/MarcEcko" TargetMode="External"/><Relationship Id="rId993" Type="http://schemas.openxmlformats.org/officeDocument/2006/relationships/hyperlink" Target="https://www.linkedin.com/in/scott-bingley-4ba38839/" TargetMode="External"/><Relationship Id="rId1584" Type="http://schemas.openxmlformats.org/officeDocument/2006/relationships/hyperlink" Target="https://www.linkedin.com/in/ruth-wood-01987a7/" TargetMode="External"/><Relationship Id="rId992" Type="http://schemas.openxmlformats.org/officeDocument/2006/relationships/hyperlink" Target="https://www.linkedin.com/in/kayla-arbelo-0226701b/" TargetMode="External"/><Relationship Id="rId1585" Type="http://schemas.openxmlformats.org/officeDocument/2006/relationships/hyperlink" Target="https://www.linkedin.com/in/ruth-wood-01987a7/" TargetMode="External"/><Relationship Id="rId991" Type="http://schemas.openxmlformats.org/officeDocument/2006/relationships/hyperlink" Target="https://www.linkedin.com/in/kayla-arbelo-0226701b/" TargetMode="External"/><Relationship Id="rId1586" Type="http://schemas.openxmlformats.org/officeDocument/2006/relationships/hyperlink" Target="https://www.linkedin.com/in/mike-osborn-0699b964/" TargetMode="External"/><Relationship Id="rId1532" Type="http://schemas.openxmlformats.org/officeDocument/2006/relationships/hyperlink" Target="https://www.linkedin.com/in/joslyn-p-90510731/" TargetMode="External"/><Relationship Id="rId2863" Type="http://schemas.openxmlformats.org/officeDocument/2006/relationships/hyperlink" Target="https://www.linkedin.com/in/joshua-citron-25210626/" TargetMode="External"/><Relationship Id="rId1533" Type="http://schemas.openxmlformats.org/officeDocument/2006/relationships/hyperlink" Target="https://www.linkedin.com/in/aurorecolliaux/" TargetMode="External"/><Relationship Id="rId2864" Type="http://schemas.openxmlformats.org/officeDocument/2006/relationships/hyperlink" Target="https://www.linkedin.com/messaging/thread/2-Y2ZiMmFlNGYtMTZmMS00ODlmLWI0NjItYTYxNDgwZTBlOWUzXzAxMA==/" TargetMode="External"/><Relationship Id="rId1534" Type="http://schemas.openxmlformats.org/officeDocument/2006/relationships/hyperlink" Target="https://www.linkedin.com/in/aurorecolliaux/" TargetMode="External"/><Relationship Id="rId2865" Type="http://schemas.openxmlformats.org/officeDocument/2006/relationships/hyperlink" Target="https://www.linkedin.com/in/rachel-davis-51744210/" TargetMode="External"/><Relationship Id="rId1535" Type="http://schemas.openxmlformats.org/officeDocument/2006/relationships/hyperlink" Target="https://www.linkedin.com/messaging/thread/2-MTJmMDBlMDAtNzk1ZS00MWYzLThlZjEtZjYyOTExMTMzMjJkXzAxMA==/" TargetMode="External"/><Relationship Id="rId2866" Type="http://schemas.openxmlformats.org/officeDocument/2006/relationships/hyperlink" Target="https://www.linkedin.com/in/rachel-davis-51744210/" TargetMode="External"/><Relationship Id="rId1536" Type="http://schemas.openxmlformats.org/officeDocument/2006/relationships/hyperlink" Target="https://www.linkedin.com/in/ashleydml/" TargetMode="External"/><Relationship Id="rId2867" Type="http://schemas.openxmlformats.org/officeDocument/2006/relationships/hyperlink" Target="https://www.linkedin.com/in/chris-vanroekel-66768815/" TargetMode="External"/><Relationship Id="rId1537" Type="http://schemas.openxmlformats.org/officeDocument/2006/relationships/hyperlink" Target="https://www.linkedin.com/in/ashleydml/" TargetMode="External"/><Relationship Id="rId2868" Type="http://schemas.openxmlformats.org/officeDocument/2006/relationships/hyperlink" Target="https://www.linkedin.com/in/chris-vanroekel-66768815/" TargetMode="External"/><Relationship Id="rId1538" Type="http://schemas.openxmlformats.org/officeDocument/2006/relationships/hyperlink" Target="https://www.linkedin.com/in/ulatuszewicka/" TargetMode="External"/><Relationship Id="rId2869" Type="http://schemas.openxmlformats.org/officeDocument/2006/relationships/hyperlink" Target="https://www.linkedin.com/in/rachel-mckean-915b01114/" TargetMode="External"/><Relationship Id="rId1539" Type="http://schemas.openxmlformats.org/officeDocument/2006/relationships/hyperlink" Target="https://app.hubspot.com/contacts/22670085/company/9746312719" TargetMode="External"/><Relationship Id="rId949" Type="http://schemas.openxmlformats.org/officeDocument/2006/relationships/hyperlink" Target="https://www.linkedin.com/in/noellenieporte/" TargetMode="External"/><Relationship Id="rId948" Type="http://schemas.openxmlformats.org/officeDocument/2006/relationships/hyperlink" Target="https://app.hubspot.com/contacts/22670085/company/9746425224" TargetMode="External"/><Relationship Id="rId943" Type="http://schemas.openxmlformats.org/officeDocument/2006/relationships/hyperlink" Target="https://app.hubspot.com/contacts/22670085/company/9746400145" TargetMode="External"/><Relationship Id="rId942" Type="http://schemas.openxmlformats.org/officeDocument/2006/relationships/hyperlink" Target="https://www.linkedin.com/in/katie-daniel-05271a4a/" TargetMode="External"/><Relationship Id="rId941" Type="http://schemas.openxmlformats.org/officeDocument/2006/relationships/hyperlink" Target="https://www.linkedin.com/in/alessandrovannoni/" TargetMode="External"/><Relationship Id="rId940" Type="http://schemas.openxmlformats.org/officeDocument/2006/relationships/hyperlink" Target="https://www.linkedin.com/in/alessandrovannoni/" TargetMode="External"/><Relationship Id="rId947" Type="http://schemas.openxmlformats.org/officeDocument/2006/relationships/hyperlink" Target="https://www.linkedin.com/in/noellenieporte/" TargetMode="External"/><Relationship Id="rId946" Type="http://schemas.openxmlformats.org/officeDocument/2006/relationships/hyperlink" Target="https://www.linkedin.com/in/ella-n-239678168/" TargetMode="External"/><Relationship Id="rId945" Type="http://schemas.openxmlformats.org/officeDocument/2006/relationships/hyperlink" Target="https://www.linkedin.com/in/ella-n-239678168/" TargetMode="External"/><Relationship Id="rId944" Type="http://schemas.openxmlformats.org/officeDocument/2006/relationships/hyperlink" Target="https://www.linkedin.com/in/katie-daniel-05271a4a/" TargetMode="External"/><Relationship Id="rId2860" Type="http://schemas.openxmlformats.org/officeDocument/2006/relationships/hyperlink" Target="https://www.linkedin.com/in/clara-pryke-817477104/" TargetMode="External"/><Relationship Id="rId1530" Type="http://schemas.openxmlformats.org/officeDocument/2006/relationships/hyperlink" Target="https://www.linkedin.com/in/joslyn-p-90510731/" TargetMode="External"/><Relationship Id="rId2861" Type="http://schemas.openxmlformats.org/officeDocument/2006/relationships/hyperlink" Target="https://www.linkedin.com/in/joshua-citron-25210626/" TargetMode="External"/><Relationship Id="rId1531" Type="http://schemas.openxmlformats.org/officeDocument/2006/relationships/hyperlink" Target="https://app.hubspot.com/contacts/22670085/company/9746312768" TargetMode="External"/><Relationship Id="rId2862" Type="http://schemas.openxmlformats.org/officeDocument/2006/relationships/hyperlink" Target="https://app.hubspot.com/contacts/22670085/company/10336647311" TargetMode="External"/><Relationship Id="rId1521" Type="http://schemas.openxmlformats.org/officeDocument/2006/relationships/hyperlink" Target="https://app.hubspot.com/contacts/22670085/company/9746443188" TargetMode="External"/><Relationship Id="rId2852" Type="http://schemas.openxmlformats.org/officeDocument/2006/relationships/hyperlink" Target="https://www.linkedin.com/in/jenna-hansen-90a1b544/" TargetMode="External"/><Relationship Id="rId1522" Type="http://schemas.openxmlformats.org/officeDocument/2006/relationships/hyperlink" Target="https://www.linkedin.com/in/johanna-scully-350a9520/" TargetMode="External"/><Relationship Id="rId2853" Type="http://schemas.openxmlformats.org/officeDocument/2006/relationships/hyperlink" Target="https://www.linkedin.com/messaging/thread/2-Nzk3OGNmZTQtNWY3OS00ZDJmLWFjZDQtOWQ1ZDMyNmY2YTUyXzAxMA==/" TargetMode="External"/><Relationship Id="rId1523" Type="http://schemas.openxmlformats.org/officeDocument/2006/relationships/hyperlink" Target="https://www.linkedin.com/in/ashleighhipwood/" TargetMode="External"/><Relationship Id="rId2854" Type="http://schemas.openxmlformats.org/officeDocument/2006/relationships/hyperlink" Target="https://www.linkedin.com/in/luke-mcalpine-b216b113/" TargetMode="External"/><Relationship Id="rId1524" Type="http://schemas.openxmlformats.org/officeDocument/2006/relationships/hyperlink" Target="https://www.linkedin.com/in/ashleighhipwood/" TargetMode="External"/><Relationship Id="rId2855" Type="http://schemas.openxmlformats.org/officeDocument/2006/relationships/hyperlink" Target="https://www.linkedin.com/in/luke-mcalpine-b216b113/" TargetMode="External"/><Relationship Id="rId1525" Type="http://schemas.openxmlformats.org/officeDocument/2006/relationships/hyperlink" Target="https://www.linkedin.com/in/suzy-biszantz-60771369/" TargetMode="External"/><Relationship Id="rId2856" Type="http://schemas.openxmlformats.org/officeDocument/2006/relationships/hyperlink" Target="https://www.linkedin.com/messaging/thread/2-ZWQzZGRjYTYtN2YzNi00OGU4LWI0MjktOTI5MGYzYTlmMThkXzAxMA==" TargetMode="External"/><Relationship Id="rId1526" Type="http://schemas.openxmlformats.org/officeDocument/2006/relationships/hyperlink" Target="https://app.hubspot.com/contacts/22670085/company/9746324876" TargetMode="External"/><Relationship Id="rId2857" Type="http://schemas.openxmlformats.org/officeDocument/2006/relationships/hyperlink" Target="https://www.linkedin.com/messaging/thread/2-ZWQzZGRjYTYtN2YzNi00OGU4LWI0MjktOTI5MGYzYTlmMThkXzAxMA==/" TargetMode="External"/><Relationship Id="rId1527" Type="http://schemas.openxmlformats.org/officeDocument/2006/relationships/hyperlink" Target="https://www.linkedin.com/in/suzy-biszantz-60771369/" TargetMode="External"/><Relationship Id="rId2858" Type="http://schemas.openxmlformats.org/officeDocument/2006/relationships/hyperlink" Target="https://twitter.com/lucasmcalpine" TargetMode="External"/><Relationship Id="rId1528" Type="http://schemas.openxmlformats.org/officeDocument/2006/relationships/hyperlink" Target="https://www.linkedin.com/in/jennifer-c-08a496106/" TargetMode="External"/><Relationship Id="rId2859" Type="http://schemas.openxmlformats.org/officeDocument/2006/relationships/hyperlink" Target="https://www.linkedin.com/in/clara-pryke-817477104/" TargetMode="External"/><Relationship Id="rId1529" Type="http://schemas.openxmlformats.org/officeDocument/2006/relationships/hyperlink" Target="https://www.linkedin.com/in/jennifer-c-08a496106/" TargetMode="External"/><Relationship Id="rId939" Type="http://schemas.openxmlformats.org/officeDocument/2006/relationships/hyperlink" Target="https://www.linkedin.com/messaging/thread/2-M2E4YTJmZDgtZTlhNy00Njc5LWJiMTktZTJiNTdhZjAwMjRkXzAxMw==" TargetMode="External"/><Relationship Id="rId938" Type="http://schemas.openxmlformats.org/officeDocument/2006/relationships/hyperlink" Target="https://www.linkedin.com/in/matteolanaia/" TargetMode="External"/><Relationship Id="rId937" Type="http://schemas.openxmlformats.org/officeDocument/2006/relationships/hyperlink" Target="https://www.linkedin.com/in/matteolanaia/" TargetMode="External"/><Relationship Id="rId932" Type="http://schemas.openxmlformats.org/officeDocument/2006/relationships/hyperlink" Target="https://www.linkedin.com/in/martinacapriotti9/" TargetMode="External"/><Relationship Id="rId931" Type="http://schemas.openxmlformats.org/officeDocument/2006/relationships/hyperlink" Target="https://www.linkedin.com/messaging/thread/2-MmNmYTBiZTctMjEzNy00MTRkLTllNTctMGZjMGY4YzQyY2JkXzAxMw==/" TargetMode="External"/><Relationship Id="rId930" Type="http://schemas.openxmlformats.org/officeDocument/2006/relationships/hyperlink" Target="https://www.linkedin.com/messaging/thread/2-MzhhZTQ1YzEtNTgwMS00ZTYxLTg2ZmQtYjA1N2YyOGYzMTM2XzAxMA==/" TargetMode="External"/><Relationship Id="rId936" Type="http://schemas.openxmlformats.org/officeDocument/2006/relationships/hyperlink" Target="https://www.linkedin.com/in/sara-senatori-a82ab3146/" TargetMode="External"/><Relationship Id="rId935" Type="http://schemas.openxmlformats.org/officeDocument/2006/relationships/hyperlink" Target="https://www.linkedin.com/in/sara-senatori-a82ab3146/" TargetMode="External"/><Relationship Id="rId934" Type="http://schemas.openxmlformats.org/officeDocument/2006/relationships/hyperlink" Target="https://www.linkedin.com/messaging/thread/2-ZTBmMDMzNWItMTc0My00ZDBjLWEwZWMtZmRjZDY2ZmNhNzg4XzAxMA==/" TargetMode="External"/><Relationship Id="rId933" Type="http://schemas.openxmlformats.org/officeDocument/2006/relationships/hyperlink" Target="https://www.linkedin.com/in/martinacapriotti9/" TargetMode="External"/><Relationship Id="rId2850" Type="http://schemas.openxmlformats.org/officeDocument/2006/relationships/hyperlink" Target="https://twitter.com/mikepmaher?lang=en" TargetMode="External"/><Relationship Id="rId1520" Type="http://schemas.openxmlformats.org/officeDocument/2006/relationships/hyperlink" Target="https://www.linkedin.com/in/johanna-scully-350a9520/" TargetMode="External"/><Relationship Id="rId2851" Type="http://schemas.openxmlformats.org/officeDocument/2006/relationships/hyperlink" Target="https://www.linkedin.com/in/jenna-hansen-90a1b544/" TargetMode="External"/><Relationship Id="rId1554" Type="http://schemas.openxmlformats.org/officeDocument/2006/relationships/hyperlink" Target="https://www.linkedin.com/in/marly-eiford-dreis-56b8199/" TargetMode="External"/><Relationship Id="rId2885" Type="http://schemas.openxmlformats.org/officeDocument/2006/relationships/hyperlink" Target="https://www.linkedin.com/in/ryan-letson-71350522/" TargetMode="External"/><Relationship Id="rId1555" Type="http://schemas.openxmlformats.org/officeDocument/2006/relationships/hyperlink" Target="https://www.linkedin.com/in/gianluca-vorzillo-9b02b547/" TargetMode="External"/><Relationship Id="rId2886" Type="http://schemas.openxmlformats.org/officeDocument/2006/relationships/hyperlink" Target="https://www.linkedin.com/in/amysellers/" TargetMode="External"/><Relationship Id="rId1556" Type="http://schemas.openxmlformats.org/officeDocument/2006/relationships/hyperlink" Target="https://app.hubspot.com/contacts/22670085/company/9746439587" TargetMode="External"/><Relationship Id="rId2887" Type="http://schemas.openxmlformats.org/officeDocument/2006/relationships/hyperlink" Target="https://www.linkedin.com/in/amysellers/" TargetMode="External"/><Relationship Id="rId1557" Type="http://schemas.openxmlformats.org/officeDocument/2006/relationships/hyperlink" Target="https://www.linkedin.com/in/gianluca-vorzillo-9b02b547/" TargetMode="External"/><Relationship Id="rId2888" Type="http://schemas.openxmlformats.org/officeDocument/2006/relationships/hyperlink" Target="https://www.linkedin.com/messaging/thread/2-OGUzNDMyZjEtNTkyOS00YWQwLTgzYjktMGZmNjQ3OTM0YzhhXzAxMA==/" TargetMode="External"/><Relationship Id="rId1558" Type="http://schemas.openxmlformats.org/officeDocument/2006/relationships/hyperlink" Target="https://twitter.com/VorzilloReal" TargetMode="External"/><Relationship Id="rId2889" Type="http://schemas.openxmlformats.org/officeDocument/2006/relationships/hyperlink" Target="https://www.linkedin.com/messaging/thread/2-Y2MxMTQ3NzQtZjJhYi00ODM2LWExMDctNTcwMDRiNDY0Njg3XzAxMA==/" TargetMode="External"/><Relationship Id="rId1559" Type="http://schemas.openxmlformats.org/officeDocument/2006/relationships/hyperlink" Target="https://www.linkedin.com/in/veronicacalierno/" TargetMode="External"/><Relationship Id="rId965" Type="http://schemas.openxmlformats.org/officeDocument/2006/relationships/hyperlink" Target="https://www.linkedin.com/in/eun-jeung-3131b7a3/" TargetMode="External"/><Relationship Id="rId964" Type="http://schemas.openxmlformats.org/officeDocument/2006/relationships/hyperlink" Target="https://www.linkedin.com/in/eun-jeung-3131b7a3/" TargetMode="External"/><Relationship Id="rId963" Type="http://schemas.openxmlformats.org/officeDocument/2006/relationships/hyperlink" Target="https://www.linkedin.com/in/concretejungleny/" TargetMode="External"/><Relationship Id="rId962" Type="http://schemas.openxmlformats.org/officeDocument/2006/relationships/hyperlink" Target="https://app.hubspot.com/contacts/22670085/company/9745839524" TargetMode="External"/><Relationship Id="rId969" Type="http://schemas.openxmlformats.org/officeDocument/2006/relationships/hyperlink" Target="https://www.linkedin.com/in/julianna-hughes-b7770a219/?trk=public_profile_samename-profile&amp;originalSubdomain=au" TargetMode="External"/><Relationship Id="rId968" Type="http://schemas.openxmlformats.org/officeDocument/2006/relationships/hyperlink" Target="https://www.linkedin.com/in/sonia-routley-42139437/" TargetMode="External"/><Relationship Id="rId967" Type="http://schemas.openxmlformats.org/officeDocument/2006/relationships/hyperlink" Target="https://app.hubspot.com/contacts/22670085/company/9746338404" TargetMode="External"/><Relationship Id="rId966" Type="http://schemas.openxmlformats.org/officeDocument/2006/relationships/hyperlink" Target="https://www.linkedin.com/in/sonia-routley-42139437/" TargetMode="External"/><Relationship Id="rId2880" Type="http://schemas.openxmlformats.org/officeDocument/2006/relationships/hyperlink" Target="https://www.linkedin.com/in/leslie-garrard/" TargetMode="External"/><Relationship Id="rId961" Type="http://schemas.openxmlformats.org/officeDocument/2006/relationships/hyperlink" Target="https://www.linkedin.com/in/concretejungleny/" TargetMode="External"/><Relationship Id="rId1550" Type="http://schemas.openxmlformats.org/officeDocument/2006/relationships/hyperlink" Target="https://www.linkedin.com/messaging/thread/2-OWZiMzUxNzgtZDE2Yi00M2YxLTljZDQtYTQyNjNkNzJjZTE1XzAxMA==/" TargetMode="External"/><Relationship Id="rId2881" Type="http://schemas.openxmlformats.org/officeDocument/2006/relationships/hyperlink" Target="https://www.linkedin.com/in/frandunaway/" TargetMode="External"/><Relationship Id="rId960" Type="http://schemas.openxmlformats.org/officeDocument/2006/relationships/hyperlink" Target="https://twitter.com/SarahPalazola" TargetMode="External"/><Relationship Id="rId1551" Type="http://schemas.openxmlformats.org/officeDocument/2006/relationships/hyperlink" Target="https://www.linkedin.com/in/stephanie-doiron-29078216/" TargetMode="External"/><Relationship Id="rId2882" Type="http://schemas.openxmlformats.org/officeDocument/2006/relationships/hyperlink" Target="https://www.linkedin.com/in/frandunaway/" TargetMode="External"/><Relationship Id="rId1552" Type="http://schemas.openxmlformats.org/officeDocument/2006/relationships/hyperlink" Target="https://www.linkedin.com/in/stephanie-doiron-29078216/" TargetMode="External"/><Relationship Id="rId2883" Type="http://schemas.openxmlformats.org/officeDocument/2006/relationships/hyperlink" Target="https://www.linkedin.com/messaging/thread/2-ODAyZDA1NWQtYTI4OC00OGFlLTk4MDYtYWViNDcwMTc5ZmVlXzAxMA==/" TargetMode="External"/><Relationship Id="rId1553" Type="http://schemas.openxmlformats.org/officeDocument/2006/relationships/hyperlink" Target="https://www.linkedin.com/in/marly-eiford-dreis-56b8199/" TargetMode="External"/><Relationship Id="rId2884" Type="http://schemas.openxmlformats.org/officeDocument/2006/relationships/hyperlink" Target="https://www.linkedin.com/in/ryan-letson-71350522/" TargetMode="External"/><Relationship Id="rId1543" Type="http://schemas.openxmlformats.org/officeDocument/2006/relationships/hyperlink" Target="https://www.linkedin.com/messaging/thread/2-MDBjMmJlZGEtOTIxMS00NDU4LWE5OGUtZjVhMzRiM2E0ODcxXzAxMA==/" TargetMode="External"/><Relationship Id="rId2874" Type="http://schemas.openxmlformats.org/officeDocument/2006/relationships/hyperlink" Target="https://www.linkedin.com/in/edwinkim05/" TargetMode="External"/><Relationship Id="rId1544" Type="http://schemas.openxmlformats.org/officeDocument/2006/relationships/hyperlink" Target="https://www.linkedin.com/in/clare-vivier-16904172/" TargetMode="External"/><Relationship Id="rId2875" Type="http://schemas.openxmlformats.org/officeDocument/2006/relationships/hyperlink" Target="https://www.linkedin.com/in/edwinkim05/" TargetMode="External"/><Relationship Id="rId1545" Type="http://schemas.openxmlformats.org/officeDocument/2006/relationships/hyperlink" Target="https://app.hubspot.com/contacts/22670085/company/9747095815" TargetMode="External"/><Relationship Id="rId2876" Type="http://schemas.openxmlformats.org/officeDocument/2006/relationships/hyperlink" Target="https://www.linkedin.com/in/naomi-e-gonzalez-/" TargetMode="External"/><Relationship Id="rId1546" Type="http://schemas.openxmlformats.org/officeDocument/2006/relationships/hyperlink" Target="https://www.linkedin.com/in/clare-vivier-16904172/" TargetMode="External"/><Relationship Id="rId2877" Type="http://schemas.openxmlformats.org/officeDocument/2006/relationships/hyperlink" Target="https://app.hubspot.com/contacts/22670085/company/10336566902" TargetMode="External"/><Relationship Id="rId1547" Type="http://schemas.openxmlformats.org/officeDocument/2006/relationships/hyperlink" Target="https://twitter.com/clarevivier?lang=en" TargetMode="External"/><Relationship Id="rId2878" Type="http://schemas.openxmlformats.org/officeDocument/2006/relationships/hyperlink" Target="https://www.linkedin.com/in/naomi-e-gonzalez-/" TargetMode="External"/><Relationship Id="rId1548" Type="http://schemas.openxmlformats.org/officeDocument/2006/relationships/hyperlink" Target="https://www.linkedin.com/in/molly-leonetti-a926243/" TargetMode="External"/><Relationship Id="rId2879" Type="http://schemas.openxmlformats.org/officeDocument/2006/relationships/hyperlink" Target="https://www.linkedin.com/in/leslie-garrard/" TargetMode="External"/><Relationship Id="rId1549" Type="http://schemas.openxmlformats.org/officeDocument/2006/relationships/hyperlink" Target="https://www.linkedin.com/in/molly-leonetti-a926243/" TargetMode="External"/><Relationship Id="rId959" Type="http://schemas.openxmlformats.org/officeDocument/2006/relationships/hyperlink" Target="https://www.linkedin.com/in/sarahpalazola/" TargetMode="External"/><Relationship Id="rId954" Type="http://schemas.openxmlformats.org/officeDocument/2006/relationships/hyperlink" Target="https://www.linkedin.com/in/will-levy/" TargetMode="External"/><Relationship Id="rId953" Type="http://schemas.openxmlformats.org/officeDocument/2006/relationships/hyperlink" Target="https://app.hubspot.com/contacts/22670085/company/9746456482" TargetMode="External"/><Relationship Id="rId952" Type="http://schemas.openxmlformats.org/officeDocument/2006/relationships/hyperlink" Target="https://www.linkedin.com/in/will-levy/" TargetMode="External"/><Relationship Id="rId951" Type="http://schemas.openxmlformats.org/officeDocument/2006/relationships/hyperlink" Target="https://www.linkedin.com/in/amanda-barker-37492887/" TargetMode="External"/><Relationship Id="rId958" Type="http://schemas.openxmlformats.org/officeDocument/2006/relationships/hyperlink" Target="https://www.linkedin.com/in/sarahpalazola/" TargetMode="External"/><Relationship Id="rId957" Type="http://schemas.openxmlformats.org/officeDocument/2006/relationships/hyperlink" Target="https://www.linkedin.com/in/greg-sones-356153a/" TargetMode="External"/><Relationship Id="rId956" Type="http://schemas.openxmlformats.org/officeDocument/2006/relationships/hyperlink" Target="https://www.linkedin.com/in/greg-sones-356153a/" TargetMode="External"/><Relationship Id="rId955" Type="http://schemas.openxmlformats.org/officeDocument/2006/relationships/hyperlink" Target="https://www.linkedin.com/messaging/thread/2-ZDE1MGYxNDgtOGUyZS00OTE0LWI2NDgtMGZjZjQ4MDI2MWUxXzAxMA==/" TargetMode="External"/><Relationship Id="rId950" Type="http://schemas.openxmlformats.org/officeDocument/2006/relationships/hyperlink" Target="https://www.linkedin.com/in/amanda-barker-37492887/" TargetMode="External"/><Relationship Id="rId2870" Type="http://schemas.openxmlformats.org/officeDocument/2006/relationships/hyperlink" Target="https://www.linkedin.com/in/rachel-mckean-915b01114/" TargetMode="External"/><Relationship Id="rId1540" Type="http://schemas.openxmlformats.org/officeDocument/2006/relationships/hyperlink" Target="https://www.linkedin.com/in/ulatuszewicka/" TargetMode="External"/><Relationship Id="rId2871" Type="http://schemas.openxmlformats.org/officeDocument/2006/relationships/hyperlink" Target="https://www.linkedin.com/in/laurent-raphael-cohen-13335a172/" TargetMode="External"/><Relationship Id="rId1541" Type="http://schemas.openxmlformats.org/officeDocument/2006/relationships/hyperlink" Target="https://www.linkedin.com/in/allie-vella/" TargetMode="External"/><Relationship Id="rId2872" Type="http://schemas.openxmlformats.org/officeDocument/2006/relationships/hyperlink" Target="https://app.hubspot.com/contacts/22670085/company/10336748169" TargetMode="External"/><Relationship Id="rId1542" Type="http://schemas.openxmlformats.org/officeDocument/2006/relationships/hyperlink" Target="https://www.linkedin.com/in/allie-vella/" TargetMode="External"/><Relationship Id="rId2873" Type="http://schemas.openxmlformats.org/officeDocument/2006/relationships/hyperlink" Target="https://www.linkedin.com/in/laurent-raphael-cohen-13335a172/" TargetMode="External"/><Relationship Id="rId2027" Type="http://schemas.openxmlformats.org/officeDocument/2006/relationships/hyperlink" Target="https://www.linkedin.com/in/robfarella/" TargetMode="External"/><Relationship Id="rId3359" Type="http://schemas.openxmlformats.org/officeDocument/2006/relationships/hyperlink" Target="https://www.linkedin.com/in/erwan-de-charette-b6ba392/" TargetMode="External"/><Relationship Id="rId2028" Type="http://schemas.openxmlformats.org/officeDocument/2006/relationships/hyperlink" Target="https://www.linkedin.com/in/robfarella/" TargetMode="External"/><Relationship Id="rId3358" Type="http://schemas.openxmlformats.org/officeDocument/2006/relationships/hyperlink" Target="https://app.hubspot.com/contacts/22670085/company/10336543885" TargetMode="External"/><Relationship Id="rId2029" Type="http://schemas.openxmlformats.org/officeDocument/2006/relationships/hyperlink" Target="https://www.linkedin.com/messaging/thread/2-YWEwYzc4Y2MtZWVlYi00ZTcxLTg1YzUtYmI1MGJhNGE1ZmIwXzAxMA==/" TargetMode="External"/><Relationship Id="rId107" Type="http://schemas.openxmlformats.org/officeDocument/2006/relationships/hyperlink" Target="https://www.linkedin.com/in/ron-nussbaum-40a3b294/" TargetMode="External"/><Relationship Id="rId106" Type="http://schemas.openxmlformats.org/officeDocument/2006/relationships/hyperlink" Target="https://app.hubspot.com/contacts/22670085/company/10336677429" TargetMode="External"/><Relationship Id="rId105" Type="http://schemas.openxmlformats.org/officeDocument/2006/relationships/hyperlink" Target="https://www.linkedin.com/in/ron-nussbaum-40a3b294/" TargetMode="External"/><Relationship Id="rId104" Type="http://schemas.openxmlformats.org/officeDocument/2006/relationships/hyperlink" Target="https://www.linkedin.com/in/stevecat/" TargetMode="External"/><Relationship Id="rId109" Type="http://schemas.openxmlformats.org/officeDocument/2006/relationships/hyperlink" Target="https://www.linkedin.com/in/christopher-miner-491a8813/" TargetMode="External"/><Relationship Id="rId108" Type="http://schemas.openxmlformats.org/officeDocument/2006/relationships/hyperlink" Target="https://www.linkedin.com/in/christopher-miner-491a8813/" TargetMode="External"/><Relationship Id="rId3351" Type="http://schemas.openxmlformats.org/officeDocument/2006/relationships/hyperlink" Target="https://www.linkedin.com/in/daniela-morena-mba/" TargetMode="External"/><Relationship Id="rId2020" Type="http://schemas.openxmlformats.org/officeDocument/2006/relationships/hyperlink" Target="https://www.linkedin.com/in/jonathan-totaro-42a9561b8/" TargetMode="External"/><Relationship Id="rId3350" Type="http://schemas.openxmlformats.org/officeDocument/2006/relationships/hyperlink" Target="https://www.linkedin.com/in/daniela-morena-mba/" TargetMode="External"/><Relationship Id="rId2021" Type="http://schemas.openxmlformats.org/officeDocument/2006/relationships/hyperlink" Target="https://app.hubspot.com/contacts/22670085/company/10336748146" TargetMode="External"/><Relationship Id="rId3353" Type="http://schemas.openxmlformats.org/officeDocument/2006/relationships/hyperlink" Target="https://www.linkedin.com/in/markramdial/" TargetMode="External"/><Relationship Id="rId2022" Type="http://schemas.openxmlformats.org/officeDocument/2006/relationships/hyperlink" Target="https://www.linkedin.com/in/jonathan-totaro-42a9561b8/" TargetMode="External"/><Relationship Id="rId3352" Type="http://schemas.openxmlformats.org/officeDocument/2006/relationships/hyperlink" Target="https://www.linkedin.com/in/markramdial/" TargetMode="External"/><Relationship Id="rId103" Type="http://schemas.openxmlformats.org/officeDocument/2006/relationships/hyperlink" Target="https://www.linkedin.com/in/stevecat/" TargetMode="External"/><Relationship Id="rId2023" Type="http://schemas.openxmlformats.org/officeDocument/2006/relationships/hyperlink" Target="https://twitter.com/PriceNewYork" TargetMode="External"/><Relationship Id="rId3355" Type="http://schemas.openxmlformats.org/officeDocument/2006/relationships/hyperlink" Target="https://www.linkedin.com/in/ashleyckinder/" TargetMode="External"/><Relationship Id="rId102" Type="http://schemas.openxmlformats.org/officeDocument/2006/relationships/hyperlink" Target="https://twitter.com/scottpaladini" TargetMode="External"/><Relationship Id="rId2024" Type="http://schemas.openxmlformats.org/officeDocument/2006/relationships/hyperlink" Target="https://www.linkedin.com/in/philfromreason/" TargetMode="External"/><Relationship Id="rId3354" Type="http://schemas.openxmlformats.org/officeDocument/2006/relationships/hyperlink" Target="https://www.linkedin.com/messaging/thread/2-YjhjZmMxNWItMTRmMy00MjZmLWE3MWItMzY2ZmE3OTc0YjA2XzAxMA==/" TargetMode="External"/><Relationship Id="rId101" Type="http://schemas.openxmlformats.org/officeDocument/2006/relationships/hyperlink" Target="https://www.linkedin.com/in/scottpaladini/" TargetMode="External"/><Relationship Id="rId2025" Type="http://schemas.openxmlformats.org/officeDocument/2006/relationships/hyperlink" Target="https://www.linkedin.com/in/philfromreason/" TargetMode="External"/><Relationship Id="rId3357" Type="http://schemas.openxmlformats.org/officeDocument/2006/relationships/hyperlink" Target="https://www.linkedin.com/in/erwan-de-charette-b6ba392/" TargetMode="External"/><Relationship Id="rId100" Type="http://schemas.openxmlformats.org/officeDocument/2006/relationships/hyperlink" Target="https://app.hubspot.com/contacts/22670085/company/10336712802" TargetMode="External"/><Relationship Id="rId2026" Type="http://schemas.openxmlformats.org/officeDocument/2006/relationships/hyperlink" Target="https://twitter.com/philfromreason" TargetMode="External"/><Relationship Id="rId3356" Type="http://schemas.openxmlformats.org/officeDocument/2006/relationships/hyperlink" Target="https://www.linkedin.com/in/ashleyckinder/" TargetMode="External"/><Relationship Id="rId2016" Type="http://schemas.openxmlformats.org/officeDocument/2006/relationships/hyperlink" Target="https://www.linkedin.com/messaging/thread/2-MWU2YzkxYTAtYzI2YS00NTlhLTgzZjgtNWJlZGQ0M2U3ODdlXzAxMA==/" TargetMode="External"/><Relationship Id="rId3348" Type="http://schemas.openxmlformats.org/officeDocument/2006/relationships/hyperlink" Target="https://www.linkedin.com/messaging/thread/2-NjNhNmY0ZTAtM2FiNC00NmYzLThiZmUtYTA3YzBkM2I4YWViXzAxMA==/" TargetMode="External"/><Relationship Id="rId2017" Type="http://schemas.openxmlformats.org/officeDocument/2006/relationships/hyperlink" Target="https://twitter.com/mitch_wheatley" TargetMode="External"/><Relationship Id="rId3347" Type="http://schemas.openxmlformats.org/officeDocument/2006/relationships/hyperlink" Target="https://www.linkedin.com/in/frobertlamb/" TargetMode="External"/><Relationship Id="rId2018" Type="http://schemas.openxmlformats.org/officeDocument/2006/relationships/hyperlink" Target="https://www.linkedin.com/in/reuben-bajada-43591b79/" TargetMode="External"/><Relationship Id="rId2019" Type="http://schemas.openxmlformats.org/officeDocument/2006/relationships/hyperlink" Target="https://www.linkedin.com/in/emma-jackson-06576613a/" TargetMode="External"/><Relationship Id="rId3349" Type="http://schemas.openxmlformats.org/officeDocument/2006/relationships/hyperlink" Target="https://www.linkedin.com/messaging/thread/2-ZTkxY2ZlZDAtZjcxMi00OGQxLWIwZDktYWRhOTQ2YzY0OGUwXzAxMA==/" TargetMode="External"/><Relationship Id="rId3340" Type="http://schemas.openxmlformats.org/officeDocument/2006/relationships/hyperlink" Target="https://www.linkedin.com/in/jeffery-fowler/" TargetMode="External"/><Relationship Id="rId2010" Type="http://schemas.openxmlformats.org/officeDocument/2006/relationships/hyperlink" Target="https://www.linkedin.com/in/erica-k-934280239/" TargetMode="External"/><Relationship Id="rId3342" Type="http://schemas.openxmlformats.org/officeDocument/2006/relationships/hyperlink" Target="https://www.linkedin.com/in/andrewkshin/" TargetMode="External"/><Relationship Id="rId2011" Type="http://schemas.openxmlformats.org/officeDocument/2006/relationships/hyperlink" Target="https://www.linkedin.com/in/lloyd-heinrich-6175163/?originalSubdomain=au" TargetMode="External"/><Relationship Id="rId3341" Type="http://schemas.openxmlformats.org/officeDocument/2006/relationships/hyperlink" Target="https://www.linkedin.com/in/andrewkshin/" TargetMode="External"/><Relationship Id="rId2012" Type="http://schemas.openxmlformats.org/officeDocument/2006/relationships/hyperlink" Target="https://app.hubspot.com/contacts/22670085/company/10336779180" TargetMode="External"/><Relationship Id="rId3344" Type="http://schemas.openxmlformats.org/officeDocument/2006/relationships/hyperlink" Target="https://www.linkedin.com/in/eneuri-acosta-73302620/" TargetMode="External"/><Relationship Id="rId2013" Type="http://schemas.openxmlformats.org/officeDocument/2006/relationships/hyperlink" Target="https://www.linkedin.com/messaging/thread/2-MmExYzY5M2YtODM5Ny00ZjdhLWFkNzUtNzk2YTRlZGEzZjc5XzAxMA==/" TargetMode="External"/><Relationship Id="rId3343" Type="http://schemas.openxmlformats.org/officeDocument/2006/relationships/hyperlink" Target="https://www.linkedin.com/in/eneuri-acosta-73302620/" TargetMode="External"/><Relationship Id="rId2014" Type="http://schemas.openxmlformats.org/officeDocument/2006/relationships/hyperlink" Target="https://twitter.com/lheinrich15?lang=en" TargetMode="External"/><Relationship Id="rId3346" Type="http://schemas.openxmlformats.org/officeDocument/2006/relationships/hyperlink" Target="https://www.linkedin.com/in/frobertlamb/" TargetMode="External"/><Relationship Id="rId2015" Type="http://schemas.openxmlformats.org/officeDocument/2006/relationships/hyperlink" Target="https://www.linkedin.com/in/mitchellhwheatley/" TargetMode="External"/><Relationship Id="rId3345" Type="http://schemas.openxmlformats.org/officeDocument/2006/relationships/hyperlink" Target="https://twitter.com/eneuri" TargetMode="External"/><Relationship Id="rId2049" Type="http://schemas.openxmlformats.org/officeDocument/2006/relationships/hyperlink" Target="https://www.linkedin.com/in/neil-osmond-08236885/" TargetMode="External"/><Relationship Id="rId129" Type="http://schemas.openxmlformats.org/officeDocument/2006/relationships/hyperlink" Target="https://www.linkedin.com/in/josh-kilmer-purcell-956b0b10/" TargetMode="External"/><Relationship Id="rId128" Type="http://schemas.openxmlformats.org/officeDocument/2006/relationships/hyperlink" Target="https://www.linkedin.com/messaging/thread/2-N2YzNGI5MWEtNDVjYi00MTIwLTkzM2EtODZlNjFmNGI1MzhmXzAxMA==/" TargetMode="External"/><Relationship Id="rId127" Type="http://schemas.openxmlformats.org/officeDocument/2006/relationships/hyperlink" Target="https://www.linkedin.com/in/mikemurraycoo/" TargetMode="External"/><Relationship Id="rId126" Type="http://schemas.openxmlformats.org/officeDocument/2006/relationships/hyperlink" Target="https://www.linkedin.com/in/mikemurraycoo/" TargetMode="External"/><Relationship Id="rId3371" Type="http://schemas.openxmlformats.org/officeDocument/2006/relationships/hyperlink" Target="https://app.hubspot.com/contacts/22670085/company/10336699317" TargetMode="External"/><Relationship Id="rId2040" Type="http://schemas.openxmlformats.org/officeDocument/2006/relationships/hyperlink" Target="https://www.linkedin.com/in/james-colwell-574953a8/" TargetMode="External"/><Relationship Id="rId3370" Type="http://schemas.openxmlformats.org/officeDocument/2006/relationships/hyperlink" Target="https://www.linkedin.com/in/yildiray-bilgi%C3%A7-3aa7507/" TargetMode="External"/><Relationship Id="rId121" Type="http://schemas.openxmlformats.org/officeDocument/2006/relationships/hyperlink" Target="https://www.linkedin.com/in/jen-marvell-40499524/" TargetMode="External"/><Relationship Id="rId2041" Type="http://schemas.openxmlformats.org/officeDocument/2006/relationships/hyperlink" Target="https://www.linkedin.com/in/james-colwell-574953a8/" TargetMode="External"/><Relationship Id="rId3373" Type="http://schemas.openxmlformats.org/officeDocument/2006/relationships/hyperlink" Target="https://www.linkedin.com/in/dave-issler-0116a910/" TargetMode="External"/><Relationship Id="rId120" Type="http://schemas.openxmlformats.org/officeDocument/2006/relationships/hyperlink" Target="https://www.linkedin.com/in/jen-marvell-40499524/" TargetMode="External"/><Relationship Id="rId2042" Type="http://schemas.openxmlformats.org/officeDocument/2006/relationships/hyperlink" Target="https://twitter.com/jamescolwell1?lang=en" TargetMode="External"/><Relationship Id="rId3372" Type="http://schemas.openxmlformats.org/officeDocument/2006/relationships/hyperlink" Target="https://www.linkedin.com/in/yildiray-bilgi%C3%A7-3aa7507/" TargetMode="External"/><Relationship Id="rId2043" Type="http://schemas.openxmlformats.org/officeDocument/2006/relationships/hyperlink" Target="https://www.linkedin.com/in/sonia-sudnykovych-7073627b/" TargetMode="External"/><Relationship Id="rId3375" Type="http://schemas.openxmlformats.org/officeDocument/2006/relationships/hyperlink" Target="https://www.linkedin.com/messaging/thread/2-NTkwODM5MDktZTBkOS00Y2UzLWI2MzAtZDcyMmYwNTQ5Y2Q4XzAxMA==/" TargetMode="External"/><Relationship Id="rId2044" Type="http://schemas.openxmlformats.org/officeDocument/2006/relationships/hyperlink" Target="https://www.linkedin.com/in/sonia-sudnykovych-7073627b/" TargetMode="External"/><Relationship Id="rId3374" Type="http://schemas.openxmlformats.org/officeDocument/2006/relationships/hyperlink" Target="https://www.linkedin.com/in/dave-issler-0116a910/" TargetMode="External"/><Relationship Id="rId125" Type="http://schemas.openxmlformats.org/officeDocument/2006/relationships/hyperlink" Target="https://www.linkedin.com/messaging/thread/2-OTlhYjNhMzEtMTE3ZS00ZDg1LThiMjUtNGMxNWMwMDFiZjdiXzAxMA==/?inboxType=PRIMARY" TargetMode="External"/><Relationship Id="rId2045" Type="http://schemas.openxmlformats.org/officeDocument/2006/relationships/hyperlink" Target="https://www.linkedin.com/in/dryrobe/" TargetMode="External"/><Relationship Id="rId3377" Type="http://schemas.openxmlformats.org/officeDocument/2006/relationships/hyperlink" Target="https://app.hubspot.com/contacts/22670085/company/10336543883" TargetMode="External"/><Relationship Id="rId124" Type="http://schemas.openxmlformats.org/officeDocument/2006/relationships/hyperlink" Target="https://www.linkedin.com/in/jeremy-segal-proozy/" TargetMode="External"/><Relationship Id="rId2046" Type="http://schemas.openxmlformats.org/officeDocument/2006/relationships/hyperlink" Target="https://app.hubspot.com/contacts/22670085/company/10336566897" TargetMode="External"/><Relationship Id="rId3376" Type="http://schemas.openxmlformats.org/officeDocument/2006/relationships/hyperlink" Target="https://www.linkedin.com/in/ezra-dabah-24231712/" TargetMode="External"/><Relationship Id="rId123" Type="http://schemas.openxmlformats.org/officeDocument/2006/relationships/hyperlink" Target="https://app.hubspot.com/contacts/22670085/company/10336630880" TargetMode="External"/><Relationship Id="rId2047" Type="http://schemas.openxmlformats.org/officeDocument/2006/relationships/hyperlink" Target="https://www.linkedin.com/in/dryrobe/" TargetMode="External"/><Relationship Id="rId3379" Type="http://schemas.openxmlformats.org/officeDocument/2006/relationships/hyperlink" Target="https://www.linkedin.com/in/moshe-dabah-21095b46/" TargetMode="External"/><Relationship Id="rId122" Type="http://schemas.openxmlformats.org/officeDocument/2006/relationships/hyperlink" Target="https://www.linkedin.com/in/jeremy-segal-proozy/" TargetMode="External"/><Relationship Id="rId2048" Type="http://schemas.openxmlformats.org/officeDocument/2006/relationships/hyperlink" Target="https://twitter.com/gideon_bright_" TargetMode="External"/><Relationship Id="rId3378" Type="http://schemas.openxmlformats.org/officeDocument/2006/relationships/hyperlink" Target="https://www.linkedin.com/in/ezra-dabah-24231712/" TargetMode="External"/><Relationship Id="rId2038" Type="http://schemas.openxmlformats.org/officeDocument/2006/relationships/hyperlink" Target="https://app.hubspot.com/contacts/22670085/company/10336875898" TargetMode="External"/><Relationship Id="rId2039" Type="http://schemas.openxmlformats.org/officeDocument/2006/relationships/hyperlink" Target="https://www.linkedin.com/in/jaysen-sudnykovych-64a40914a/" TargetMode="External"/><Relationship Id="rId3369" Type="http://schemas.openxmlformats.org/officeDocument/2006/relationships/hyperlink" Target="https://twitter.com/MarionMollet" TargetMode="External"/><Relationship Id="rId118" Type="http://schemas.openxmlformats.org/officeDocument/2006/relationships/hyperlink" Target="https://www.linkedin.com/in/steven-jaramillo-hudson-0aa32b7/" TargetMode="External"/><Relationship Id="rId117" Type="http://schemas.openxmlformats.org/officeDocument/2006/relationships/hyperlink" Target="https://www.linkedin.com/in/steven-jaramillo-hudson-0aa32b7/" TargetMode="External"/><Relationship Id="rId116" Type="http://schemas.openxmlformats.org/officeDocument/2006/relationships/hyperlink" Target="https://twitter.com/jogriffiths" TargetMode="External"/><Relationship Id="rId115" Type="http://schemas.openxmlformats.org/officeDocument/2006/relationships/hyperlink" Target="https://www.linkedin.com/in/griffithsjoanna/" TargetMode="External"/><Relationship Id="rId3360" Type="http://schemas.openxmlformats.org/officeDocument/2006/relationships/hyperlink" Target="https://www.linkedin.com/in/moise-c-ba132a13/" TargetMode="External"/><Relationship Id="rId119" Type="http://schemas.openxmlformats.org/officeDocument/2006/relationships/hyperlink" Target="https://www.linkedin.com/messaging/thread/2-OGNiZDc3NDktNzU5Ny00ODBlLWEwNTYtYTRiMjlkNGY0MDFjXzAxMA==/?searchTerm=Steven%20Hudson" TargetMode="External"/><Relationship Id="rId110" Type="http://schemas.openxmlformats.org/officeDocument/2006/relationships/hyperlink" Target="https://www.linkedin.com/in/melissa-dunning-741a254b/" TargetMode="External"/><Relationship Id="rId2030" Type="http://schemas.openxmlformats.org/officeDocument/2006/relationships/hyperlink" Target="https://www.linkedin.com/in/tristan-lynch-69644b24/" TargetMode="External"/><Relationship Id="rId3362" Type="http://schemas.openxmlformats.org/officeDocument/2006/relationships/hyperlink" Target="https://www.linkedin.com/in/gibsonkate/" TargetMode="External"/><Relationship Id="rId2031" Type="http://schemas.openxmlformats.org/officeDocument/2006/relationships/hyperlink" Target="https://app.hubspot.com/contacts/22670085/company/10336647310" TargetMode="External"/><Relationship Id="rId3361" Type="http://schemas.openxmlformats.org/officeDocument/2006/relationships/hyperlink" Target="https://www.linkedin.com/in/moise-c-ba132a13/" TargetMode="External"/><Relationship Id="rId2032" Type="http://schemas.openxmlformats.org/officeDocument/2006/relationships/hyperlink" Target="https://www.linkedin.com/in/tristan-lynch-69644b24/" TargetMode="External"/><Relationship Id="rId3364" Type="http://schemas.openxmlformats.org/officeDocument/2006/relationships/hyperlink" Target="https://www.linkedin.com/messaging/thread/2-M2Y0MTg1NGItMDgyMi00ZjJiLTg2NTctNjBjMTk1OGMxYWRiXzAxMA==/" TargetMode="External"/><Relationship Id="rId2033" Type="http://schemas.openxmlformats.org/officeDocument/2006/relationships/hyperlink" Target="https://www.linkedin.com/in/ashley-jayne-oliver-73395938/" TargetMode="External"/><Relationship Id="rId3363" Type="http://schemas.openxmlformats.org/officeDocument/2006/relationships/hyperlink" Target="https://www.linkedin.com/in/gibsonkate/" TargetMode="External"/><Relationship Id="rId114" Type="http://schemas.openxmlformats.org/officeDocument/2006/relationships/hyperlink" Target="https://app.hubspot.com/contacts/22670085/company/10336854052/?_t=1671557694883" TargetMode="External"/><Relationship Id="rId2034" Type="http://schemas.openxmlformats.org/officeDocument/2006/relationships/hyperlink" Target="https://www.linkedin.com/in/ashley-jayne-oliver-73395938/" TargetMode="External"/><Relationship Id="rId3366" Type="http://schemas.openxmlformats.org/officeDocument/2006/relationships/hyperlink" Target="https://www.linkedin.com/in/marionmollet/" TargetMode="External"/><Relationship Id="rId113" Type="http://schemas.openxmlformats.org/officeDocument/2006/relationships/hyperlink" Target="https://www.linkedin.com/in/griffithsjoanna/" TargetMode="External"/><Relationship Id="rId2035" Type="http://schemas.openxmlformats.org/officeDocument/2006/relationships/hyperlink" Target="https://www.linkedin.com/in/nick-h-aa045930/" TargetMode="External"/><Relationship Id="rId3365" Type="http://schemas.openxmlformats.org/officeDocument/2006/relationships/hyperlink" Target="https://www.linkedin.com/in/marionmollet/" TargetMode="External"/><Relationship Id="rId112" Type="http://schemas.openxmlformats.org/officeDocument/2006/relationships/hyperlink" Target="https://twitter.com/mmdunning" TargetMode="External"/><Relationship Id="rId2036" Type="http://schemas.openxmlformats.org/officeDocument/2006/relationships/hyperlink" Target="https://www.linkedin.com/in/nick-h-aa045930/" TargetMode="External"/><Relationship Id="rId3368" Type="http://schemas.openxmlformats.org/officeDocument/2006/relationships/hyperlink" Target="https://www.linkedin.com/messaging/thread/2-OTViMzE2ZWQtMGZmZi00OWU5LWI5ODYtZDE5NDdhZGQzNTNiXzAxMA==/" TargetMode="External"/><Relationship Id="rId111" Type="http://schemas.openxmlformats.org/officeDocument/2006/relationships/hyperlink" Target="https://www.linkedin.com/in/melissa-dunning-741a254b/" TargetMode="External"/><Relationship Id="rId2037" Type="http://schemas.openxmlformats.org/officeDocument/2006/relationships/hyperlink" Target="https://www.linkedin.com/in/jaysen-sudnykovych-64a40914a/" TargetMode="External"/><Relationship Id="rId3367" Type="http://schemas.openxmlformats.org/officeDocument/2006/relationships/hyperlink" Target="https://www.linkedin.com/messaging/thread/2-ZTRmMWVhY2ItNjJiNC00NjBhLTlhZGUtYzM5MTc1MGExMGM5XzAxMA==/" TargetMode="External"/><Relationship Id="rId3315" Type="http://schemas.openxmlformats.org/officeDocument/2006/relationships/hyperlink" Target="https://www.linkedin.com/in/emilylandrumbrown/" TargetMode="External"/><Relationship Id="rId3314" Type="http://schemas.openxmlformats.org/officeDocument/2006/relationships/hyperlink" Target="https://www.linkedin.com/in/emilylandrumbrown/" TargetMode="External"/><Relationship Id="rId3317" Type="http://schemas.openxmlformats.org/officeDocument/2006/relationships/hyperlink" Target="https://www.linkedin.com/in/tonyhehn/" TargetMode="External"/><Relationship Id="rId3316" Type="http://schemas.openxmlformats.org/officeDocument/2006/relationships/hyperlink" Target="https://www.linkedin.com/messaging/thread/2-NmE2ODE2YmYtYWEzMi00OTExLWI5MTYtNDVlZGQ2ZDk4MDc2XzAxMA==/" TargetMode="External"/><Relationship Id="rId3319" Type="http://schemas.openxmlformats.org/officeDocument/2006/relationships/hyperlink" Target="https://www.linkedin.com/in/andrew-davies-29b0a864/" TargetMode="External"/><Relationship Id="rId3318" Type="http://schemas.openxmlformats.org/officeDocument/2006/relationships/hyperlink" Target="https://www.linkedin.com/in/tonyhehn/" TargetMode="External"/><Relationship Id="rId3311" Type="http://schemas.openxmlformats.org/officeDocument/2006/relationships/hyperlink" Target="https://www.linkedin.com/in/wilkinsbill/" TargetMode="External"/><Relationship Id="rId3310" Type="http://schemas.openxmlformats.org/officeDocument/2006/relationships/hyperlink" Target="https://www.linkedin.com/in/michael-griffith-6297972/" TargetMode="External"/><Relationship Id="rId3313" Type="http://schemas.openxmlformats.org/officeDocument/2006/relationships/hyperlink" Target="https://www.linkedin.com/messaging/thread/2-MGRmYjMzZTUtMThmNS00ZGM1LThhOWYtODViMTA1OGMxMzM4XzAxMA==/" TargetMode="External"/><Relationship Id="rId3312" Type="http://schemas.openxmlformats.org/officeDocument/2006/relationships/hyperlink" Target="https://www.linkedin.com/in/wilkinsbill/" TargetMode="External"/><Relationship Id="rId3304" Type="http://schemas.openxmlformats.org/officeDocument/2006/relationships/hyperlink" Target="https://www.linkedin.com/in/brandi-swenson-2b067b12/" TargetMode="External"/><Relationship Id="rId3303" Type="http://schemas.openxmlformats.org/officeDocument/2006/relationships/hyperlink" Target="https://www.linkedin.com/in/mattflorentino/" TargetMode="External"/><Relationship Id="rId3306" Type="http://schemas.openxmlformats.org/officeDocument/2006/relationships/hyperlink" Target="https://www.linkedin.com/in/todd-mavis-9949b22/" TargetMode="External"/><Relationship Id="rId3305" Type="http://schemas.openxmlformats.org/officeDocument/2006/relationships/hyperlink" Target="https://www.linkedin.com/in/brandi-swenson-2b067b12/" TargetMode="External"/><Relationship Id="rId3308" Type="http://schemas.openxmlformats.org/officeDocument/2006/relationships/hyperlink" Target="https://www.linkedin.com/in/todd-mavis-9949b22/" TargetMode="External"/><Relationship Id="rId3307" Type="http://schemas.openxmlformats.org/officeDocument/2006/relationships/hyperlink" Target="https://app.hubspot.com/contacts/22670085/company/10336748148" TargetMode="External"/><Relationship Id="rId3309" Type="http://schemas.openxmlformats.org/officeDocument/2006/relationships/hyperlink" Target="https://www.linkedin.com/in/michael-griffith-6297972/" TargetMode="External"/><Relationship Id="rId3300" Type="http://schemas.openxmlformats.org/officeDocument/2006/relationships/hyperlink" Target="https://www.linkedin.com/in/caseyshedd/" TargetMode="External"/><Relationship Id="rId3302" Type="http://schemas.openxmlformats.org/officeDocument/2006/relationships/hyperlink" Target="https://www.linkedin.com/in/mattflorentino/" TargetMode="External"/><Relationship Id="rId3301" Type="http://schemas.openxmlformats.org/officeDocument/2006/relationships/hyperlink" Target="https://www.linkedin.com/messaging/thread/2-ZjcxMmZiNjItYmIxNC00NmFiLWE4YzQtYmFkMTgwZDM4NzY5XzAxMA==/" TargetMode="External"/><Relationship Id="rId2005" Type="http://schemas.openxmlformats.org/officeDocument/2006/relationships/hyperlink" Target="https://app.hubspot.com/contacts/22670085/company/10336864632" TargetMode="External"/><Relationship Id="rId3337" Type="http://schemas.openxmlformats.org/officeDocument/2006/relationships/hyperlink" Target="https://www.linkedin.com/in/nadzeya-maressov-6478a5177/" TargetMode="External"/><Relationship Id="rId2006" Type="http://schemas.openxmlformats.org/officeDocument/2006/relationships/hyperlink" Target="https://www.linkedin.com/in/darngoodyarn/" TargetMode="External"/><Relationship Id="rId3336" Type="http://schemas.openxmlformats.org/officeDocument/2006/relationships/hyperlink" Target="https://www.linkedin.com/in/nadzeya-maressov-6478a5177/" TargetMode="External"/><Relationship Id="rId2007" Type="http://schemas.openxmlformats.org/officeDocument/2006/relationships/hyperlink" Target="https://www.linkedin.com/in/mike-snow-b6988a48/" TargetMode="External"/><Relationship Id="rId3339" Type="http://schemas.openxmlformats.org/officeDocument/2006/relationships/hyperlink" Target="https://app.hubspot.com/contacts/22670085/company/10336875902" TargetMode="External"/><Relationship Id="rId2008" Type="http://schemas.openxmlformats.org/officeDocument/2006/relationships/hyperlink" Target="https://www.linkedin.com/in/mike-snow-b6988a48/" TargetMode="External"/><Relationship Id="rId3338" Type="http://schemas.openxmlformats.org/officeDocument/2006/relationships/hyperlink" Target="https://www.linkedin.com/in/jeffery-fowler/" TargetMode="External"/><Relationship Id="rId2009" Type="http://schemas.openxmlformats.org/officeDocument/2006/relationships/hyperlink" Target="https://www.linkedin.com/in/erica-k-934280239/" TargetMode="External"/><Relationship Id="rId3331" Type="http://schemas.openxmlformats.org/officeDocument/2006/relationships/hyperlink" Target="https://www.linkedin.com/in/madelineardon/" TargetMode="External"/><Relationship Id="rId2000" Type="http://schemas.openxmlformats.org/officeDocument/2006/relationships/hyperlink" Target="https://www.linkedin.com/messaging/thread/2-MjM1OTRlMDAtMjI4Ni01NzEyLWI2MmItNDA3MTRmNzRiZGQ3XzAwMA==/" TargetMode="External"/><Relationship Id="rId3330" Type="http://schemas.openxmlformats.org/officeDocument/2006/relationships/hyperlink" Target="https://www.linkedin.com/in/david-amar-5a2b00a9/" TargetMode="External"/><Relationship Id="rId2001" Type="http://schemas.openxmlformats.org/officeDocument/2006/relationships/hyperlink" Target="https://www.linkedin.com/in/nkididis/" TargetMode="External"/><Relationship Id="rId3333" Type="http://schemas.openxmlformats.org/officeDocument/2006/relationships/hyperlink" Target="https://www.linkedin.com/messaging/thread/2-NjE3NmMyZDYtYjc1ZC00ODc4LThiZjEtMjQ2OTQ1ZTg4NzlkXzAxMA==/" TargetMode="External"/><Relationship Id="rId2002" Type="http://schemas.openxmlformats.org/officeDocument/2006/relationships/hyperlink" Target="https://www.linkedin.com/in/nkididis/" TargetMode="External"/><Relationship Id="rId3332" Type="http://schemas.openxmlformats.org/officeDocument/2006/relationships/hyperlink" Target="https://www.linkedin.com/in/madelineardon/" TargetMode="External"/><Relationship Id="rId2003" Type="http://schemas.openxmlformats.org/officeDocument/2006/relationships/hyperlink" Target="https://twitter.com/KididisNick" TargetMode="External"/><Relationship Id="rId3335" Type="http://schemas.openxmlformats.org/officeDocument/2006/relationships/hyperlink" Target="https://www.linkedin.com/in/mauriciorobles/" TargetMode="External"/><Relationship Id="rId2004" Type="http://schemas.openxmlformats.org/officeDocument/2006/relationships/hyperlink" Target="https://www.linkedin.com/in/darngoodyarn/" TargetMode="External"/><Relationship Id="rId3334" Type="http://schemas.openxmlformats.org/officeDocument/2006/relationships/hyperlink" Target="https://www.linkedin.com/in/mauriciorobles/" TargetMode="External"/><Relationship Id="rId3326" Type="http://schemas.openxmlformats.org/officeDocument/2006/relationships/hyperlink" Target="https://app.hubspot.com/contacts/22670085/company/10336813121" TargetMode="External"/><Relationship Id="rId3325" Type="http://schemas.openxmlformats.org/officeDocument/2006/relationships/hyperlink" Target="https://www.linkedin.com/in/jacky-amar-9292625b/" TargetMode="External"/><Relationship Id="rId3328" Type="http://schemas.openxmlformats.org/officeDocument/2006/relationships/hyperlink" Target="https://twitter.com/Jacky_Amar" TargetMode="External"/><Relationship Id="rId3327" Type="http://schemas.openxmlformats.org/officeDocument/2006/relationships/hyperlink" Target="https://www.linkedin.com/in/jacky-amar-9292625b/" TargetMode="External"/><Relationship Id="rId3329" Type="http://schemas.openxmlformats.org/officeDocument/2006/relationships/hyperlink" Target="https://www.linkedin.com/in/david-amar-5a2b00a9/" TargetMode="External"/><Relationship Id="rId3320" Type="http://schemas.openxmlformats.org/officeDocument/2006/relationships/hyperlink" Target="https://app.hubspot.com/contacts/22670085/company/10336712782" TargetMode="External"/><Relationship Id="rId3322" Type="http://schemas.openxmlformats.org/officeDocument/2006/relationships/hyperlink" Target="https://www.linkedin.com/in/alf-allingham/" TargetMode="External"/><Relationship Id="rId3321" Type="http://schemas.openxmlformats.org/officeDocument/2006/relationships/hyperlink" Target="https://www.linkedin.com/in/andrew-davies-29b0a864/" TargetMode="External"/><Relationship Id="rId3324" Type="http://schemas.openxmlformats.org/officeDocument/2006/relationships/hyperlink" Target="https://twitter.com/AnDLTHT" TargetMode="External"/><Relationship Id="rId3323" Type="http://schemas.openxmlformats.org/officeDocument/2006/relationships/hyperlink" Target="https://www.linkedin.com/in/alf-allingham/" TargetMode="External"/><Relationship Id="rId2090" Type="http://schemas.openxmlformats.org/officeDocument/2006/relationships/hyperlink" Target="https://www.linkedin.com/in/mbroadhurst/" TargetMode="External"/><Relationship Id="rId2091" Type="http://schemas.openxmlformats.org/officeDocument/2006/relationships/hyperlink" Target="https://www.linkedin.com/messaging/thread/2-ZWQ3ZmRmODItMzJmMS00MTZjLTkwMDgtZTA3Mjg0OTEwNjljXzAxMA==/" TargetMode="External"/><Relationship Id="rId2092" Type="http://schemas.openxmlformats.org/officeDocument/2006/relationships/hyperlink" Target="https://www.linkedin.com/in/bob-denny-09b23ab/" TargetMode="External"/><Relationship Id="rId2093" Type="http://schemas.openxmlformats.org/officeDocument/2006/relationships/hyperlink" Target="https://app.hubspot.com/contacts/22670085/company/10336735381" TargetMode="External"/><Relationship Id="rId2094" Type="http://schemas.openxmlformats.org/officeDocument/2006/relationships/hyperlink" Target="https://www.linkedin.com/in/bob-denny-09b23ab/" TargetMode="External"/><Relationship Id="rId2095" Type="http://schemas.openxmlformats.org/officeDocument/2006/relationships/hyperlink" Target="https://www.linkedin.com/in/terri-matthies-14ab7517/" TargetMode="External"/><Relationship Id="rId2096" Type="http://schemas.openxmlformats.org/officeDocument/2006/relationships/hyperlink" Target="https://www.linkedin.com/in/terri-matthies-14ab7517/" TargetMode="External"/><Relationship Id="rId2097" Type="http://schemas.openxmlformats.org/officeDocument/2006/relationships/hyperlink" Target="https://www.linkedin.com/messaging/thread/2-NmY3ZjM2OWItNDE0NS00MzE1LWJlYTEtZjM3ODU3Yjk4NzhiXzAxMA==/" TargetMode="External"/><Relationship Id="rId2098" Type="http://schemas.openxmlformats.org/officeDocument/2006/relationships/hyperlink" Target="https://www.linkedin.com/in/chad-seiverson/" TargetMode="External"/><Relationship Id="rId2099" Type="http://schemas.openxmlformats.org/officeDocument/2006/relationships/hyperlink" Target="https://www.linkedin.com/in/chad-seiverson/" TargetMode="External"/><Relationship Id="rId3391" Type="http://schemas.openxmlformats.org/officeDocument/2006/relationships/hyperlink" Target="https://www.linkedin.com/in/peter-dering-54760718/" TargetMode="External"/><Relationship Id="rId2060" Type="http://schemas.openxmlformats.org/officeDocument/2006/relationships/hyperlink" Target="https://app.hubspot.com/contacts/22670085/contact/937551" TargetMode="External"/><Relationship Id="rId3390" Type="http://schemas.openxmlformats.org/officeDocument/2006/relationships/hyperlink" Target="https://app.hubspot.com/contacts/22670085/deal/10781716539" TargetMode="External"/><Relationship Id="rId2061" Type="http://schemas.openxmlformats.org/officeDocument/2006/relationships/hyperlink" Target="https://www.linkedin.com/in/zachary-bader-a17b04207/" TargetMode="External"/><Relationship Id="rId3393" Type="http://schemas.openxmlformats.org/officeDocument/2006/relationships/hyperlink" Target="https://www.linkedin.com/in/david-anhalt-02487a11/" TargetMode="External"/><Relationship Id="rId2062" Type="http://schemas.openxmlformats.org/officeDocument/2006/relationships/hyperlink" Target="https://app.hubspot.com/contacts/22670085/company/10336665925" TargetMode="External"/><Relationship Id="rId3392" Type="http://schemas.openxmlformats.org/officeDocument/2006/relationships/hyperlink" Target="https://twitter.com/dering_peter" TargetMode="External"/><Relationship Id="rId2063" Type="http://schemas.openxmlformats.org/officeDocument/2006/relationships/hyperlink" Target="https://www.linkedin.com/in/zachary-bader-a17b04207/" TargetMode="External"/><Relationship Id="rId3395" Type="http://schemas.openxmlformats.org/officeDocument/2006/relationships/hyperlink" Target="https://www.linkedin.com/in/wangmark/" TargetMode="External"/><Relationship Id="rId2064" Type="http://schemas.openxmlformats.org/officeDocument/2006/relationships/hyperlink" Target="https://www.linkedin.com/messaging/thread/2-MDQwNzFkMDYtNGE1NS00NWJlLTlkYzMtZmMwN2NhNDI2ZWQ1XzAxMA==/" TargetMode="External"/><Relationship Id="rId3394" Type="http://schemas.openxmlformats.org/officeDocument/2006/relationships/hyperlink" Target="https://www.linkedin.com/in/david-anhalt-02487a11/" TargetMode="External"/><Relationship Id="rId2065" Type="http://schemas.openxmlformats.org/officeDocument/2006/relationships/hyperlink" Target="https://www.linkedin.com/messaging/thread/2-NTg0YjBiYjMtYTg4MS00NWYwLWFjZDUtZjZkOGJkYjRhYTNiXzAxMg==/?searchTerm=Zachary%20Bader" TargetMode="External"/><Relationship Id="rId3397" Type="http://schemas.openxmlformats.org/officeDocument/2006/relationships/hyperlink" Target="https://twitter.com/wangmh?lang=en" TargetMode="External"/><Relationship Id="rId2066" Type="http://schemas.openxmlformats.org/officeDocument/2006/relationships/hyperlink" Target="https://www.linkedin.com/in/ricardo-blancarte-69349324/" TargetMode="External"/><Relationship Id="rId3396" Type="http://schemas.openxmlformats.org/officeDocument/2006/relationships/hyperlink" Target="https://www.linkedin.com/in/wangmark/" TargetMode="External"/><Relationship Id="rId2067" Type="http://schemas.openxmlformats.org/officeDocument/2006/relationships/hyperlink" Target="https://www.linkedin.com/in/ricardo-blancarte-69349324/" TargetMode="External"/><Relationship Id="rId3399" Type="http://schemas.openxmlformats.org/officeDocument/2006/relationships/hyperlink" Target="https://www.linkedin.com/in/andrew-stoner/" TargetMode="External"/><Relationship Id="rId2068" Type="http://schemas.openxmlformats.org/officeDocument/2006/relationships/hyperlink" Target="https://www.linkedin.com/messaging/thread/2-ZTA5Yjk4YTYtNTk1Yi00NTc3LTlkMDktZmZmZmY5Y2U5NTRmXzAxMA==/" TargetMode="External"/><Relationship Id="rId3398" Type="http://schemas.openxmlformats.org/officeDocument/2006/relationships/hyperlink" Target="https://www.linkedin.com/in/andrew-stoner/" TargetMode="External"/><Relationship Id="rId2069" Type="http://schemas.openxmlformats.org/officeDocument/2006/relationships/hyperlink" Target="https://www.linkedin.com/in/luisfgomezb/" TargetMode="External"/><Relationship Id="rId3380" Type="http://schemas.openxmlformats.org/officeDocument/2006/relationships/hyperlink" Target="https://www.linkedin.com/in/moshe-dabah-21095b46/" TargetMode="External"/><Relationship Id="rId2050" Type="http://schemas.openxmlformats.org/officeDocument/2006/relationships/hyperlink" Target="https://www.linkedin.com/in/neil-osmond-08236885/" TargetMode="External"/><Relationship Id="rId3382" Type="http://schemas.openxmlformats.org/officeDocument/2006/relationships/hyperlink" Target="https://www.linkedin.com/in/adir-katzav-b69249131/" TargetMode="External"/><Relationship Id="rId2051" Type="http://schemas.openxmlformats.org/officeDocument/2006/relationships/hyperlink" Target="https://www.linkedin.com/messaging/thread/2-ODk4ZjdmMWUtNGU1Zi00ZDRjLTlkYzgtMjJjMTJmMmMyZTZmXzAxMA==/" TargetMode="External"/><Relationship Id="rId3381" Type="http://schemas.openxmlformats.org/officeDocument/2006/relationships/hyperlink" Target="https://www.linkedin.com/in/adir-katzav-b69249131/" TargetMode="External"/><Relationship Id="rId2052" Type="http://schemas.openxmlformats.org/officeDocument/2006/relationships/hyperlink" Target="https://www.linkedin.com/in/simon-burch-b65b31137/" TargetMode="External"/><Relationship Id="rId3384" Type="http://schemas.openxmlformats.org/officeDocument/2006/relationships/hyperlink" Target="https://www.linkedin.com/in/bartsichel/" TargetMode="External"/><Relationship Id="rId2053" Type="http://schemas.openxmlformats.org/officeDocument/2006/relationships/hyperlink" Target="https://www.linkedin.com/in/simon-burch-b65b31137/" TargetMode="External"/><Relationship Id="rId3383" Type="http://schemas.openxmlformats.org/officeDocument/2006/relationships/hyperlink" Target="https://www.linkedin.com/in/bartsichel/" TargetMode="External"/><Relationship Id="rId2054" Type="http://schemas.openxmlformats.org/officeDocument/2006/relationships/hyperlink" Target="https://www.linkedin.com/in/dpmsoomoodra/" TargetMode="External"/><Relationship Id="rId3386" Type="http://schemas.openxmlformats.org/officeDocument/2006/relationships/hyperlink" Target="https://www.linkedin.com/in/jim-clarke-78b20276/" TargetMode="External"/><Relationship Id="rId2055" Type="http://schemas.openxmlformats.org/officeDocument/2006/relationships/hyperlink" Target="https://www.linkedin.com/in/dpmsoomoodra/" TargetMode="External"/><Relationship Id="rId3385" Type="http://schemas.openxmlformats.org/officeDocument/2006/relationships/hyperlink" Target="https://twitter.com/BartSichel" TargetMode="External"/><Relationship Id="rId2056" Type="http://schemas.openxmlformats.org/officeDocument/2006/relationships/hyperlink" Target="https://www.linkedin.com/in/melanieelturk/" TargetMode="External"/><Relationship Id="rId3388" Type="http://schemas.openxmlformats.org/officeDocument/2006/relationships/hyperlink" Target="https://www.linkedin.com/messaging/thread/2-OGNmZGViZWYtZGQ2My00MjcxLThiZjctMDQ4NWNjN2MyMTExXzAxMA==/" TargetMode="External"/><Relationship Id="rId2057" Type="http://schemas.openxmlformats.org/officeDocument/2006/relationships/hyperlink" Target="https://app.hubspot.com/contacts/22670085/deal/12270135694/" TargetMode="External"/><Relationship Id="rId3387" Type="http://schemas.openxmlformats.org/officeDocument/2006/relationships/hyperlink" Target="https://www.linkedin.com/in/jim-clarke-78b20276/" TargetMode="External"/><Relationship Id="rId2058" Type="http://schemas.openxmlformats.org/officeDocument/2006/relationships/hyperlink" Target="https://www.linkedin.com/in/melanieelturk/" TargetMode="External"/><Relationship Id="rId2059" Type="http://schemas.openxmlformats.org/officeDocument/2006/relationships/hyperlink" Target="https://www.linkedin.com/messaging/thread/2-YzZhYWE0ODgtYzE5MS00NGZhLTg2NTktNmMyZDZiYjY1N2FjXzAxMA==/" TargetMode="External"/><Relationship Id="rId3389" Type="http://schemas.openxmlformats.org/officeDocument/2006/relationships/hyperlink" Target="https://www.linkedin.com/in/peter-dering-54760718/" TargetMode="External"/><Relationship Id="rId2080" Type="http://schemas.openxmlformats.org/officeDocument/2006/relationships/hyperlink" Target="https://www.linkedin.com/in/mettefold/" TargetMode="External"/><Relationship Id="rId2081" Type="http://schemas.openxmlformats.org/officeDocument/2006/relationships/hyperlink" Target="https://www.linkedin.com/in/rexkelly1/" TargetMode="External"/><Relationship Id="rId2082" Type="http://schemas.openxmlformats.org/officeDocument/2006/relationships/hyperlink" Target="https://www.linkedin.com/in/rexkelly1/" TargetMode="External"/><Relationship Id="rId2083" Type="http://schemas.openxmlformats.org/officeDocument/2006/relationships/hyperlink" Target="https://www.linkedin.com/messaging/thread/2-YmU2MWVjNmEtNzU4NS00MjJkLTk3N2YtMzQyYjlmNzhhZTIwXzAxMA==/" TargetMode="External"/><Relationship Id="rId2084" Type="http://schemas.openxmlformats.org/officeDocument/2006/relationships/hyperlink" Target="https://www.linkedin.com/in/paulsantoro/" TargetMode="External"/><Relationship Id="rId2085" Type="http://schemas.openxmlformats.org/officeDocument/2006/relationships/hyperlink" Target="https://app.hubspot.com/contacts/22670085/company/10336607822" TargetMode="External"/><Relationship Id="rId2086" Type="http://schemas.openxmlformats.org/officeDocument/2006/relationships/hyperlink" Target="https://www.linkedin.com/in/paulsantoro/" TargetMode="External"/><Relationship Id="rId2087" Type="http://schemas.openxmlformats.org/officeDocument/2006/relationships/hyperlink" Target="https://www.linkedin.com/in/peter-bartlett-/" TargetMode="External"/><Relationship Id="rId2088" Type="http://schemas.openxmlformats.org/officeDocument/2006/relationships/hyperlink" Target="https://www.linkedin.com/in/peter-bartlett-/" TargetMode="External"/><Relationship Id="rId2089" Type="http://schemas.openxmlformats.org/officeDocument/2006/relationships/hyperlink" Target="https://www.linkedin.com/in/mbroadhurst/" TargetMode="External"/><Relationship Id="rId2070" Type="http://schemas.openxmlformats.org/officeDocument/2006/relationships/hyperlink" Target="https://www.linkedin.com/in/luisfgomezb/" TargetMode="External"/><Relationship Id="rId2071" Type="http://schemas.openxmlformats.org/officeDocument/2006/relationships/hyperlink" Target="https://www.linkedin.com/in/camillehamelin/" TargetMode="External"/><Relationship Id="rId2072" Type="http://schemas.openxmlformats.org/officeDocument/2006/relationships/hyperlink" Target="https://app.hubspot.com/contacts/22670085/company/10336779185" TargetMode="External"/><Relationship Id="rId2073" Type="http://schemas.openxmlformats.org/officeDocument/2006/relationships/hyperlink" Target="https://www.linkedin.com/in/camillehamelin/" TargetMode="External"/><Relationship Id="rId2074" Type="http://schemas.openxmlformats.org/officeDocument/2006/relationships/hyperlink" Target="https://www.linkedin.com/in/charles-david-h%C3%A9bert-b5364612b/" TargetMode="External"/><Relationship Id="rId2075" Type="http://schemas.openxmlformats.org/officeDocument/2006/relationships/hyperlink" Target="https://www.linkedin.com/in/charles-david-h%C3%A9bert-b5364612b/" TargetMode="External"/><Relationship Id="rId2076" Type="http://schemas.openxmlformats.org/officeDocument/2006/relationships/hyperlink" Target="https://www.linkedin.com/in/jacob-nannestad-4751903a/" TargetMode="External"/><Relationship Id="rId2077" Type="http://schemas.openxmlformats.org/officeDocument/2006/relationships/hyperlink" Target="https://app.hubspot.com/contacts/22670085/company/10336688557" TargetMode="External"/><Relationship Id="rId2078" Type="http://schemas.openxmlformats.org/officeDocument/2006/relationships/hyperlink" Target="https://www.linkedin.com/in/jacob-nannestad-4751903a/" TargetMode="External"/><Relationship Id="rId2079" Type="http://schemas.openxmlformats.org/officeDocument/2006/relationships/hyperlink" Target="https://www.linkedin.com/in/mettefold/" TargetMode="External"/><Relationship Id="rId2940" Type="http://schemas.openxmlformats.org/officeDocument/2006/relationships/hyperlink" Target="https://www.linkedin.com/in/erin-mcdonald-ab412112a/" TargetMode="External"/><Relationship Id="rId1610" Type="http://schemas.openxmlformats.org/officeDocument/2006/relationships/hyperlink" Target="https://www.linkedin.com/in/mary-dicosimo-03a36a94/" TargetMode="External"/><Relationship Id="rId2941" Type="http://schemas.openxmlformats.org/officeDocument/2006/relationships/hyperlink" Target="https://www.linkedin.com/messaging/thread/2-ZTc4YzYzMDEtYjg3OS00NWFiLThjODctYmZiM2ViNGVlMDY5XzAxMA==/?searchTerm=Erin%20McDonald" TargetMode="External"/><Relationship Id="rId1611" Type="http://schemas.openxmlformats.org/officeDocument/2006/relationships/hyperlink" Target="https://www.linkedin.com/in/paolo-nunziata-518068102/" TargetMode="External"/><Relationship Id="rId2942" Type="http://schemas.openxmlformats.org/officeDocument/2006/relationships/hyperlink" Target="https://www.linkedin.com/in/vivien-bohme-29630051/" TargetMode="External"/><Relationship Id="rId1612" Type="http://schemas.openxmlformats.org/officeDocument/2006/relationships/hyperlink" Target="https://app.hubspot.com/contacts/22670085/company/9746468438" TargetMode="External"/><Relationship Id="rId2943" Type="http://schemas.openxmlformats.org/officeDocument/2006/relationships/hyperlink" Target="https://app.hubspot.com/contacts/22670085/company/10336677432" TargetMode="External"/><Relationship Id="rId1613" Type="http://schemas.openxmlformats.org/officeDocument/2006/relationships/hyperlink" Target="https://www.linkedin.com/in/paolo-nunziata-518068102/" TargetMode="External"/><Relationship Id="rId2944" Type="http://schemas.openxmlformats.org/officeDocument/2006/relationships/hyperlink" Target="https://www.linkedin.com/in/vivien-bohme-29630051/" TargetMode="External"/><Relationship Id="rId1614" Type="http://schemas.openxmlformats.org/officeDocument/2006/relationships/hyperlink" Target="https://www.linkedin.com/in/aldoinnamorato/" TargetMode="External"/><Relationship Id="rId2945" Type="http://schemas.openxmlformats.org/officeDocument/2006/relationships/hyperlink" Target="https://www.linkedin.com/in/fernanda-b%C3%B6hme-55074966/" TargetMode="External"/><Relationship Id="rId1615" Type="http://schemas.openxmlformats.org/officeDocument/2006/relationships/hyperlink" Target="https://www.linkedin.com/in/aldoinnamorato/" TargetMode="External"/><Relationship Id="rId2946" Type="http://schemas.openxmlformats.org/officeDocument/2006/relationships/hyperlink" Target="https://www.linkedin.com/in/fernanda-b%C3%B6hme-55074966/" TargetMode="External"/><Relationship Id="rId1616" Type="http://schemas.openxmlformats.org/officeDocument/2006/relationships/hyperlink" Target="https://www.linkedin.com/in/fortinmaxime/" TargetMode="External"/><Relationship Id="rId2947" Type="http://schemas.openxmlformats.org/officeDocument/2006/relationships/hyperlink" Target="https://www.linkedin.com/messaging/thread/2-MGY0NmE5OTEtYWRiMS00Zjc3LWI1YWYtNDlkYWNlM2UzYWYzXzAxMA==/" TargetMode="External"/><Relationship Id="rId907" Type="http://schemas.openxmlformats.org/officeDocument/2006/relationships/hyperlink" Target="https://www.linkedin.com/in/andrew-cooper-ba166a5/" TargetMode="External"/><Relationship Id="rId1617" Type="http://schemas.openxmlformats.org/officeDocument/2006/relationships/hyperlink" Target="https://app.hubspot.com/contacts/22670085/company/9746360093" TargetMode="External"/><Relationship Id="rId2948" Type="http://schemas.openxmlformats.org/officeDocument/2006/relationships/hyperlink" Target="https://www.linkedin.com/messaging/thread/2-YWZjNDQ3MjYtZDUwOS00ZmM0LThhNTQtZTY3Nzc1MTAwNjcyXzAxMA==/?searchTerm=Fernanda%20B%C3%B6hme" TargetMode="External"/><Relationship Id="rId906" Type="http://schemas.openxmlformats.org/officeDocument/2006/relationships/hyperlink" Target="https://www.linkedin.com/in/stephanielegg7/" TargetMode="External"/><Relationship Id="rId1618" Type="http://schemas.openxmlformats.org/officeDocument/2006/relationships/hyperlink" Target="https://www.linkedin.com/in/fortinmaxime/" TargetMode="External"/><Relationship Id="rId2949" Type="http://schemas.openxmlformats.org/officeDocument/2006/relationships/hyperlink" Target="https://twitter.com/fbohme" TargetMode="External"/><Relationship Id="rId905" Type="http://schemas.openxmlformats.org/officeDocument/2006/relationships/hyperlink" Target="https://www.linkedin.com/in/stephanielegg7/" TargetMode="External"/><Relationship Id="rId1619" Type="http://schemas.openxmlformats.org/officeDocument/2006/relationships/hyperlink" Target="https://twitter.com/M4yX" TargetMode="External"/><Relationship Id="rId904" Type="http://schemas.openxmlformats.org/officeDocument/2006/relationships/hyperlink" Target="https://twitter.com/sophie_threads?lang=en" TargetMode="External"/><Relationship Id="rId909" Type="http://schemas.openxmlformats.org/officeDocument/2006/relationships/hyperlink" Target="https://www.linkedin.com/in/anna-nemeth/" TargetMode="External"/><Relationship Id="rId908" Type="http://schemas.openxmlformats.org/officeDocument/2006/relationships/hyperlink" Target="https://www.linkedin.com/in/andrew-cooper-ba166a5/" TargetMode="External"/><Relationship Id="rId903" Type="http://schemas.openxmlformats.org/officeDocument/2006/relationships/hyperlink" Target="https://www.linkedin.com/messaging/thread/2-OWU5ZWMwZmQtMmI5MC00MjMxLWFlYjEtZjg4ZWJjZGU2ZWRmXzAxMA==/" TargetMode="External"/><Relationship Id="rId902" Type="http://schemas.openxmlformats.org/officeDocument/2006/relationships/hyperlink" Target="https://www.linkedin.com/in/sophie-hill-5003481b/" TargetMode="External"/><Relationship Id="rId901" Type="http://schemas.openxmlformats.org/officeDocument/2006/relationships/hyperlink" Target="https://app.hubspot.com/contacts/22670085/company/9745795854" TargetMode="External"/><Relationship Id="rId900" Type="http://schemas.openxmlformats.org/officeDocument/2006/relationships/hyperlink" Target="https://www.linkedin.com/in/sophie-hill-5003481b/" TargetMode="External"/><Relationship Id="rId2930" Type="http://schemas.openxmlformats.org/officeDocument/2006/relationships/hyperlink" Target="https://www.linkedin.com/in/jennybaik/" TargetMode="External"/><Relationship Id="rId1600" Type="http://schemas.openxmlformats.org/officeDocument/2006/relationships/hyperlink" Target="https://www.linkedin.com/in/olga-gonzalez-aponte/" TargetMode="External"/><Relationship Id="rId2931" Type="http://schemas.openxmlformats.org/officeDocument/2006/relationships/hyperlink" Target="https://www.linkedin.com/in/jennybaik/" TargetMode="External"/><Relationship Id="rId1601" Type="http://schemas.openxmlformats.org/officeDocument/2006/relationships/hyperlink" Target="https://www.linkedin.com/in/olga-gonzalez-aponte/" TargetMode="External"/><Relationship Id="rId2932" Type="http://schemas.openxmlformats.org/officeDocument/2006/relationships/hyperlink" Target="https://www.linkedin.com/in/dchanpong/" TargetMode="External"/><Relationship Id="rId1602" Type="http://schemas.openxmlformats.org/officeDocument/2006/relationships/hyperlink" Target="https://www.linkedin.com/in/nacho-nart-660b8a18/" TargetMode="External"/><Relationship Id="rId2933" Type="http://schemas.openxmlformats.org/officeDocument/2006/relationships/hyperlink" Target="https://www.linkedin.com/in/dchanpong/" TargetMode="External"/><Relationship Id="rId1603" Type="http://schemas.openxmlformats.org/officeDocument/2006/relationships/hyperlink" Target="https://www.linkedin.com/in/nacho-nart-660b8a18/" TargetMode="External"/><Relationship Id="rId2934" Type="http://schemas.openxmlformats.org/officeDocument/2006/relationships/hyperlink" Target="https://www.linkedin.com/in/brianbrasch/" TargetMode="External"/><Relationship Id="rId1604" Type="http://schemas.openxmlformats.org/officeDocument/2006/relationships/hyperlink" Target="https://www.linkedin.com/in/edward-deutscher-4187764/" TargetMode="External"/><Relationship Id="rId2935" Type="http://schemas.openxmlformats.org/officeDocument/2006/relationships/hyperlink" Target="https://app.hubspot.com/contacts/22670085/company/10336801299" TargetMode="External"/><Relationship Id="rId1605" Type="http://schemas.openxmlformats.org/officeDocument/2006/relationships/hyperlink" Target="https://www.linkedin.com/in/edward-deutscher-4187764/" TargetMode="External"/><Relationship Id="rId2936" Type="http://schemas.openxmlformats.org/officeDocument/2006/relationships/hyperlink" Target="https://www.linkedin.com/in/brianbrasch/" TargetMode="External"/><Relationship Id="rId1606" Type="http://schemas.openxmlformats.org/officeDocument/2006/relationships/hyperlink" Target="https://www.linkedin.com/in/matthew-goodyear-2bb35244/" TargetMode="External"/><Relationship Id="rId2937" Type="http://schemas.openxmlformats.org/officeDocument/2006/relationships/hyperlink" Target="https://www.linkedin.com/in/erikhopperstad/" TargetMode="External"/><Relationship Id="rId1607" Type="http://schemas.openxmlformats.org/officeDocument/2006/relationships/hyperlink" Target="https://www.linkedin.com/in/matthew-goodyear-2bb35244/" TargetMode="External"/><Relationship Id="rId2938" Type="http://schemas.openxmlformats.org/officeDocument/2006/relationships/hyperlink" Target="https://www.linkedin.com/in/erikhopperstad/" TargetMode="External"/><Relationship Id="rId1608" Type="http://schemas.openxmlformats.org/officeDocument/2006/relationships/hyperlink" Target="https://twitter.com/Goods27" TargetMode="External"/><Relationship Id="rId2939" Type="http://schemas.openxmlformats.org/officeDocument/2006/relationships/hyperlink" Target="https://www.linkedin.com/in/erin-mcdonald-ab412112a/" TargetMode="External"/><Relationship Id="rId1609" Type="http://schemas.openxmlformats.org/officeDocument/2006/relationships/hyperlink" Target="https://www.linkedin.com/in/mary-dicosimo-03a36a94/" TargetMode="External"/><Relationship Id="rId1631" Type="http://schemas.openxmlformats.org/officeDocument/2006/relationships/hyperlink" Target="https://www.linkedin.com/in/peter-borg-75a6a520/" TargetMode="External"/><Relationship Id="rId2962" Type="http://schemas.openxmlformats.org/officeDocument/2006/relationships/hyperlink" Target="https://www.linkedin.com/in/melissashinmash/" TargetMode="External"/><Relationship Id="rId1632" Type="http://schemas.openxmlformats.org/officeDocument/2006/relationships/hyperlink" Target="https://app.hubspot.com/contacts/22670085/company/9746456580" TargetMode="External"/><Relationship Id="rId2963" Type="http://schemas.openxmlformats.org/officeDocument/2006/relationships/hyperlink" Target="https://www.linkedin.com/in/deepagandhi/" TargetMode="External"/><Relationship Id="rId1633" Type="http://schemas.openxmlformats.org/officeDocument/2006/relationships/hyperlink" Target="https://www.linkedin.com/in/peter-borg-75a6a520/" TargetMode="External"/><Relationship Id="rId2964" Type="http://schemas.openxmlformats.org/officeDocument/2006/relationships/hyperlink" Target="https://www.linkedin.com/in/deepagandhi/" TargetMode="External"/><Relationship Id="rId1634" Type="http://schemas.openxmlformats.org/officeDocument/2006/relationships/hyperlink" Target="https://www.linkedin.com/in/carlos-revilla-romero-a783891a3/" TargetMode="External"/><Relationship Id="rId2965" Type="http://schemas.openxmlformats.org/officeDocument/2006/relationships/hyperlink" Target="https://twitter.com/deepagandhi" TargetMode="External"/><Relationship Id="rId1635" Type="http://schemas.openxmlformats.org/officeDocument/2006/relationships/hyperlink" Target="https://www.linkedin.com/in/carlos-revilla-romero-a783891a3/" TargetMode="External"/><Relationship Id="rId2966" Type="http://schemas.openxmlformats.org/officeDocument/2006/relationships/hyperlink" Target="https://app.hubspot.com/contacts/22670085/deal/11609257307" TargetMode="External"/><Relationship Id="rId1636" Type="http://schemas.openxmlformats.org/officeDocument/2006/relationships/hyperlink" Target="https://www.linkedin.com/messaging/thread/2-OWJiNGQ5ZjUtZjY1ZC00NDVkLWFlZmQtYzJhMTY3YmFlZTY4XzAxMw==/?searchTerm=Carlos%20Revilla%20Romero" TargetMode="External"/><Relationship Id="rId2967" Type="http://schemas.openxmlformats.org/officeDocument/2006/relationships/hyperlink" Target="https://www.linkedin.com/in/jessydover/" TargetMode="External"/><Relationship Id="rId1637" Type="http://schemas.openxmlformats.org/officeDocument/2006/relationships/hyperlink" Target="https://www.linkedin.com/in/mitchell-modell-56795390/" TargetMode="External"/><Relationship Id="rId2968" Type="http://schemas.openxmlformats.org/officeDocument/2006/relationships/hyperlink" Target="https://www.linkedin.com/in/jessydover/" TargetMode="External"/><Relationship Id="rId1638" Type="http://schemas.openxmlformats.org/officeDocument/2006/relationships/hyperlink" Target="https://app.hubspot.com/contacts/22670085/company/9747039256" TargetMode="External"/><Relationship Id="rId2969" Type="http://schemas.openxmlformats.org/officeDocument/2006/relationships/hyperlink" Target="https://twitter.com/DoverJessy" TargetMode="External"/><Relationship Id="rId929" Type="http://schemas.openxmlformats.org/officeDocument/2006/relationships/hyperlink" Target="https://www.linkedin.com/in/ciro-di-lanno/" TargetMode="External"/><Relationship Id="rId1639" Type="http://schemas.openxmlformats.org/officeDocument/2006/relationships/hyperlink" Target="https://www.linkedin.com/in/mitchell-modell-56795390/" TargetMode="External"/><Relationship Id="rId928" Type="http://schemas.openxmlformats.org/officeDocument/2006/relationships/hyperlink" Target="https://app.hubspot.com/contacts/22670085/company/9746443152" TargetMode="External"/><Relationship Id="rId927" Type="http://schemas.openxmlformats.org/officeDocument/2006/relationships/hyperlink" Target="https://www.linkedin.com/in/ciro-di-lanno/" TargetMode="External"/><Relationship Id="rId926" Type="http://schemas.openxmlformats.org/officeDocument/2006/relationships/hyperlink" Target="https://www.linkedin.com/in/birgitte-kongsted-2a9a743b/" TargetMode="External"/><Relationship Id="rId921" Type="http://schemas.openxmlformats.org/officeDocument/2006/relationships/hyperlink" Target="https://www.linkedin.com/messaging/thread/2-YjVjNTRkNzQtMWJjYy00ZWYzLTg2ZGYtNTYyNGYyODIwZjhlXzAxMA==/" TargetMode="External"/><Relationship Id="rId920" Type="http://schemas.openxmlformats.org/officeDocument/2006/relationships/hyperlink" Target="https://www.linkedin.com/in/sabrina-cooke-377b744/" TargetMode="External"/><Relationship Id="rId925" Type="http://schemas.openxmlformats.org/officeDocument/2006/relationships/hyperlink" Target="https://www.linkedin.com/in/birgitte-kongsted-2a9a743b/" TargetMode="External"/><Relationship Id="rId924" Type="http://schemas.openxmlformats.org/officeDocument/2006/relationships/hyperlink" Target="https://www.linkedin.com/in/peter-henriksen-39064726/" TargetMode="External"/><Relationship Id="rId923" Type="http://schemas.openxmlformats.org/officeDocument/2006/relationships/hyperlink" Target="https://app.hubspot.com/contacts/22670085/company/9746400141" TargetMode="External"/><Relationship Id="rId922" Type="http://schemas.openxmlformats.org/officeDocument/2006/relationships/hyperlink" Target="https://www.linkedin.com/in/peter-henriksen-39064726/" TargetMode="External"/><Relationship Id="rId2960" Type="http://schemas.openxmlformats.org/officeDocument/2006/relationships/hyperlink" Target="https://www.linkedin.com/in/melissashinmash/" TargetMode="External"/><Relationship Id="rId1630" Type="http://schemas.openxmlformats.org/officeDocument/2006/relationships/hyperlink" Target="https://twitter.com/katerosssmith" TargetMode="External"/><Relationship Id="rId2961" Type="http://schemas.openxmlformats.org/officeDocument/2006/relationships/hyperlink" Target="https://app.hubspot.com/contacts/22670085/company/10336735361" TargetMode="External"/><Relationship Id="rId1620" Type="http://schemas.openxmlformats.org/officeDocument/2006/relationships/hyperlink" Target="https://www.linkedin.com/in/ch-thibault/" TargetMode="External"/><Relationship Id="rId2951" Type="http://schemas.openxmlformats.org/officeDocument/2006/relationships/hyperlink" Target="https://www.linkedin.com/in/douglastilton/" TargetMode="External"/><Relationship Id="rId1621" Type="http://schemas.openxmlformats.org/officeDocument/2006/relationships/hyperlink" Target="https://www.linkedin.com/in/ch-thibault/" TargetMode="External"/><Relationship Id="rId2952" Type="http://schemas.openxmlformats.org/officeDocument/2006/relationships/hyperlink" Target="https://www.linkedin.com/messaging/thread/2-NWExYWRjMTgtOTQwYy00NDY5LWE1NDItYzQyYzNjZjIxNjc0XzAxMA==/" TargetMode="External"/><Relationship Id="rId1622" Type="http://schemas.openxmlformats.org/officeDocument/2006/relationships/hyperlink" Target="https://www.linkedin.com/in/tim-morris-9007a162/" TargetMode="External"/><Relationship Id="rId2953" Type="http://schemas.openxmlformats.org/officeDocument/2006/relationships/hyperlink" Target="https://twitter.com/BYUDouglas" TargetMode="External"/><Relationship Id="rId1623" Type="http://schemas.openxmlformats.org/officeDocument/2006/relationships/hyperlink" Target="https://app.hubspot.com/contacts/22670085/company/9747090359" TargetMode="External"/><Relationship Id="rId2954" Type="http://schemas.openxmlformats.org/officeDocument/2006/relationships/hyperlink" Target="https://www.linkedin.com/in/lea-minarikova-998135172/" TargetMode="External"/><Relationship Id="rId1624" Type="http://schemas.openxmlformats.org/officeDocument/2006/relationships/hyperlink" Target="https://www.linkedin.com/in/tim-morris-9007a162/" TargetMode="External"/><Relationship Id="rId2955" Type="http://schemas.openxmlformats.org/officeDocument/2006/relationships/hyperlink" Target="https://www.linkedin.com/in/lea-minarikova-998135172/" TargetMode="External"/><Relationship Id="rId1625" Type="http://schemas.openxmlformats.org/officeDocument/2006/relationships/hyperlink" Target="https://www.linkedin.com/messaging/thread/2-MmU1ZDU4ZmUtZjE1Ny00ODRkLThiMmQtYmM4MzgzYjQ5ZTRjXzAxMA==/" TargetMode="External"/><Relationship Id="rId2956" Type="http://schemas.openxmlformats.org/officeDocument/2006/relationships/hyperlink" Target="https://www.linkedin.com/messaging/thread/2-ZjE5ZGYyZDctZWQ3Zi00YmQxLWE0NDMtYWIzNTk4MjZmY2JmXzAxMA==" TargetMode="External"/><Relationship Id="rId1626" Type="http://schemas.openxmlformats.org/officeDocument/2006/relationships/hyperlink" Target="https://www.linkedin.com/in/marie-clarke-92422b61/" TargetMode="External"/><Relationship Id="rId2957" Type="http://schemas.openxmlformats.org/officeDocument/2006/relationships/hyperlink" Target="https://www.linkedin.com/in/micheal-b-birkeland-6679137/" TargetMode="External"/><Relationship Id="rId1627" Type="http://schemas.openxmlformats.org/officeDocument/2006/relationships/hyperlink" Target="https://www.linkedin.com/in/marie-clarke-92422b61/" TargetMode="External"/><Relationship Id="rId2958" Type="http://schemas.openxmlformats.org/officeDocument/2006/relationships/hyperlink" Target="https://www.linkedin.com/in/micheal-b-birkeland-6679137/" TargetMode="External"/><Relationship Id="rId918" Type="http://schemas.openxmlformats.org/officeDocument/2006/relationships/hyperlink" Target="https://twitter.com/briankeller07" TargetMode="External"/><Relationship Id="rId1628" Type="http://schemas.openxmlformats.org/officeDocument/2006/relationships/hyperlink" Target="https://www.linkedin.com/in/kate-ross-smith-63928a44/" TargetMode="External"/><Relationship Id="rId2959" Type="http://schemas.openxmlformats.org/officeDocument/2006/relationships/hyperlink" Target="https://twitter.com/MichaelUgo" TargetMode="External"/><Relationship Id="rId917" Type="http://schemas.openxmlformats.org/officeDocument/2006/relationships/hyperlink" Target="https://www.linkedin.com/messaging/thread/2-NDZiMGRmYTAtZTliNi00MzE2LTkwNzQtZWNiOWJiZTJmYjYyXzAxMA==/" TargetMode="External"/><Relationship Id="rId1629" Type="http://schemas.openxmlformats.org/officeDocument/2006/relationships/hyperlink" Target="https://www.linkedin.com/in/kate-ross-smith-63928a44/" TargetMode="External"/><Relationship Id="rId916" Type="http://schemas.openxmlformats.org/officeDocument/2006/relationships/hyperlink" Target="https://www.linkedin.com/in/briandavid7/" TargetMode="External"/><Relationship Id="rId915" Type="http://schemas.openxmlformats.org/officeDocument/2006/relationships/hyperlink" Target="https://app.hubspot.com/contacts/22670085/company/9747095811" TargetMode="External"/><Relationship Id="rId919" Type="http://schemas.openxmlformats.org/officeDocument/2006/relationships/hyperlink" Target="https://www.linkedin.com/in/sabrina-cooke-377b744/" TargetMode="External"/><Relationship Id="rId910" Type="http://schemas.openxmlformats.org/officeDocument/2006/relationships/hyperlink" Target="https://www.linkedin.com/in/anna-nemeth/" TargetMode="External"/><Relationship Id="rId914" Type="http://schemas.openxmlformats.org/officeDocument/2006/relationships/hyperlink" Target="https://www.linkedin.com/in/briandavid7/" TargetMode="External"/><Relationship Id="rId913" Type="http://schemas.openxmlformats.org/officeDocument/2006/relationships/hyperlink" Target="https://www.linkedin.com/messaging/thread/2-NDIxMjkwNWMtMjVhZi00YTc5LWE3YTQtZDlkYTkxOTcxZGRiXzAxMA==/" TargetMode="External"/><Relationship Id="rId912" Type="http://schemas.openxmlformats.org/officeDocument/2006/relationships/hyperlink" Target="https://www.linkedin.com/in/reut-kraus/" TargetMode="External"/><Relationship Id="rId911" Type="http://schemas.openxmlformats.org/officeDocument/2006/relationships/hyperlink" Target="https://www.linkedin.com/in/reut-kraus/" TargetMode="External"/><Relationship Id="rId2950" Type="http://schemas.openxmlformats.org/officeDocument/2006/relationships/hyperlink" Target="https://www.linkedin.com/in/douglastilton/" TargetMode="External"/><Relationship Id="rId2900" Type="http://schemas.openxmlformats.org/officeDocument/2006/relationships/hyperlink" Target="https://app.hubspot.com/contacts/22670085/company/10336543875" TargetMode="External"/><Relationship Id="rId2901" Type="http://schemas.openxmlformats.org/officeDocument/2006/relationships/hyperlink" Target="https://www.linkedin.com/in/jon-zeiders-088ab12/" TargetMode="External"/><Relationship Id="rId2902" Type="http://schemas.openxmlformats.org/officeDocument/2006/relationships/hyperlink" Target="https://www.linkedin.com/in/casey-williams-2738b01/" TargetMode="External"/><Relationship Id="rId2903" Type="http://schemas.openxmlformats.org/officeDocument/2006/relationships/hyperlink" Target="https://www.linkedin.com/in/casey-williams-2738b01/" TargetMode="External"/><Relationship Id="rId2904" Type="http://schemas.openxmlformats.org/officeDocument/2006/relationships/hyperlink" Target="https://www.linkedin.com/in/stefaniosullivan/" TargetMode="External"/><Relationship Id="rId2905" Type="http://schemas.openxmlformats.org/officeDocument/2006/relationships/hyperlink" Target="https://www.linkedin.com/in/stefaniosullivan/" TargetMode="External"/><Relationship Id="rId2906" Type="http://schemas.openxmlformats.org/officeDocument/2006/relationships/hyperlink" Target="https://www.linkedin.com/in/erin-raye-yokoyama-51266842/" TargetMode="External"/><Relationship Id="rId2907" Type="http://schemas.openxmlformats.org/officeDocument/2006/relationships/hyperlink" Target="https://www.linkedin.com/in/erin-raye-yokoyama-51266842/" TargetMode="External"/><Relationship Id="rId2908" Type="http://schemas.openxmlformats.org/officeDocument/2006/relationships/hyperlink" Target="https://www.linkedin.com/in/isabelle-kaplan/" TargetMode="External"/><Relationship Id="rId2909" Type="http://schemas.openxmlformats.org/officeDocument/2006/relationships/hyperlink" Target="https://www.linkedin.com/in/isabelle-kaplan/" TargetMode="External"/><Relationship Id="rId2920" Type="http://schemas.openxmlformats.org/officeDocument/2006/relationships/hyperlink" Target="https://www.linkedin.com/in/matt-fey-bb126788/" TargetMode="External"/><Relationship Id="rId2921" Type="http://schemas.openxmlformats.org/officeDocument/2006/relationships/hyperlink" Target="https://www.linkedin.com/in/matt-fey-bb126788/" TargetMode="External"/><Relationship Id="rId2922" Type="http://schemas.openxmlformats.org/officeDocument/2006/relationships/hyperlink" Target="https://www.linkedin.com/messaging/thread/2-NzdmNWM5YjgtNzUxOS00NDM0LWE4NWUtMjMzM2NlNDdjNDA5XzAxMA==" TargetMode="External"/><Relationship Id="rId2923" Type="http://schemas.openxmlformats.org/officeDocument/2006/relationships/hyperlink" Target="https://www.linkedin.com/in/jason-klein-7a1b1b1/" TargetMode="External"/><Relationship Id="rId2924" Type="http://schemas.openxmlformats.org/officeDocument/2006/relationships/hyperlink" Target="https://app.hubspot.com/contacts/22670085/company/10336712793" TargetMode="External"/><Relationship Id="rId2925" Type="http://schemas.openxmlformats.org/officeDocument/2006/relationships/hyperlink" Target="https://www.linkedin.com/in/jason-klein-7a1b1b1/" TargetMode="External"/><Relationship Id="rId2926" Type="http://schemas.openxmlformats.org/officeDocument/2006/relationships/hyperlink" Target="https://www.linkedin.com/in/alejandro-rhett-5839a24/" TargetMode="External"/><Relationship Id="rId2927" Type="http://schemas.openxmlformats.org/officeDocument/2006/relationships/hyperlink" Target="https://www.linkedin.com/in/alejandro-rhett-5839a24/" TargetMode="External"/><Relationship Id="rId2928" Type="http://schemas.openxmlformats.org/officeDocument/2006/relationships/hyperlink" Target="https://www.linkedin.com/in/brandon-guishard-0546414/" TargetMode="External"/><Relationship Id="rId2929" Type="http://schemas.openxmlformats.org/officeDocument/2006/relationships/hyperlink" Target="https://www.linkedin.com/in/brandon-guishard-0546414/" TargetMode="External"/><Relationship Id="rId2910" Type="http://schemas.openxmlformats.org/officeDocument/2006/relationships/hyperlink" Target="https://www.linkedin.com/in/curtis-matsko-9a143463/" TargetMode="External"/><Relationship Id="rId2911" Type="http://schemas.openxmlformats.org/officeDocument/2006/relationships/hyperlink" Target="https://app.hubspot.com/contacts/22670085/company/10336699297" TargetMode="External"/><Relationship Id="rId2912" Type="http://schemas.openxmlformats.org/officeDocument/2006/relationships/hyperlink" Target="https://www.linkedin.com/in/curtis-matsko-9a143463/" TargetMode="External"/><Relationship Id="rId2913" Type="http://schemas.openxmlformats.org/officeDocument/2006/relationships/hyperlink" Target="https://www.linkedin.com/messaging/thread/2-ZGM1N2ZiMzktYjgxZi00Y2Y5LWFjMWYtNzE3ZjUyZmMxOTcwXzAxMA==/" TargetMode="External"/><Relationship Id="rId2914" Type="http://schemas.openxmlformats.org/officeDocument/2006/relationships/hyperlink" Target="https://www.linkedin.com/in/maccoy-merkley-95146815b/" TargetMode="External"/><Relationship Id="rId2915" Type="http://schemas.openxmlformats.org/officeDocument/2006/relationships/hyperlink" Target="https://www.linkedin.com/in/maccoy-merkley-95146815b/" TargetMode="External"/><Relationship Id="rId2916" Type="http://schemas.openxmlformats.org/officeDocument/2006/relationships/hyperlink" Target="https://www.linkedin.com/messaging/thread/2-MDRlODZjOWQtMjFlNS00MDJkLTkwOGEtMmQyYTk1ZDc0Y2ZjXzAxMA==/?searchTerm=MacCoy%20Merkley" TargetMode="External"/><Relationship Id="rId2917" Type="http://schemas.openxmlformats.org/officeDocument/2006/relationships/hyperlink" Target="https://twitter.com/maccoymerkley?lang=en" TargetMode="External"/><Relationship Id="rId2918" Type="http://schemas.openxmlformats.org/officeDocument/2006/relationships/hyperlink" Target="https://www.linkedin.com/in/morgan-meier-463987159/" TargetMode="External"/><Relationship Id="rId2919" Type="http://schemas.openxmlformats.org/officeDocument/2006/relationships/hyperlink" Target="https://www.linkedin.com/in/morgan-meier-463987159/" TargetMode="External"/><Relationship Id="rId1697" Type="http://schemas.openxmlformats.org/officeDocument/2006/relationships/hyperlink" Target="https://www.linkedin.com/in/jennifer-w-b400b46/" TargetMode="External"/><Relationship Id="rId1698" Type="http://schemas.openxmlformats.org/officeDocument/2006/relationships/hyperlink" Target="https://www.linkedin.com/messaging/thread/2-YmRlMDQ5YmQtMjc3Mi00ZTY3LThmYjEtMDg1NDhlNWU0ZmRiXzAxMg==/" TargetMode="External"/><Relationship Id="rId1699" Type="http://schemas.openxmlformats.org/officeDocument/2006/relationships/hyperlink" Target="https://www.linkedin.com/in/elisa-de-martinis/" TargetMode="External"/><Relationship Id="rId866" Type="http://schemas.openxmlformats.org/officeDocument/2006/relationships/hyperlink" Target="https://www.linkedin.com/in/jake-danehy-97756471/" TargetMode="External"/><Relationship Id="rId865" Type="http://schemas.openxmlformats.org/officeDocument/2006/relationships/hyperlink" Target="https://www.linkedin.com/in/florenciagilardoni/" TargetMode="External"/><Relationship Id="rId864" Type="http://schemas.openxmlformats.org/officeDocument/2006/relationships/hyperlink" Target="https://www.linkedin.com/in/florenciagilardoni/" TargetMode="External"/><Relationship Id="rId863" Type="http://schemas.openxmlformats.org/officeDocument/2006/relationships/hyperlink" Target="https://twitter.com/zondarella" TargetMode="External"/><Relationship Id="rId869" Type="http://schemas.openxmlformats.org/officeDocument/2006/relationships/hyperlink" Target="https://www.linkedin.com/in/alliewightman/" TargetMode="External"/><Relationship Id="rId868" Type="http://schemas.openxmlformats.org/officeDocument/2006/relationships/hyperlink" Target="https://www.linkedin.com/in/jake-danehy-97756471/" TargetMode="External"/><Relationship Id="rId867" Type="http://schemas.openxmlformats.org/officeDocument/2006/relationships/hyperlink" Target="https://app.hubspot.com/contacts/22670085/company/10867740582" TargetMode="External"/><Relationship Id="rId1690" Type="http://schemas.openxmlformats.org/officeDocument/2006/relationships/hyperlink" Target="https://www.linkedin.com/in/arnabbhattacharya2/" TargetMode="External"/><Relationship Id="rId1691" Type="http://schemas.openxmlformats.org/officeDocument/2006/relationships/hyperlink" Target="https://www.linkedin.com/in/garikboy/" TargetMode="External"/><Relationship Id="rId1692" Type="http://schemas.openxmlformats.org/officeDocument/2006/relationships/hyperlink" Target="https://www.linkedin.com/in/kimberly-k-0589a83/" TargetMode="External"/><Relationship Id="rId862" Type="http://schemas.openxmlformats.org/officeDocument/2006/relationships/hyperlink" Target="https://www.linkedin.com/messaging/thread/2-ODllZmY3ZTYtMzczMi00MTBlLThmNDMtODVkNjU5M2Y2ZDgzXzAxMA==" TargetMode="External"/><Relationship Id="rId1693" Type="http://schemas.openxmlformats.org/officeDocument/2006/relationships/hyperlink" Target="https://www.linkedin.com/in/kimberly-k-0589a83/" TargetMode="External"/><Relationship Id="rId861" Type="http://schemas.openxmlformats.org/officeDocument/2006/relationships/hyperlink" Target="https://www.linkedin.com/in/zonda-sochorow-b50537/" TargetMode="External"/><Relationship Id="rId1694" Type="http://schemas.openxmlformats.org/officeDocument/2006/relationships/hyperlink" Target="https://www.linkedin.com/messaging/thread/2-NDE4MGFiMmQtM2U3OS00YWQ0LWIwOTUtMTFjMTNhOTZmMWVlXzAxMA==/" TargetMode="External"/><Relationship Id="rId860" Type="http://schemas.openxmlformats.org/officeDocument/2006/relationships/hyperlink" Target="https://www.linkedin.com/in/zonda-sochorow-b50537/" TargetMode="External"/><Relationship Id="rId1695" Type="http://schemas.openxmlformats.org/officeDocument/2006/relationships/hyperlink" Target="https://www.linkedin.com/in/jennifer-w-b400b46/" TargetMode="External"/><Relationship Id="rId1696" Type="http://schemas.openxmlformats.org/officeDocument/2006/relationships/hyperlink" Target="https://app.hubspot.com/contacts/22670085/company/9747084056" TargetMode="External"/><Relationship Id="rId1686" Type="http://schemas.openxmlformats.org/officeDocument/2006/relationships/hyperlink" Target="https://www.linkedin.com/messaging/thread/2-NzRlZDY4NzAtYzM5Yy00NzU1LTllMmYtMGJiMGM0NzUxYmY3XzAxMA==/" TargetMode="External"/><Relationship Id="rId1687" Type="http://schemas.openxmlformats.org/officeDocument/2006/relationships/hyperlink" Target="https://www.linkedin.com/in/johanna-singer-b244a812/" TargetMode="External"/><Relationship Id="rId1688" Type="http://schemas.openxmlformats.org/officeDocument/2006/relationships/hyperlink" Target="https://www.linkedin.com/in/johanna-singer-b244a812/" TargetMode="External"/><Relationship Id="rId1689" Type="http://schemas.openxmlformats.org/officeDocument/2006/relationships/hyperlink" Target="https://www.linkedin.com/in/arnabbhattacharya2/" TargetMode="External"/><Relationship Id="rId855" Type="http://schemas.openxmlformats.org/officeDocument/2006/relationships/hyperlink" Target="https://www.linkedin.com/in/elyce-arons-544a69108/" TargetMode="External"/><Relationship Id="rId854" Type="http://schemas.openxmlformats.org/officeDocument/2006/relationships/hyperlink" Target="https://app.hubspot.com/contacts/22670085/company/10865734773" TargetMode="External"/><Relationship Id="rId853" Type="http://schemas.openxmlformats.org/officeDocument/2006/relationships/hyperlink" Target="https://www.linkedin.com/in/elyce-arons-544a69108/" TargetMode="External"/><Relationship Id="rId852" Type="http://schemas.openxmlformats.org/officeDocument/2006/relationships/hyperlink" Target="https://www.linkedin.com/in/claudialugmair/" TargetMode="External"/><Relationship Id="rId859" Type="http://schemas.openxmlformats.org/officeDocument/2006/relationships/hyperlink" Target="https://www.linkedin.com/in/benjamin-bradley-476845b2/" TargetMode="External"/><Relationship Id="rId858" Type="http://schemas.openxmlformats.org/officeDocument/2006/relationships/hyperlink" Target="https://www.linkedin.com/in/benjamin-bradley-476845b2/" TargetMode="External"/><Relationship Id="rId857" Type="http://schemas.openxmlformats.org/officeDocument/2006/relationships/hyperlink" Target="https://www.linkedin.com/in/maspencer/" TargetMode="External"/><Relationship Id="rId856" Type="http://schemas.openxmlformats.org/officeDocument/2006/relationships/hyperlink" Target="https://www.linkedin.com/in/maspencer/" TargetMode="External"/><Relationship Id="rId1680" Type="http://schemas.openxmlformats.org/officeDocument/2006/relationships/hyperlink" Target="https://www.linkedin.com/in/paige-negus-54ab41151/" TargetMode="External"/><Relationship Id="rId1681" Type="http://schemas.openxmlformats.org/officeDocument/2006/relationships/hyperlink" Target="https://www.linkedin.com/in/paige-negus-54ab41151/" TargetMode="External"/><Relationship Id="rId851" Type="http://schemas.openxmlformats.org/officeDocument/2006/relationships/hyperlink" Target="https://www.linkedin.com/in/claudialugmair/" TargetMode="External"/><Relationship Id="rId1682" Type="http://schemas.openxmlformats.org/officeDocument/2006/relationships/hyperlink" Target="https://www.linkedin.com/in/christinehunsicker/" TargetMode="External"/><Relationship Id="rId850" Type="http://schemas.openxmlformats.org/officeDocument/2006/relationships/hyperlink" Target="https://www.linkedin.com/in/clare-berner-nash-a1ba2720/" TargetMode="External"/><Relationship Id="rId1683" Type="http://schemas.openxmlformats.org/officeDocument/2006/relationships/hyperlink" Target="https://app.hubspot.com/contacts/22670085/company/9746393749" TargetMode="External"/><Relationship Id="rId1684" Type="http://schemas.openxmlformats.org/officeDocument/2006/relationships/hyperlink" Target="https://www.linkedin.com/in/christinehunsicker/" TargetMode="External"/><Relationship Id="rId1685" Type="http://schemas.openxmlformats.org/officeDocument/2006/relationships/hyperlink" Target="https://twitter.com/cmhunsicker?lang=en" TargetMode="External"/><Relationship Id="rId3414" Type="http://schemas.openxmlformats.org/officeDocument/2006/relationships/hyperlink" Target="https://app.hubspot.com/contacts/22670085/company/10336619378" TargetMode="External"/><Relationship Id="rId3413" Type="http://schemas.openxmlformats.org/officeDocument/2006/relationships/hyperlink" Target="https://www.linkedin.com/in/stephanie-cohen-b50a238/" TargetMode="External"/><Relationship Id="rId3416" Type="http://schemas.openxmlformats.org/officeDocument/2006/relationships/hyperlink" Target="https://www.linkedin.com/in/benjamin-aziz-7878a062/" TargetMode="External"/><Relationship Id="rId3415" Type="http://schemas.openxmlformats.org/officeDocument/2006/relationships/hyperlink" Target="https://www.linkedin.com/in/stephanie-cohen-b50a238/" TargetMode="External"/><Relationship Id="rId3418" Type="http://schemas.openxmlformats.org/officeDocument/2006/relationships/hyperlink" Target="https://www.linkedin.com/in/kylekantner/" TargetMode="External"/><Relationship Id="rId3417" Type="http://schemas.openxmlformats.org/officeDocument/2006/relationships/hyperlink" Target="https://www.linkedin.com/in/benjamin-aziz-7878a062/" TargetMode="External"/><Relationship Id="rId3419" Type="http://schemas.openxmlformats.org/officeDocument/2006/relationships/hyperlink" Target="https://app.hubspot.com/contacts/22670085/company/10336897560" TargetMode="External"/><Relationship Id="rId888" Type="http://schemas.openxmlformats.org/officeDocument/2006/relationships/hyperlink" Target="https://www.linkedin.com/in/louise-labure-b7b8a022b/" TargetMode="External"/><Relationship Id="rId887" Type="http://schemas.openxmlformats.org/officeDocument/2006/relationships/hyperlink" Target="https://www.linkedin.com/in/louise-labure-b7b8a022b/" TargetMode="External"/><Relationship Id="rId886" Type="http://schemas.openxmlformats.org/officeDocument/2006/relationships/hyperlink" Target="https://www.linkedin.com/in/amber-d-759767123/" TargetMode="External"/><Relationship Id="rId885" Type="http://schemas.openxmlformats.org/officeDocument/2006/relationships/hyperlink" Target="https://www.linkedin.com/in/amber-d-759767123/" TargetMode="External"/><Relationship Id="rId889" Type="http://schemas.openxmlformats.org/officeDocument/2006/relationships/hyperlink" Target="https://www.linkedin.com/in/marie-mathecade/" TargetMode="External"/><Relationship Id="rId880" Type="http://schemas.openxmlformats.org/officeDocument/2006/relationships/hyperlink" Target="https://www.linkedin.com/in/harry-roth-4447ab74/" TargetMode="External"/><Relationship Id="rId884" Type="http://schemas.openxmlformats.org/officeDocument/2006/relationships/hyperlink" Target="https://www.linkedin.com/messaging/thread/2-MjIzOTJkNTUtMzVkOC00NDM3LWE0ZGItMWY3YjQzZjRjYzE3XzAxMA==/" TargetMode="External"/><Relationship Id="rId3410" Type="http://schemas.openxmlformats.org/officeDocument/2006/relationships/hyperlink" Target="https://www.linkedin.com/in/heather-marsh-3b5b4b/" TargetMode="External"/><Relationship Id="rId883" Type="http://schemas.openxmlformats.org/officeDocument/2006/relationships/hyperlink" Target="https://www.linkedin.com/in/libtography/" TargetMode="External"/><Relationship Id="rId882" Type="http://schemas.openxmlformats.org/officeDocument/2006/relationships/hyperlink" Target="https://www.linkedin.com/in/libtography/" TargetMode="External"/><Relationship Id="rId3412" Type="http://schemas.openxmlformats.org/officeDocument/2006/relationships/hyperlink" Target="https://www.linkedin.com/in/tiffanyannegregory/" TargetMode="External"/><Relationship Id="rId881" Type="http://schemas.openxmlformats.org/officeDocument/2006/relationships/hyperlink" Target="https://www.linkedin.com/messaging/thread/2-YTk1N2NmZWYtOTdmNC00OWEyLWE5YzctNmQ5ZGRjM2NiYjE2XzAxMA==/" TargetMode="External"/><Relationship Id="rId3411" Type="http://schemas.openxmlformats.org/officeDocument/2006/relationships/hyperlink" Target="https://www.linkedin.com/in/tiffanyannegregory/" TargetMode="External"/><Relationship Id="rId3403" Type="http://schemas.openxmlformats.org/officeDocument/2006/relationships/hyperlink" Target="https://www.linkedin.com/messaging/thread/2-ZmExNjA2OTctZjQ5MS01M2JiLTg2MjEtZGNjOTY1NjdlNjFlXzAwMA==/" TargetMode="External"/><Relationship Id="rId3402" Type="http://schemas.openxmlformats.org/officeDocument/2006/relationships/hyperlink" Target="https://www.linkedin.com/in/patrick-woodyard-96765b21/" TargetMode="External"/><Relationship Id="rId3405" Type="http://schemas.openxmlformats.org/officeDocument/2006/relationships/hyperlink" Target="https://www.linkedin.com/in/chrisrose00/" TargetMode="External"/><Relationship Id="rId3404" Type="http://schemas.openxmlformats.org/officeDocument/2006/relationships/hyperlink" Target="https://twitter.com/PatrickWoodyard" TargetMode="External"/><Relationship Id="rId3407" Type="http://schemas.openxmlformats.org/officeDocument/2006/relationships/hyperlink" Target="https://www.linkedin.com/messaging/thread/2-MWJkMjM3NzktZjQxYy00NWYxLWFhMzUtYjU0MDgyZmNjMzhjXzAxMA==/" TargetMode="External"/><Relationship Id="rId3406" Type="http://schemas.openxmlformats.org/officeDocument/2006/relationships/hyperlink" Target="https://www.linkedin.com/in/chrisrose00/" TargetMode="External"/><Relationship Id="rId3409" Type="http://schemas.openxmlformats.org/officeDocument/2006/relationships/hyperlink" Target="https://www.linkedin.com/in/heather-marsh-3b5b4b/" TargetMode="External"/><Relationship Id="rId3408" Type="http://schemas.openxmlformats.org/officeDocument/2006/relationships/hyperlink" Target="https://twitter.com/chrisrose1070" TargetMode="External"/><Relationship Id="rId877" Type="http://schemas.openxmlformats.org/officeDocument/2006/relationships/hyperlink" Target="https://www.linkedin.com/in/dannyveech/" TargetMode="External"/><Relationship Id="rId876" Type="http://schemas.openxmlformats.org/officeDocument/2006/relationships/hyperlink" Target="https://www.linkedin.com/in/dannyveech/" TargetMode="External"/><Relationship Id="rId875" Type="http://schemas.openxmlformats.org/officeDocument/2006/relationships/hyperlink" Target="https://www.linkedin.com/in/casey-daly-43669919/" TargetMode="External"/><Relationship Id="rId874" Type="http://schemas.openxmlformats.org/officeDocument/2006/relationships/hyperlink" Target="https://www.linkedin.com/in/casey-daly-43669919/" TargetMode="External"/><Relationship Id="rId879" Type="http://schemas.openxmlformats.org/officeDocument/2006/relationships/hyperlink" Target="https://www.linkedin.com/in/harry-roth-4447ab74/" TargetMode="External"/><Relationship Id="rId878" Type="http://schemas.openxmlformats.org/officeDocument/2006/relationships/hyperlink" Target="https://mobile.twitter.com/dannyveech" TargetMode="External"/><Relationship Id="rId873" Type="http://schemas.openxmlformats.org/officeDocument/2006/relationships/hyperlink" Target="https://www.linkedin.com/in/caroline-danehy-60b18564/" TargetMode="External"/><Relationship Id="rId872" Type="http://schemas.openxmlformats.org/officeDocument/2006/relationships/hyperlink" Target="https://www.linkedin.com/in/caroline-danehy-60b18564/" TargetMode="External"/><Relationship Id="rId871" Type="http://schemas.openxmlformats.org/officeDocument/2006/relationships/hyperlink" Target="https://twitter.com/alliewightman" TargetMode="External"/><Relationship Id="rId3401" Type="http://schemas.openxmlformats.org/officeDocument/2006/relationships/hyperlink" Target="https://app.hubspot.com/contacts/22670085/company/10336619384" TargetMode="External"/><Relationship Id="rId870" Type="http://schemas.openxmlformats.org/officeDocument/2006/relationships/hyperlink" Target="https://www.linkedin.com/in/alliewightman/" TargetMode="External"/><Relationship Id="rId3400" Type="http://schemas.openxmlformats.org/officeDocument/2006/relationships/hyperlink" Target="https://www.linkedin.com/in/patrick-woodyard-96765b21/" TargetMode="External"/><Relationship Id="rId1653" Type="http://schemas.openxmlformats.org/officeDocument/2006/relationships/hyperlink" Target="https://www.linkedin.com/messaging/thread/2-NDViZmQyMTktNWNmZS00ZGU3LTliMDMtZTU4Y2NhODBiNDliXzAxMg==/?searchTerm=William%20Kolasa" TargetMode="External"/><Relationship Id="rId2984" Type="http://schemas.openxmlformats.org/officeDocument/2006/relationships/hyperlink" Target="https://www.linkedin.com/in/kasperknielsen/" TargetMode="External"/><Relationship Id="rId1654" Type="http://schemas.openxmlformats.org/officeDocument/2006/relationships/hyperlink" Target="https://twitter.com/WilliamKolasa" TargetMode="External"/><Relationship Id="rId2985" Type="http://schemas.openxmlformats.org/officeDocument/2006/relationships/hyperlink" Target="https://www.linkedin.com/in/kasperknielsen/" TargetMode="External"/><Relationship Id="rId1655" Type="http://schemas.openxmlformats.org/officeDocument/2006/relationships/hyperlink" Target="https://www.linkedin.com/in/cathleen-barnes-mba-6b773120/" TargetMode="External"/><Relationship Id="rId2986" Type="http://schemas.openxmlformats.org/officeDocument/2006/relationships/hyperlink" Target="https://www.linkedin.com/in/joshua-bredehoeft-588bb335/" TargetMode="External"/><Relationship Id="rId1656" Type="http://schemas.openxmlformats.org/officeDocument/2006/relationships/hyperlink" Target="https://www.linkedin.com/in/cathleen-barnes-mba-6b773120/" TargetMode="External"/><Relationship Id="rId2987" Type="http://schemas.openxmlformats.org/officeDocument/2006/relationships/hyperlink" Target="https://www.linkedin.com/in/joshua-bredehoeft-588bb335/" TargetMode="External"/><Relationship Id="rId1657" Type="http://schemas.openxmlformats.org/officeDocument/2006/relationships/hyperlink" Target="https://www.linkedin.com/in/cole-millard-01452420/" TargetMode="External"/><Relationship Id="rId2988" Type="http://schemas.openxmlformats.org/officeDocument/2006/relationships/hyperlink" Target="https://twitter.com/jmbred" TargetMode="External"/><Relationship Id="rId1658" Type="http://schemas.openxmlformats.org/officeDocument/2006/relationships/hyperlink" Target="https://www.linkedin.com/in/cole-millard-01452420/" TargetMode="External"/><Relationship Id="rId2989" Type="http://schemas.openxmlformats.org/officeDocument/2006/relationships/hyperlink" Target="https://www.linkedin.com/in/shadikord/" TargetMode="External"/><Relationship Id="rId1659" Type="http://schemas.openxmlformats.org/officeDocument/2006/relationships/hyperlink" Target="https://www.linkedin.com/in/montse-miralles/" TargetMode="External"/><Relationship Id="rId829" Type="http://schemas.openxmlformats.org/officeDocument/2006/relationships/hyperlink" Target="https://www.linkedin.com/in/mkane915/" TargetMode="External"/><Relationship Id="rId828" Type="http://schemas.openxmlformats.org/officeDocument/2006/relationships/hyperlink" Target="https://www.linkedin.com/messaging/thread/2-YWQxODM2OTEtNDY0OC00N2JiLWI0YWUtZWYyODc4MTEyYzViXzAxMg==/" TargetMode="External"/><Relationship Id="rId827" Type="http://schemas.openxmlformats.org/officeDocument/2006/relationships/hyperlink" Target="https://www.linkedin.com/messaging/thread/2-MWJkYjRhZmMtMzYwNS00MTc5LTkxNDktNTUyM2IzNjc0YzU4XzAxMA==/" TargetMode="External"/><Relationship Id="rId822" Type="http://schemas.openxmlformats.org/officeDocument/2006/relationships/hyperlink" Target="https://www.linkedin.com/in/jovanna-hart-b3a3252a/" TargetMode="External"/><Relationship Id="rId821" Type="http://schemas.openxmlformats.org/officeDocument/2006/relationships/hyperlink" Target="https://mobile.twitter.com/EvanTorrance" TargetMode="External"/><Relationship Id="rId820" Type="http://schemas.openxmlformats.org/officeDocument/2006/relationships/hyperlink" Target="https://www.linkedin.com/in/evantorrance/" TargetMode="External"/><Relationship Id="rId826" Type="http://schemas.openxmlformats.org/officeDocument/2006/relationships/hyperlink" Target="https://www.linkedin.com/in/henry-stafford-496660157/" TargetMode="External"/><Relationship Id="rId825" Type="http://schemas.openxmlformats.org/officeDocument/2006/relationships/hyperlink" Target="https://app.hubspot.com/contacts/22670085/company/10867807809" TargetMode="External"/><Relationship Id="rId824" Type="http://schemas.openxmlformats.org/officeDocument/2006/relationships/hyperlink" Target="https://www.linkedin.com/in/henry-stafford-496660157/" TargetMode="External"/><Relationship Id="rId823" Type="http://schemas.openxmlformats.org/officeDocument/2006/relationships/hyperlink" Target="https://www.linkedin.com/in/jovanna-hart-b3a3252a/" TargetMode="External"/><Relationship Id="rId2980" Type="http://schemas.openxmlformats.org/officeDocument/2006/relationships/hyperlink" Target="https://www.linkedin.com/in/jan-stig-andersen-29b6a613/" TargetMode="External"/><Relationship Id="rId1650" Type="http://schemas.openxmlformats.org/officeDocument/2006/relationships/hyperlink" Target="https://www.linkedin.com/messaging/thread/2-YWQyZDk3ODAtOWIyYy00ZDViLTkxNTItYWEwZmE1OTE3NzE3XzAxMA==/" TargetMode="External"/><Relationship Id="rId2981" Type="http://schemas.openxmlformats.org/officeDocument/2006/relationships/hyperlink" Target="https://app.hubspot.com/contacts/22670085/company/10334684184" TargetMode="External"/><Relationship Id="rId1651" Type="http://schemas.openxmlformats.org/officeDocument/2006/relationships/hyperlink" Target="https://www.linkedin.com/in/william-kolasa/" TargetMode="External"/><Relationship Id="rId2982" Type="http://schemas.openxmlformats.org/officeDocument/2006/relationships/hyperlink" Target="https://www.linkedin.com/in/jan-stig-andersen-29b6a613/" TargetMode="External"/><Relationship Id="rId1652" Type="http://schemas.openxmlformats.org/officeDocument/2006/relationships/hyperlink" Target="https://www.linkedin.com/in/william-kolasa/" TargetMode="External"/><Relationship Id="rId2983" Type="http://schemas.openxmlformats.org/officeDocument/2006/relationships/hyperlink" Target="https://www.linkedin.com/messaging/thread/2-M2JmMWM2NGUtMTY5ZC00ZjQ0LTk2ZDgtNGI1NTU0Mzc1ZDM2XzAxMg==/" TargetMode="External"/><Relationship Id="rId1642" Type="http://schemas.openxmlformats.org/officeDocument/2006/relationships/hyperlink" Target="https://www.linkedin.com/in/charles-castaneda-74650424/" TargetMode="External"/><Relationship Id="rId2973" Type="http://schemas.openxmlformats.org/officeDocument/2006/relationships/hyperlink" Target="https://app.hubspot.com/contacts/22670085/company/10336779154" TargetMode="External"/><Relationship Id="rId1643" Type="http://schemas.openxmlformats.org/officeDocument/2006/relationships/hyperlink" Target="https://www.linkedin.com/in/mark-paup-14a000a9/" TargetMode="External"/><Relationship Id="rId2974" Type="http://schemas.openxmlformats.org/officeDocument/2006/relationships/hyperlink" Target="https://www.linkedin.com/in/scott-mccurdy-6ba23717/" TargetMode="External"/><Relationship Id="rId1644" Type="http://schemas.openxmlformats.org/officeDocument/2006/relationships/hyperlink" Target="https://app.hubspot.com/contacts/22670085/company/9747088994" TargetMode="External"/><Relationship Id="rId2975" Type="http://schemas.openxmlformats.org/officeDocument/2006/relationships/hyperlink" Target="https://www.linkedin.com/in/marguerite-b-b5849339/" TargetMode="External"/><Relationship Id="rId1645" Type="http://schemas.openxmlformats.org/officeDocument/2006/relationships/hyperlink" Target="https://www.linkedin.com/in/mark-paup-14a000a9/" TargetMode="External"/><Relationship Id="rId2976" Type="http://schemas.openxmlformats.org/officeDocument/2006/relationships/hyperlink" Target="https://www.linkedin.com/in/marguerite-b-b5849339/" TargetMode="External"/><Relationship Id="rId1646" Type="http://schemas.openxmlformats.org/officeDocument/2006/relationships/hyperlink" Target="https://www.linkedin.com/in/john-sicher-8b2a54b/" TargetMode="External"/><Relationship Id="rId2977" Type="http://schemas.openxmlformats.org/officeDocument/2006/relationships/hyperlink" Target="https://www.linkedin.com/in/praveen-ellur-420515b/" TargetMode="External"/><Relationship Id="rId1647" Type="http://schemas.openxmlformats.org/officeDocument/2006/relationships/hyperlink" Target="https://www.linkedin.com/in/john-sicher-8b2a54b/" TargetMode="External"/><Relationship Id="rId2978" Type="http://schemas.openxmlformats.org/officeDocument/2006/relationships/hyperlink" Target="https://www.linkedin.com/in/praveen-ellur-420515b/" TargetMode="External"/><Relationship Id="rId1648" Type="http://schemas.openxmlformats.org/officeDocument/2006/relationships/hyperlink" Target="https://www.linkedin.com/in/richardwillis/" TargetMode="External"/><Relationship Id="rId2979" Type="http://schemas.openxmlformats.org/officeDocument/2006/relationships/hyperlink" Target="https://twitter.com/praveenellur" TargetMode="External"/><Relationship Id="rId1649" Type="http://schemas.openxmlformats.org/officeDocument/2006/relationships/hyperlink" Target="https://www.linkedin.com/in/richardwillis/" TargetMode="External"/><Relationship Id="rId819" Type="http://schemas.openxmlformats.org/officeDocument/2006/relationships/hyperlink" Target="https://www.linkedin.com/in/evantorrance/" TargetMode="External"/><Relationship Id="rId818" Type="http://schemas.openxmlformats.org/officeDocument/2006/relationships/hyperlink" Target="https://www.linkedin.com/in/noah-waterhouse-b9aa803/" TargetMode="External"/><Relationship Id="rId817" Type="http://schemas.openxmlformats.org/officeDocument/2006/relationships/hyperlink" Target="https://www.linkedin.com/in/noah-waterhouse-b9aa803/" TargetMode="External"/><Relationship Id="rId816" Type="http://schemas.openxmlformats.org/officeDocument/2006/relationships/hyperlink" Target="https://mobile.twitter.com/sullistio" TargetMode="External"/><Relationship Id="rId811" Type="http://schemas.openxmlformats.org/officeDocument/2006/relationships/hyperlink" Target="http://followed/" TargetMode="External"/><Relationship Id="rId810" Type="http://schemas.openxmlformats.org/officeDocument/2006/relationships/hyperlink" Target="https://www.linkedin.com/messaging/thread/2-OTZlNWMwY2QtYTJmYy00MmE1LTliNWEtNDljOGU2N2U4NWQxXzAxMA==/" TargetMode="External"/><Relationship Id="rId815" Type="http://schemas.openxmlformats.org/officeDocument/2006/relationships/hyperlink" Target="https://www.linkedin.com/in/stephen-sullivan-25695010/" TargetMode="External"/><Relationship Id="rId814" Type="http://schemas.openxmlformats.org/officeDocument/2006/relationships/hyperlink" Target="https://app.hubspot.com/contacts/22670085/company/10867723405" TargetMode="External"/><Relationship Id="rId813" Type="http://schemas.openxmlformats.org/officeDocument/2006/relationships/hyperlink" Target="https://www.linkedin.com/in/stephen-sullivan-25695010/" TargetMode="External"/><Relationship Id="rId812" Type="http://schemas.openxmlformats.org/officeDocument/2006/relationships/hyperlink" Target="https://www.linkedin.com/in/nicole-strandberg/" TargetMode="External"/><Relationship Id="rId2970" Type="http://schemas.openxmlformats.org/officeDocument/2006/relationships/hyperlink" Target="https://www.linkedin.com/in/nicole-weiss-88911a52/" TargetMode="External"/><Relationship Id="rId1640" Type="http://schemas.openxmlformats.org/officeDocument/2006/relationships/hyperlink" Target="https://twitter.com/mitchmodell?lang=en" TargetMode="External"/><Relationship Id="rId2971" Type="http://schemas.openxmlformats.org/officeDocument/2006/relationships/hyperlink" Target="https://www.linkedin.com/in/nicole-weiss-88911a52/" TargetMode="External"/><Relationship Id="rId1641" Type="http://schemas.openxmlformats.org/officeDocument/2006/relationships/hyperlink" Target="https://www.linkedin.com/in/charles-castaneda-74650424/" TargetMode="External"/><Relationship Id="rId2972" Type="http://schemas.openxmlformats.org/officeDocument/2006/relationships/hyperlink" Target="https://www.linkedin.com/in/scott-mccurdy-6ba23717/" TargetMode="External"/><Relationship Id="rId1675" Type="http://schemas.openxmlformats.org/officeDocument/2006/relationships/hyperlink" Target="https://www.linkedin.com/in/paul-edwards-97127ba6/" TargetMode="External"/><Relationship Id="rId1676" Type="http://schemas.openxmlformats.org/officeDocument/2006/relationships/hyperlink" Target="https://www.linkedin.com/in/paul-edwards-97127ba6/" TargetMode="External"/><Relationship Id="rId1677" Type="http://schemas.openxmlformats.org/officeDocument/2006/relationships/hyperlink" Target="https://www.linkedin.com/in/emmalamkin/" TargetMode="External"/><Relationship Id="rId1678" Type="http://schemas.openxmlformats.org/officeDocument/2006/relationships/hyperlink" Target="https://www.linkedin.com/in/emmalamkin/" TargetMode="External"/><Relationship Id="rId1679" Type="http://schemas.openxmlformats.org/officeDocument/2006/relationships/hyperlink" Target="https://twitter.com/Emma_Lamkin" TargetMode="External"/><Relationship Id="rId849" Type="http://schemas.openxmlformats.org/officeDocument/2006/relationships/hyperlink" Target="https://www.linkedin.com/in/clare-berner-nash-a1ba2720/" TargetMode="External"/><Relationship Id="rId844" Type="http://schemas.openxmlformats.org/officeDocument/2006/relationships/hyperlink" Target="https://www.linkedin.com/in/katie-daly-benjamin-9539791/" TargetMode="External"/><Relationship Id="rId843" Type="http://schemas.openxmlformats.org/officeDocument/2006/relationships/hyperlink" Target="https://www.linkedin.com/in/katie-daly-benjamin-9539791/" TargetMode="External"/><Relationship Id="rId842" Type="http://schemas.openxmlformats.org/officeDocument/2006/relationships/hyperlink" Target="https://twitter.com/gattodave?lang=en" TargetMode="External"/><Relationship Id="rId841" Type="http://schemas.openxmlformats.org/officeDocument/2006/relationships/hyperlink" Target="https://www.linkedin.com/in/dave-gatto-70a7273/" TargetMode="External"/><Relationship Id="rId848" Type="http://schemas.openxmlformats.org/officeDocument/2006/relationships/hyperlink" Target="https://www.linkedin.com/messaging/thread/2-ZjRhMDAxYWYtNzY4NC00NjQxLWJlZGUtOGRhMTFmMzIzNWM2XzAxMA==/" TargetMode="External"/><Relationship Id="rId847" Type="http://schemas.openxmlformats.org/officeDocument/2006/relationships/hyperlink" Target="https://www.linkedin.com/in/normajdelaney/" TargetMode="External"/><Relationship Id="rId846" Type="http://schemas.openxmlformats.org/officeDocument/2006/relationships/hyperlink" Target="https://www.linkedin.com/in/normajdelaney/" TargetMode="External"/><Relationship Id="rId845" Type="http://schemas.openxmlformats.org/officeDocument/2006/relationships/hyperlink" Target="https://www.linkedin.com/messaging/thread/2-OWViOTMyY2QtZGI1Ny01ZjQzLTk5YTItZTc5MTZmMzZhYTQxXzAxMA==/" TargetMode="External"/><Relationship Id="rId1670" Type="http://schemas.openxmlformats.org/officeDocument/2006/relationships/hyperlink" Target="https://www.linkedin.com/in/danny-heaton-72399127/" TargetMode="External"/><Relationship Id="rId840" Type="http://schemas.openxmlformats.org/officeDocument/2006/relationships/hyperlink" Target="https://app.hubspot.com/contacts/22670085/company/10867631275" TargetMode="External"/><Relationship Id="rId1671" Type="http://schemas.openxmlformats.org/officeDocument/2006/relationships/hyperlink" Target="https://www.linkedin.com/in/danny-heaton-72399127/" TargetMode="External"/><Relationship Id="rId1672" Type="http://schemas.openxmlformats.org/officeDocument/2006/relationships/hyperlink" Target="https://www.linkedin.com/in/tim-arandt-90652393/" TargetMode="External"/><Relationship Id="rId1673" Type="http://schemas.openxmlformats.org/officeDocument/2006/relationships/hyperlink" Target="https://app.hubspot.com/contacts/22670085/company/9745795866" TargetMode="External"/><Relationship Id="rId1674" Type="http://schemas.openxmlformats.org/officeDocument/2006/relationships/hyperlink" Target="https://www.linkedin.com/in/tim-arandt-90652393/" TargetMode="External"/><Relationship Id="rId1664" Type="http://schemas.openxmlformats.org/officeDocument/2006/relationships/hyperlink" Target="https://www.linkedin.com/in/angelbracamonte/" TargetMode="External"/><Relationship Id="rId2995" Type="http://schemas.openxmlformats.org/officeDocument/2006/relationships/hyperlink" Target="https://www.linkedin.com/messaging/thread/2-MTgxYzYxMDktN2I1Ny00OWYyLWI5ZmYtN2MzNDg5ZmU1NWVmXzAxMg==/" TargetMode="External"/><Relationship Id="rId1665" Type="http://schemas.openxmlformats.org/officeDocument/2006/relationships/hyperlink" Target="https://www.linkedin.com/in/mark-ward-73a7111b/" TargetMode="External"/><Relationship Id="rId2996" Type="http://schemas.openxmlformats.org/officeDocument/2006/relationships/hyperlink" Target="https://www.linkedin.com/in/zoe-fadeev-49851018/" TargetMode="External"/><Relationship Id="rId1666" Type="http://schemas.openxmlformats.org/officeDocument/2006/relationships/hyperlink" Target="https://app.hubspot.com/contacts/22670085/company/9747102741" TargetMode="External"/><Relationship Id="rId2997" Type="http://schemas.openxmlformats.org/officeDocument/2006/relationships/hyperlink" Target="https://www.linkedin.com/in/zoe-fadeev-49851018/" TargetMode="External"/><Relationship Id="rId1667" Type="http://schemas.openxmlformats.org/officeDocument/2006/relationships/hyperlink" Target="https://www.linkedin.com/in/mark-ward-73a7111b/" TargetMode="External"/><Relationship Id="rId2998" Type="http://schemas.openxmlformats.org/officeDocument/2006/relationships/hyperlink" Target="https://www.linkedin.com/in/tiarne-58a338133/" TargetMode="External"/><Relationship Id="rId1668" Type="http://schemas.openxmlformats.org/officeDocument/2006/relationships/hyperlink" Target="https://www.linkedin.com/in/chris-ward-8b61bb4b/" TargetMode="External"/><Relationship Id="rId2999" Type="http://schemas.openxmlformats.org/officeDocument/2006/relationships/hyperlink" Target="https://www.linkedin.com/in/tiarne-58a338133/" TargetMode="External"/><Relationship Id="rId1669" Type="http://schemas.openxmlformats.org/officeDocument/2006/relationships/hyperlink" Target="https://www.linkedin.com/in/chris-ward-8b61bb4b/" TargetMode="External"/><Relationship Id="rId839" Type="http://schemas.openxmlformats.org/officeDocument/2006/relationships/hyperlink" Target="https://www.linkedin.com/in/dave-gatto-70a7273/" TargetMode="External"/><Relationship Id="rId838" Type="http://schemas.openxmlformats.org/officeDocument/2006/relationships/hyperlink" Target="https://www.linkedin.com/in/rebecca-chavez-5b9460170/" TargetMode="External"/><Relationship Id="rId833" Type="http://schemas.openxmlformats.org/officeDocument/2006/relationships/hyperlink" Target="https://www.linkedin.com/in/laura-mayo-29b73842/" TargetMode="External"/><Relationship Id="rId832" Type="http://schemas.openxmlformats.org/officeDocument/2006/relationships/hyperlink" Target="https://twitter.com/heymkane" TargetMode="External"/><Relationship Id="rId831" Type="http://schemas.openxmlformats.org/officeDocument/2006/relationships/hyperlink" Target="https://www.linkedin.com/in/mkane915/" TargetMode="External"/><Relationship Id="rId830" Type="http://schemas.openxmlformats.org/officeDocument/2006/relationships/hyperlink" Target="https://app.hubspot.com/contacts/22670085/company/10867186205" TargetMode="External"/><Relationship Id="rId837" Type="http://schemas.openxmlformats.org/officeDocument/2006/relationships/hyperlink" Target="https://www.linkedin.com/in/rebecca-chavez-5b9460170/" TargetMode="External"/><Relationship Id="rId836" Type="http://schemas.openxmlformats.org/officeDocument/2006/relationships/hyperlink" Target="https://www.linkedin.com/in/alison-gordon-a9908836/" TargetMode="External"/><Relationship Id="rId835" Type="http://schemas.openxmlformats.org/officeDocument/2006/relationships/hyperlink" Target="https://www.linkedin.com/in/alison-gordon-a9908836/" TargetMode="External"/><Relationship Id="rId834" Type="http://schemas.openxmlformats.org/officeDocument/2006/relationships/hyperlink" Target="https://www.linkedin.com/in/laura-mayo-29b73842/" TargetMode="External"/><Relationship Id="rId2990" Type="http://schemas.openxmlformats.org/officeDocument/2006/relationships/hyperlink" Target="https://app.hubspot.com/contacts/22670085/company/10336875911" TargetMode="External"/><Relationship Id="rId1660" Type="http://schemas.openxmlformats.org/officeDocument/2006/relationships/hyperlink" Target="https://app.hubspot.com/contacts/22670085/company/9746425244" TargetMode="External"/><Relationship Id="rId2991" Type="http://schemas.openxmlformats.org/officeDocument/2006/relationships/hyperlink" Target="https://www.linkedin.com/in/shadikord/" TargetMode="External"/><Relationship Id="rId1661" Type="http://schemas.openxmlformats.org/officeDocument/2006/relationships/hyperlink" Target="https://www.linkedin.com/in/montse-miralles/" TargetMode="External"/><Relationship Id="rId2992" Type="http://schemas.openxmlformats.org/officeDocument/2006/relationships/hyperlink" Target="https://www.linkedin.com/messaging/thread/2-ZDMwNWY3MmYtZmRkZi00YTM2LTkxYzgtZjE0Mjk3OTFiOWM0XzAxMg==/" TargetMode="External"/><Relationship Id="rId1662" Type="http://schemas.openxmlformats.org/officeDocument/2006/relationships/hyperlink" Target="https://www.linkedin.com/messaging/thread/2-YTNiMTYzNzYtYjk1MS00ZTY0LWFkZTUtNzg5YmRjNmEwYWRlXzAxMg==/" TargetMode="External"/><Relationship Id="rId2993" Type="http://schemas.openxmlformats.org/officeDocument/2006/relationships/hyperlink" Target="https://www.linkedin.com/in/natalie-khoei-85a02011b/" TargetMode="External"/><Relationship Id="rId1663" Type="http://schemas.openxmlformats.org/officeDocument/2006/relationships/hyperlink" Target="https://www.linkedin.com/in/angelbracamonte/" TargetMode="External"/><Relationship Id="rId2994" Type="http://schemas.openxmlformats.org/officeDocument/2006/relationships/hyperlink" Target="https://www.linkedin.com/in/natalie-khoei-85a02011b/" TargetMode="External"/><Relationship Id="rId2148" Type="http://schemas.openxmlformats.org/officeDocument/2006/relationships/hyperlink" Target="https://app.hubspot.com/contacts/22670085/company/10336813117" TargetMode="External"/><Relationship Id="rId2149" Type="http://schemas.openxmlformats.org/officeDocument/2006/relationships/hyperlink" Target="https://www.linkedin.com/in/gary-lourie-728bb1/" TargetMode="External"/><Relationship Id="rId3479" Type="http://schemas.openxmlformats.org/officeDocument/2006/relationships/hyperlink" Target="https://www.linkedin.com/in/victor-liu-152600/" TargetMode="External"/><Relationship Id="rId3470" Type="http://schemas.openxmlformats.org/officeDocument/2006/relationships/hyperlink" Target="https://www.linkedin.com/in/trinaturk/" TargetMode="External"/><Relationship Id="rId2140" Type="http://schemas.openxmlformats.org/officeDocument/2006/relationships/hyperlink" Target="https://twitter.com/kylemgoguen?lang=en" TargetMode="External"/><Relationship Id="rId3472" Type="http://schemas.openxmlformats.org/officeDocument/2006/relationships/hyperlink" Target="https://www.linkedin.com/in/jacquelinehickey/" TargetMode="External"/><Relationship Id="rId2141" Type="http://schemas.openxmlformats.org/officeDocument/2006/relationships/hyperlink" Target="https://www.linkedin.com/messaging/thread/2-NTdlMGZkOTAtZjRiNi00OGZiLTgzMTAtODUzZjVkMmQzOWNmXzAxMg==/" TargetMode="External"/><Relationship Id="rId3471" Type="http://schemas.openxmlformats.org/officeDocument/2006/relationships/hyperlink" Target="https://www.linkedin.com/in/jacquelinehickey/" TargetMode="External"/><Relationship Id="rId2142" Type="http://schemas.openxmlformats.org/officeDocument/2006/relationships/hyperlink" Target="https://www.linkedin.com/in/jennifer-mayer-fish/" TargetMode="External"/><Relationship Id="rId3474" Type="http://schemas.openxmlformats.org/officeDocument/2006/relationships/hyperlink" Target="https://www.linkedin.com/in/ashleyannewalker/" TargetMode="External"/><Relationship Id="rId2143" Type="http://schemas.openxmlformats.org/officeDocument/2006/relationships/hyperlink" Target="https://www.linkedin.com/in/jennifer-mayer-fish/" TargetMode="External"/><Relationship Id="rId3473" Type="http://schemas.openxmlformats.org/officeDocument/2006/relationships/hyperlink" Target="https://www.linkedin.com/messaging/thread/2-OWI2MTcxYjItM2M2Ni00ODQyLTg2N2MtZjM0N2FhOWNhMGUyXzAxMA==/" TargetMode="External"/><Relationship Id="rId2144" Type="http://schemas.openxmlformats.org/officeDocument/2006/relationships/hyperlink" Target="https://www.linkedin.com/in/chelseebergen/" TargetMode="External"/><Relationship Id="rId3476" Type="http://schemas.openxmlformats.org/officeDocument/2006/relationships/hyperlink" Target="https://www.linkedin.com/in/amyhuangliu/" TargetMode="External"/><Relationship Id="rId2145" Type="http://schemas.openxmlformats.org/officeDocument/2006/relationships/hyperlink" Target="https://www.linkedin.com/in/chelseebergen/" TargetMode="External"/><Relationship Id="rId3475" Type="http://schemas.openxmlformats.org/officeDocument/2006/relationships/hyperlink" Target="https://www.linkedin.com/in/ashleyannewalker/" TargetMode="External"/><Relationship Id="rId2146" Type="http://schemas.openxmlformats.org/officeDocument/2006/relationships/hyperlink" Target="https://twitter.com/chelseebergen" TargetMode="External"/><Relationship Id="rId3478" Type="http://schemas.openxmlformats.org/officeDocument/2006/relationships/hyperlink" Target="https://www.linkedin.com/in/amyhuangliu/" TargetMode="External"/><Relationship Id="rId2147" Type="http://schemas.openxmlformats.org/officeDocument/2006/relationships/hyperlink" Target="https://www.linkedin.com/in/gary-lourie-728bb1/" TargetMode="External"/><Relationship Id="rId3477" Type="http://schemas.openxmlformats.org/officeDocument/2006/relationships/hyperlink" Target="https://app.hubspot.com/contacts/22670085/company/15207356574" TargetMode="External"/><Relationship Id="rId2137" Type="http://schemas.openxmlformats.org/officeDocument/2006/relationships/hyperlink" Target="https://www.linkedin.com/in/kylemgoguen/" TargetMode="External"/><Relationship Id="rId3469" Type="http://schemas.openxmlformats.org/officeDocument/2006/relationships/hyperlink" Target="https://app.hubspot.com/contacts/22670085/company/15207569692" TargetMode="External"/><Relationship Id="rId2138" Type="http://schemas.openxmlformats.org/officeDocument/2006/relationships/hyperlink" Target="https://app.hubspot.com/contacts/22670085/company/10336767104" TargetMode="External"/><Relationship Id="rId3468" Type="http://schemas.openxmlformats.org/officeDocument/2006/relationships/hyperlink" Target="https://www.linkedin.com/in/trinaturk/" TargetMode="External"/><Relationship Id="rId2139" Type="http://schemas.openxmlformats.org/officeDocument/2006/relationships/hyperlink" Target="https://www.linkedin.com/in/kylemgoguen/" TargetMode="External"/><Relationship Id="rId3461" Type="http://schemas.openxmlformats.org/officeDocument/2006/relationships/hyperlink" Target="https://www.linkedin.com/in/jillkeiser/" TargetMode="External"/><Relationship Id="rId2130" Type="http://schemas.openxmlformats.org/officeDocument/2006/relationships/hyperlink" Target="https://www.linkedin.com/in/brinleysimmons/" TargetMode="External"/><Relationship Id="rId3460" Type="http://schemas.openxmlformats.org/officeDocument/2006/relationships/hyperlink" Target="https://twitter.com/missnattymack?lang=en" TargetMode="External"/><Relationship Id="rId2131" Type="http://schemas.openxmlformats.org/officeDocument/2006/relationships/hyperlink" Target="https://www.linkedin.com/in/chris-alexander-98412586/" TargetMode="External"/><Relationship Id="rId3463" Type="http://schemas.openxmlformats.org/officeDocument/2006/relationships/hyperlink" Target="https://www.linkedin.com/messaging/thread/2-ZWZkYjFlNWUtN2Q1Yi00ZWZlLWFhZmItZGMxZThhZTk3NjQxXzAxMA==/" TargetMode="External"/><Relationship Id="rId2132" Type="http://schemas.openxmlformats.org/officeDocument/2006/relationships/hyperlink" Target="https://app.hubspot.com/contacts/22670085/company/10336566895" TargetMode="External"/><Relationship Id="rId3462" Type="http://schemas.openxmlformats.org/officeDocument/2006/relationships/hyperlink" Target="https://www.linkedin.com/in/jillkeiser/" TargetMode="External"/><Relationship Id="rId2133" Type="http://schemas.openxmlformats.org/officeDocument/2006/relationships/hyperlink" Target="https://www.linkedin.com/in/chris-alexander-98412586/" TargetMode="External"/><Relationship Id="rId3465" Type="http://schemas.openxmlformats.org/officeDocument/2006/relationships/hyperlink" Target="https://www.linkedin.com/in/olivia-martin-9810086b/" TargetMode="External"/><Relationship Id="rId2134" Type="http://schemas.openxmlformats.org/officeDocument/2006/relationships/hyperlink" Target="https://twitter.com/aizics" TargetMode="External"/><Relationship Id="rId3464" Type="http://schemas.openxmlformats.org/officeDocument/2006/relationships/hyperlink" Target="https://www.linkedin.com/in/olivia-martin-9810086b/" TargetMode="External"/><Relationship Id="rId2135" Type="http://schemas.openxmlformats.org/officeDocument/2006/relationships/hyperlink" Target="https://www.linkedin.com/in/ian-braddock-470428235/" TargetMode="External"/><Relationship Id="rId3467" Type="http://schemas.openxmlformats.org/officeDocument/2006/relationships/hyperlink" Target="https://www.linkedin.com/in/bianca-mignano-5856ab27/" TargetMode="External"/><Relationship Id="rId2136" Type="http://schemas.openxmlformats.org/officeDocument/2006/relationships/hyperlink" Target="https://www.linkedin.com/in/ian-braddock-470428235/" TargetMode="External"/><Relationship Id="rId3466" Type="http://schemas.openxmlformats.org/officeDocument/2006/relationships/hyperlink" Target="https://www.linkedin.com/in/bianca-mignano-5856ab27/" TargetMode="External"/><Relationship Id="rId3490" Type="http://schemas.openxmlformats.org/officeDocument/2006/relationships/hyperlink" Target="https://app.hubspot.com/contacts/22670085/company/15207340192" TargetMode="External"/><Relationship Id="rId2160" Type="http://schemas.openxmlformats.org/officeDocument/2006/relationships/hyperlink" Target="https://www.linkedin.com/in/brandonfishman/" TargetMode="External"/><Relationship Id="rId3492" Type="http://schemas.openxmlformats.org/officeDocument/2006/relationships/hyperlink" Target="https://www.linkedin.com/messaging/thread/2-NGQxOTY5ZGMtNGU1Yy00ODM1LWE3YmQtZDdiM2NmMTU2Y2RhXzAxMA==/" TargetMode="External"/><Relationship Id="rId2161" Type="http://schemas.openxmlformats.org/officeDocument/2006/relationships/hyperlink" Target="https://www.linkedin.com/messaging/thread/2-YTU2ZTZkYTctODQzZC00NDFmLWIyODQtNmI3ZTc4M2E1NmQzXzAxMA==" TargetMode="External"/><Relationship Id="rId3491" Type="http://schemas.openxmlformats.org/officeDocument/2006/relationships/hyperlink" Target="https://www.linkedin.com/in/schmittjennifer/" TargetMode="External"/><Relationship Id="rId2162" Type="http://schemas.openxmlformats.org/officeDocument/2006/relationships/hyperlink" Target="https://twitter.com/BrandonFishman" TargetMode="External"/><Relationship Id="rId3494" Type="http://schemas.openxmlformats.org/officeDocument/2006/relationships/hyperlink" Target="https://www.linkedin.com/in/bettina-morescalchi-4703546/" TargetMode="External"/><Relationship Id="rId2163" Type="http://schemas.openxmlformats.org/officeDocument/2006/relationships/hyperlink" Target="https://www.linkedin.com/in/ryan-savage-2005/" TargetMode="External"/><Relationship Id="rId3493" Type="http://schemas.openxmlformats.org/officeDocument/2006/relationships/hyperlink" Target="https://twitter.com/jenniferschmitt?lang=en" TargetMode="External"/><Relationship Id="rId2164" Type="http://schemas.openxmlformats.org/officeDocument/2006/relationships/hyperlink" Target="https://www.linkedin.com/in/ryan-savage-2005/" TargetMode="External"/><Relationship Id="rId3496" Type="http://schemas.openxmlformats.org/officeDocument/2006/relationships/hyperlink" Target="https://www.linkedin.com/in/bettina-morescalchi-4703546/" TargetMode="External"/><Relationship Id="rId2165" Type="http://schemas.openxmlformats.org/officeDocument/2006/relationships/hyperlink" Target="https://www.linkedin.com/in/tessa-gavia000/" TargetMode="External"/><Relationship Id="rId3495" Type="http://schemas.openxmlformats.org/officeDocument/2006/relationships/hyperlink" Target="https://app.hubspot.com/contacts/22670085/company/15207652922" TargetMode="External"/><Relationship Id="rId2166" Type="http://schemas.openxmlformats.org/officeDocument/2006/relationships/hyperlink" Target="https://www.linkedin.com/in/tessa-gavia000/" TargetMode="External"/><Relationship Id="rId3498" Type="http://schemas.openxmlformats.org/officeDocument/2006/relationships/hyperlink" Target="https://www.linkedin.com/in/marisajwang/" TargetMode="External"/><Relationship Id="rId2167" Type="http://schemas.openxmlformats.org/officeDocument/2006/relationships/hyperlink" Target="https://twitter.com/TessaGavia" TargetMode="External"/><Relationship Id="rId3497" Type="http://schemas.openxmlformats.org/officeDocument/2006/relationships/hyperlink" Target="https://www.linkedin.com/in/marisajwang/" TargetMode="External"/><Relationship Id="rId2168" Type="http://schemas.openxmlformats.org/officeDocument/2006/relationships/hyperlink" Target="https://www.linkedin.com/in/laura-camarena-holguin-15b79210b/" TargetMode="External"/><Relationship Id="rId2169" Type="http://schemas.openxmlformats.org/officeDocument/2006/relationships/hyperlink" Target="https://www.linkedin.com/in/laura-camarena-holguin-15b79210b/" TargetMode="External"/><Relationship Id="rId3499" Type="http://schemas.openxmlformats.org/officeDocument/2006/relationships/hyperlink" Target="https://www.linkedin.com/in/lindsay-muscato-3aab2712/" TargetMode="External"/><Relationship Id="rId2159" Type="http://schemas.openxmlformats.org/officeDocument/2006/relationships/hyperlink" Target="https://app.hubspot.com/contacts/22670085/company/10336897543" TargetMode="External"/><Relationship Id="rId3481" Type="http://schemas.openxmlformats.org/officeDocument/2006/relationships/hyperlink" Target="https://www.linkedin.com/in/alexkalatzis/" TargetMode="External"/><Relationship Id="rId2150" Type="http://schemas.openxmlformats.org/officeDocument/2006/relationships/hyperlink" Target="https://www.linkedin.com/in/christopherphillpott/" TargetMode="External"/><Relationship Id="rId3480" Type="http://schemas.openxmlformats.org/officeDocument/2006/relationships/hyperlink" Target="https://www.linkedin.com/in/victor-liu-152600/" TargetMode="External"/><Relationship Id="rId2151" Type="http://schemas.openxmlformats.org/officeDocument/2006/relationships/hyperlink" Target="https://www.linkedin.com/in/christopherphillpott/" TargetMode="External"/><Relationship Id="rId3483" Type="http://schemas.openxmlformats.org/officeDocument/2006/relationships/hyperlink" Target="https://www.linkedin.com/in/jessicahou/" TargetMode="External"/><Relationship Id="rId2152" Type="http://schemas.openxmlformats.org/officeDocument/2006/relationships/hyperlink" Target="https://www.linkedin.com/messaging/thread/2-NjMyOWExZWUtNTM5NC00YjYyLThiYTEtY2NmOWYzZjE1MTg4XzAxMA==/?searchTerm=Christopher%20Phillpott" TargetMode="External"/><Relationship Id="rId3482" Type="http://schemas.openxmlformats.org/officeDocument/2006/relationships/hyperlink" Target="https://www.linkedin.com/in/alexkalatzis/" TargetMode="External"/><Relationship Id="rId2153" Type="http://schemas.openxmlformats.org/officeDocument/2006/relationships/hyperlink" Target="https://www.linkedin.com/in/paul-mansfield-16ab34157/" TargetMode="External"/><Relationship Id="rId3485" Type="http://schemas.openxmlformats.org/officeDocument/2006/relationships/hyperlink" Target="https://www.linkedin.com/in/nick-kaplan/" TargetMode="External"/><Relationship Id="rId2154" Type="http://schemas.openxmlformats.org/officeDocument/2006/relationships/hyperlink" Target="https://app.hubspot.com/contacts/22670085/company/10336748162" TargetMode="External"/><Relationship Id="rId3484" Type="http://schemas.openxmlformats.org/officeDocument/2006/relationships/hyperlink" Target="https://www.linkedin.com/in/jessicahou/" TargetMode="External"/><Relationship Id="rId2155" Type="http://schemas.openxmlformats.org/officeDocument/2006/relationships/hyperlink" Target="https://www.linkedin.com/in/paul-mansfield-16ab34157/" TargetMode="External"/><Relationship Id="rId3487" Type="http://schemas.openxmlformats.org/officeDocument/2006/relationships/hyperlink" Target="https://www.linkedin.com/in/nick-kaplan/" TargetMode="External"/><Relationship Id="rId2156" Type="http://schemas.openxmlformats.org/officeDocument/2006/relationships/hyperlink" Target="https://www.linkedin.com/in/lucy-jackson-b1304947/" TargetMode="External"/><Relationship Id="rId3486" Type="http://schemas.openxmlformats.org/officeDocument/2006/relationships/hyperlink" Target="https://app.hubspot.com/contacts/22670085/company/9739767354" TargetMode="External"/><Relationship Id="rId2157" Type="http://schemas.openxmlformats.org/officeDocument/2006/relationships/hyperlink" Target="https://www.linkedin.com/in/lucy-jackson-b1304947/" TargetMode="External"/><Relationship Id="rId3489" Type="http://schemas.openxmlformats.org/officeDocument/2006/relationships/hyperlink" Target="https://www.linkedin.com/in/schmittjennifer/" TargetMode="External"/><Relationship Id="rId2158" Type="http://schemas.openxmlformats.org/officeDocument/2006/relationships/hyperlink" Target="https://www.linkedin.com/in/brandonfishman/" TargetMode="External"/><Relationship Id="rId3488" Type="http://schemas.openxmlformats.org/officeDocument/2006/relationships/hyperlink" Target="https://twitter.com/ftf_nick" TargetMode="External"/><Relationship Id="rId2104" Type="http://schemas.openxmlformats.org/officeDocument/2006/relationships/hyperlink" Target="https://www.linkedin.com/in/kimberly-moody-1426355a/" TargetMode="External"/><Relationship Id="rId3436" Type="http://schemas.openxmlformats.org/officeDocument/2006/relationships/hyperlink" Target="https://www.linkedin.com/in/kevingbell/" TargetMode="External"/><Relationship Id="rId2105" Type="http://schemas.openxmlformats.org/officeDocument/2006/relationships/hyperlink" Target="https://www.linkedin.com/in/kimberly-moody-1426355a/" TargetMode="External"/><Relationship Id="rId3435" Type="http://schemas.openxmlformats.org/officeDocument/2006/relationships/hyperlink" Target="https://www.linkedin.com/in/kevingbell/" TargetMode="External"/><Relationship Id="rId2106" Type="http://schemas.openxmlformats.org/officeDocument/2006/relationships/hyperlink" Target="https://www.linkedin.com/in/alex-gallagher-91458120b/" TargetMode="External"/><Relationship Id="rId3438" Type="http://schemas.openxmlformats.org/officeDocument/2006/relationships/hyperlink" Target="https://www.linkedin.com/in/kristyn-ashley-smith-59bb5059/" TargetMode="External"/><Relationship Id="rId2107" Type="http://schemas.openxmlformats.org/officeDocument/2006/relationships/hyperlink" Target="https://www.linkedin.com/in/alex-gallagher-91458120b/" TargetMode="External"/><Relationship Id="rId3437" Type="http://schemas.openxmlformats.org/officeDocument/2006/relationships/hyperlink" Target="https://www.linkedin.com/messaging/thread/2-MTdhMzg0ZDQtMTRlZS00ZTkzLWE2N2YtNzczMjhiNmQ0Zjc0XzAxMA==/" TargetMode="External"/><Relationship Id="rId2108" Type="http://schemas.openxmlformats.org/officeDocument/2006/relationships/hyperlink" Target="https://www.linkedin.com/in/joe-vella-bb02a31a/" TargetMode="External"/><Relationship Id="rId2109" Type="http://schemas.openxmlformats.org/officeDocument/2006/relationships/hyperlink" Target="https://app.hubspot.com/contacts/22670085/company/10336712789" TargetMode="External"/><Relationship Id="rId3439" Type="http://schemas.openxmlformats.org/officeDocument/2006/relationships/hyperlink" Target="https://www.linkedin.com/in/kristyn-ashley-smith-59bb5059/" TargetMode="External"/><Relationship Id="rId3430" Type="http://schemas.openxmlformats.org/officeDocument/2006/relationships/hyperlink" Target="https://www.linkedin.com/messaging/thread/2-ZmViM2Q1NDEtMTM0OS00ODdiLWJmNzAtMjM4Mjk3NjYyMzI5XzAxMA==/" TargetMode="External"/><Relationship Id="rId2100" Type="http://schemas.openxmlformats.org/officeDocument/2006/relationships/hyperlink" Target="https://www.linkedin.com/messaging/thread/2-MDhkNzMyMDgtZDhhOS00ZjkwLWJmYmEtNjI2OGIzNjMxZGFkXzAxMA==/" TargetMode="External"/><Relationship Id="rId3432" Type="http://schemas.openxmlformats.org/officeDocument/2006/relationships/hyperlink" Target="https://www.linkedin.com/in/pat-barron-85739b28/" TargetMode="External"/><Relationship Id="rId2101" Type="http://schemas.openxmlformats.org/officeDocument/2006/relationships/hyperlink" Target="https://www.linkedin.com/in/christophergathright/" TargetMode="External"/><Relationship Id="rId3431" Type="http://schemas.openxmlformats.org/officeDocument/2006/relationships/hyperlink" Target="https://www.linkedin.com/in/pat-barron-85739b28/" TargetMode="External"/><Relationship Id="rId2102" Type="http://schemas.openxmlformats.org/officeDocument/2006/relationships/hyperlink" Target="https://app.hubspot.com/contacts/22670085/company/10336677425" TargetMode="External"/><Relationship Id="rId3434" Type="http://schemas.openxmlformats.org/officeDocument/2006/relationships/hyperlink" Target="https://www.linkedin.com/messaging/thread/2-NjYzZTJmN2QtNmY5Yi00ZjQxLTk5NzktMTdhOTY1NzBlNTk5XzAxMA==/" TargetMode="External"/><Relationship Id="rId2103" Type="http://schemas.openxmlformats.org/officeDocument/2006/relationships/hyperlink" Target="https://www.linkedin.com/in/christophergathright/" TargetMode="External"/><Relationship Id="rId3433" Type="http://schemas.openxmlformats.org/officeDocument/2006/relationships/hyperlink" Target="https://www.linkedin.com/messaging/thread/2-MDE4NmQzYWEtNmUyMS00ZGJiLWEwYjgtZmRmOGZmNjA2NTc2XzAxMA==/?searchTerm=Haley%20Russell" TargetMode="External"/><Relationship Id="rId3425" Type="http://schemas.openxmlformats.org/officeDocument/2006/relationships/hyperlink" Target="https://twitter.com/KyleWeller" TargetMode="External"/><Relationship Id="rId3424" Type="http://schemas.openxmlformats.org/officeDocument/2006/relationships/hyperlink" Target="https://www.linkedin.com/in/wellerkyle/" TargetMode="External"/><Relationship Id="rId3427" Type="http://schemas.openxmlformats.org/officeDocument/2006/relationships/hyperlink" Target="https://app.hubspot.com/contacts/22670085/company/15239345537" TargetMode="External"/><Relationship Id="rId3426" Type="http://schemas.openxmlformats.org/officeDocument/2006/relationships/hyperlink" Target="https://www.linkedin.com/in/danielcschaefer/" TargetMode="External"/><Relationship Id="rId3429" Type="http://schemas.openxmlformats.org/officeDocument/2006/relationships/hyperlink" Target="https://www.linkedin.com/messaging/thread/2-MDE4NmQzYWEtNmUyMS00ZGJiLWEwYjgtZmRmOGZmNjA2NTc2XzAxMA==/?searchTerm=Haley%20Russell" TargetMode="External"/><Relationship Id="rId3428" Type="http://schemas.openxmlformats.org/officeDocument/2006/relationships/hyperlink" Target="https://www.linkedin.com/in/danielcschaefer/" TargetMode="External"/><Relationship Id="rId899" Type="http://schemas.openxmlformats.org/officeDocument/2006/relationships/hyperlink" Target="https://twitter.com/timswatson" TargetMode="External"/><Relationship Id="rId898" Type="http://schemas.openxmlformats.org/officeDocument/2006/relationships/hyperlink" Target="https://www.linkedin.com/in/tim-s-watson/" TargetMode="External"/><Relationship Id="rId897" Type="http://schemas.openxmlformats.org/officeDocument/2006/relationships/hyperlink" Target="https://www.linkedin.com/in/tim-s-watson/" TargetMode="External"/><Relationship Id="rId896" Type="http://schemas.openxmlformats.org/officeDocument/2006/relationships/hyperlink" Target="https://twitter.com/mattlmccauley" TargetMode="External"/><Relationship Id="rId891" Type="http://schemas.openxmlformats.org/officeDocument/2006/relationships/hyperlink" Target="https://www.linkedin.com/in/c%C3%A9cile-delaby-451a06a/" TargetMode="External"/><Relationship Id="rId890" Type="http://schemas.openxmlformats.org/officeDocument/2006/relationships/hyperlink" Target="https://www.linkedin.com/in/marie-mathecade/" TargetMode="External"/><Relationship Id="rId895" Type="http://schemas.openxmlformats.org/officeDocument/2006/relationships/hyperlink" Target="https://www.linkedin.com/in/matt-mccauley-09298813/" TargetMode="External"/><Relationship Id="rId3421" Type="http://schemas.openxmlformats.org/officeDocument/2006/relationships/hyperlink" Target="https://www.linkedin.com/in/chris10barrett/" TargetMode="External"/><Relationship Id="rId894" Type="http://schemas.openxmlformats.org/officeDocument/2006/relationships/hyperlink" Target="https://app.hubspot.com/contacts/22670085/company/9928714680" TargetMode="External"/><Relationship Id="rId3420" Type="http://schemas.openxmlformats.org/officeDocument/2006/relationships/hyperlink" Target="https://www.linkedin.com/in/kylekantner/" TargetMode="External"/><Relationship Id="rId893" Type="http://schemas.openxmlformats.org/officeDocument/2006/relationships/hyperlink" Target="https://www.linkedin.com/in/matt-mccauley-09298813/" TargetMode="External"/><Relationship Id="rId3423" Type="http://schemas.openxmlformats.org/officeDocument/2006/relationships/hyperlink" Target="https://www.linkedin.com/in/wellerkyle/" TargetMode="External"/><Relationship Id="rId892" Type="http://schemas.openxmlformats.org/officeDocument/2006/relationships/hyperlink" Target="https://www.linkedin.com/in/c%C3%A9cile-delaby-451a06a/" TargetMode="External"/><Relationship Id="rId3422" Type="http://schemas.openxmlformats.org/officeDocument/2006/relationships/hyperlink" Target="https://www.linkedin.com/in/chris10barrett/" TargetMode="External"/><Relationship Id="rId2126" Type="http://schemas.openxmlformats.org/officeDocument/2006/relationships/hyperlink" Target="https://www.linkedin.com/in/keithsimmons1/" TargetMode="External"/><Relationship Id="rId3458" Type="http://schemas.openxmlformats.org/officeDocument/2006/relationships/hyperlink" Target="https://www.linkedin.com/in/natalie-mackey-15169370/" TargetMode="External"/><Relationship Id="rId2127" Type="http://schemas.openxmlformats.org/officeDocument/2006/relationships/hyperlink" Target="https://www.linkedin.com/messaging/thread/2-MGRkZjZlMjktYWE4Zi00NGM0LWE1NmYtYjQwMjgwMGRkYmNiXzAxMA==/" TargetMode="External"/><Relationship Id="rId3457" Type="http://schemas.openxmlformats.org/officeDocument/2006/relationships/hyperlink" Target="https://app.hubspot.com/contacts/22670085/company/15207383923" TargetMode="External"/><Relationship Id="rId2128" Type="http://schemas.openxmlformats.org/officeDocument/2006/relationships/hyperlink" Target="https://twitter.com/Keith_Simmons" TargetMode="External"/><Relationship Id="rId2129" Type="http://schemas.openxmlformats.org/officeDocument/2006/relationships/hyperlink" Target="https://www.linkedin.com/in/brinleysimmons/" TargetMode="External"/><Relationship Id="rId3459" Type="http://schemas.openxmlformats.org/officeDocument/2006/relationships/hyperlink" Target="https://www.linkedin.com/messaging/thread/2-NjM1ZjVmYzYtYTU5NS00NDlmLTllYWQtZjNhMDU2YTMzMzczXzAxMA==/" TargetMode="External"/><Relationship Id="rId3450" Type="http://schemas.openxmlformats.org/officeDocument/2006/relationships/hyperlink" Target="https://app.hubspot.com/contacts/22670085/company/15207654279" TargetMode="External"/><Relationship Id="rId2120" Type="http://schemas.openxmlformats.org/officeDocument/2006/relationships/hyperlink" Target="https://www.linkedin.com/in/glynn-turquand-60864114/" TargetMode="External"/><Relationship Id="rId3452" Type="http://schemas.openxmlformats.org/officeDocument/2006/relationships/hyperlink" Target="https://twitter.com/misnerjn" TargetMode="External"/><Relationship Id="rId2121" Type="http://schemas.openxmlformats.org/officeDocument/2006/relationships/hyperlink" Target="https://app.hubspot.com/contacts/22670085/company/10336688550" TargetMode="External"/><Relationship Id="rId3451" Type="http://schemas.openxmlformats.org/officeDocument/2006/relationships/hyperlink" Target="https://www.linkedin.com/messaging/thread/2-ZDg3NDI3MWYtZTQ4Ny00NzJjLWE3ZTItODJhYzAyNzRhNTc3XzAxMg==/" TargetMode="External"/><Relationship Id="rId2122" Type="http://schemas.openxmlformats.org/officeDocument/2006/relationships/hyperlink" Target="https://www.linkedin.com/in/glynn-turquand-60864114/" TargetMode="External"/><Relationship Id="rId3454" Type="http://schemas.openxmlformats.org/officeDocument/2006/relationships/hyperlink" Target="https://www.linkedin.com/in/kaley-woods-235133211/" TargetMode="External"/><Relationship Id="rId2123" Type="http://schemas.openxmlformats.org/officeDocument/2006/relationships/hyperlink" Target="https://www.linkedin.com/messaging/thread/2-YmQ0NDNlNWUtMmQ3Ni00ODI4LWI4MGQtY2RlZWU0ODEyMTJhXzAxMA==/" TargetMode="External"/><Relationship Id="rId3453" Type="http://schemas.openxmlformats.org/officeDocument/2006/relationships/hyperlink" Target="https://www.linkedin.com/in/kaley-woods-235133211/" TargetMode="External"/><Relationship Id="rId2124" Type="http://schemas.openxmlformats.org/officeDocument/2006/relationships/hyperlink" Target="https://twitter.com/gturquand" TargetMode="External"/><Relationship Id="rId3456" Type="http://schemas.openxmlformats.org/officeDocument/2006/relationships/hyperlink" Target="https://www.linkedin.com/in/natalie-mackey-15169370/" TargetMode="External"/><Relationship Id="rId2125" Type="http://schemas.openxmlformats.org/officeDocument/2006/relationships/hyperlink" Target="https://www.linkedin.com/in/keithsimmons1/" TargetMode="External"/><Relationship Id="rId3455" Type="http://schemas.openxmlformats.org/officeDocument/2006/relationships/hyperlink" Target="https://www.linkedin.com/messaging/thread/2-MDVkYTVmODctNTQ4Mi00NTY1LWE1YTMtY2ViMzI4Njg5NGE5XzAxMg==/" TargetMode="External"/><Relationship Id="rId2115" Type="http://schemas.openxmlformats.org/officeDocument/2006/relationships/hyperlink" Target="https://www.linkedin.com/in/peter-morrell-43b366107/" TargetMode="External"/><Relationship Id="rId3447" Type="http://schemas.openxmlformats.org/officeDocument/2006/relationships/hyperlink" Target="https://www.linkedin.com/messaging/thread/2-OGU4ZWFhMzgtYmM3MS00MWMzLTg2MjQtNjYyNTE1NzIwZTBhXzAxMg==/" TargetMode="External"/><Relationship Id="rId2116" Type="http://schemas.openxmlformats.org/officeDocument/2006/relationships/hyperlink" Target="https://www.linkedin.com/in/peter-morrell-43b366107/" TargetMode="External"/><Relationship Id="rId3446" Type="http://schemas.openxmlformats.org/officeDocument/2006/relationships/hyperlink" Target="https://www.linkedin.com/in/benita-goldblatt-ba1a999/" TargetMode="External"/><Relationship Id="rId2117" Type="http://schemas.openxmlformats.org/officeDocument/2006/relationships/hyperlink" Target="https://www.linkedin.com/messaging/thread/2-MTQyN2U1ZGMtYTFlMi00NzAzLTllNjUtNTZhMDU5NzFkOWFlXzAxMA==/" TargetMode="External"/><Relationship Id="rId3449" Type="http://schemas.openxmlformats.org/officeDocument/2006/relationships/hyperlink" Target="https://www.linkedin.com/in/diehljessica/" TargetMode="External"/><Relationship Id="rId2118" Type="http://schemas.openxmlformats.org/officeDocument/2006/relationships/hyperlink" Target="https://www.linkedin.com/in/matthew-kastner-7b320388/" TargetMode="External"/><Relationship Id="rId3448" Type="http://schemas.openxmlformats.org/officeDocument/2006/relationships/hyperlink" Target="https://twitter.com/bgold04" TargetMode="External"/><Relationship Id="rId2119" Type="http://schemas.openxmlformats.org/officeDocument/2006/relationships/hyperlink" Target="https://www.linkedin.com/in/matthew-kastner-7b320388/" TargetMode="External"/><Relationship Id="rId3441" Type="http://schemas.openxmlformats.org/officeDocument/2006/relationships/hyperlink" Target="https://www.linkedin.com/in/carinna-arvizo-511b5b28/" TargetMode="External"/><Relationship Id="rId2110" Type="http://schemas.openxmlformats.org/officeDocument/2006/relationships/hyperlink" Target="https://www.linkedin.com/in/joe-vella-bb02a31a/" TargetMode="External"/><Relationship Id="rId3440" Type="http://schemas.openxmlformats.org/officeDocument/2006/relationships/hyperlink" Target="https://twitter.com/Kristyn_Ashley" TargetMode="External"/><Relationship Id="rId2111" Type="http://schemas.openxmlformats.org/officeDocument/2006/relationships/hyperlink" Target="https://www.linkedin.com/messaging/thread/2-NWFlYjQ5MTUtNDk3Yi01ODA4LWIzMjMtZGZmMmM3MTc3NDMwXzAwMA==/" TargetMode="External"/><Relationship Id="rId3443" Type="http://schemas.openxmlformats.org/officeDocument/2006/relationships/hyperlink" Target="https://www.linkedin.com/messaging/thread/2-YzdmMjQ1MDEtMjQyNi00MTg3LWI2ODMtZjRkOWIxYjBmMTdhXzAxMA==/" TargetMode="External"/><Relationship Id="rId2112" Type="http://schemas.openxmlformats.org/officeDocument/2006/relationships/hyperlink" Target="https://www.linkedin.com/messaging/thread/2-YzRhMGQyNmYtMDExOS01YTVmLWIyMWUtYWM1YjcyMTlkZjZkXzAxMA==/" TargetMode="External"/><Relationship Id="rId3442" Type="http://schemas.openxmlformats.org/officeDocument/2006/relationships/hyperlink" Target="https://www.linkedin.com/in/carinna-arvizo-511b5b28/" TargetMode="External"/><Relationship Id="rId2113" Type="http://schemas.openxmlformats.org/officeDocument/2006/relationships/hyperlink" Target="https://www.linkedin.com/in/david-k-bb00a1b6/" TargetMode="External"/><Relationship Id="rId3445" Type="http://schemas.openxmlformats.org/officeDocument/2006/relationships/hyperlink" Target="https://app.hubspot.com/contacts/22670085/company/15207654279" TargetMode="External"/><Relationship Id="rId2114" Type="http://schemas.openxmlformats.org/officeDocument/2006/relationships/hyperlink" Target="https://www.linkedin.com/in/david-k-bb00a1b6/" TargetMode="External"/><Relationship Id="rId3444" Type="http://schemas.openxmlformats.org/officeDocument/2006/relationships/hyperlink" Target="https://www.linkedin.com/in/benita-goldblatt-ba1a999/" TargetMode="External"/></Relationships>
</file>

<file path=xl/worksheets/_rels/sheet2.xml.rels><?xml version="1.0" encoding="UTF-8" standalone="yes"?><Relationships xmlns="http://schemas.openxmlformats.org/package/2006/relationships"><Relationship Id="rId392" Type="http://schemas.openxmlformats.org/officeDocument/2006/relationships/hyperlink" Target="https://www.linkedin.com/messaging/thread/2-NDI1ZmZhMDctOWE0ZC00MzEyLWIyYjYtODA0YmQwYzYzOGY4XzAxMA==" TargetMode="External"/><Relationship Id="rId391" Type="http://schemas.openxmlformats.org/officeDocument/2006/relationships/hyperlink" Target="https://app.hubspot.com/contacts/22670085/company/10123587432" TargetMode="External"/><Relationship Id="rId390" Type="http://schemas.openxmlformats.org/officeDocument/2006/relationships/hyperlink" Target="https://www.linkedin.com/messaging/thread/2-YzRjNTRlMzMtYWE4ZS00ZTdkLTg3MDAtZDM4ZTVmMGNhZTUyXzAxMg==/?searchTerm=Corey%20Maynard" TargetMode="External"/><Relationship Id="rId385" Type="http://schemas.openxmlformats.org/officeDocument/2006/relationships/hyperlink" Target="https://www.linkedin.com/messaging/thread/2-NWRmNjhkMDMtNDUxNy00MjJjLWIwOTItZmNjZTU1OWNkYTcxXzAxMA==" TargetMode="External"/><Relationship Id="rId384" Type="http://schemas.openxmlformats.org/officeDocument/2006/relationships/hyperlink" Target="https://app.hubspot.com/contacts/22670085/company/10124804525" TargetMode="External"/><Relationship Id="rId383" Type="http://schemas.openxmlformats.org/officeDocument/2006/relationships/hyperlink" Target="https://www.linkedin.com/messaging/thread/2-MjExOWU2MmEtZDNhYy00NTE5LThlOTgtMDUwNmU5NTc4MWY5XzAxMA==/" TargetMode="External"/><Relationship Id="rId382" Type="http://schemas.openxmlformats.org/officeDocument/2006/relationships/hyperlink" Target="https://app.hubspot.com/contacts/22670085/company/10142546969" TargetMode="External"/><Relationship Id="rId389" Type="http://schemas.openxmlformats.org/officeDocument/2006/relationships/hyperlink" Target="https://app.hubspot.com/contacts/22670085/company/10116503148" TargetMode="External"/><Relationship Id="rId388" Type="http://schemas.openxmlformats.org/officeDocument/2006/relationships/hyperlink" Target="https://app.hubspot.com/contacts/22670085/company/10114759594" TargetMode="External"/><Relationship Id="rId387" Type="http://schemas.openxmlformats.org/officeDocument/2006/relationships/hyperlink" Target="https://www.linkedin.com/messaging/thread/2-M2I5NGQ0OTAtYTg1My00ZDkyLTkxMmEtYmFlZDEzYjlhOTk2XzAxMg==/" TargetMode="External"/><Relationship Id="rId386" Type="http://schemas.openxmlformats.org/officeDocument/2006/relationships/hyperlink" Target="https://app.hubspot.com/contacts/22670085/company/10129367596" TargetMode="External"/><Relationship Id="rId381" Type="http://schemas.openxmlformats.org/officeDocument/2006/relationships/hyperlink" Target="https://www.linkedin.com/messaging/thread/2-ZTk3MGNjMTItNThkNi01ZTg3LThhZjktZjhhYTMyZjRiMmM2XzAxMA==" TargetMode="External"/><Relationship Id="rId380" Type="http://schemas.openxmlformats.org/officeDocument/2006/relationships/hyperlink" Target="https://app.hubspot.com/contacts/22670085/company/10159929391" TargetMode="External"/><Relationship Id="rId379" Type="http://schemas.openxmlformats.org/officeDocument/2006/relationships/hyperlink" Target="https://app.hubspot.com/contacts/22670085/company/10129103624" TargetMode="External"/><Relationship Id="rId374" Type="http://schemas.openxmlformats.org/officeDocument/2006/relationships/hyperlink" Target="https://www.linkedin.com/messaging/thread/2-NDgyZWU5ODMtNmU5Zi01YzFlLWJiM2MtYjJkNzI4MjZjNzcyXzAwMA==/" TargetMode="External"/><Relationship Id="rId373" Type="http://schemas.openxmlformats.org/officeDocument/2006/relationships/hyperlink" Target="https://app.hubspot.com/contacts/22670085/company/10124592396" TargetMode="External"/><Relationship Id="rId372" Type="http://schemas.openxmlformats.org/officeDocument/2006/relationships/hyperlink" Target="https://app.hubspot.com/contacts/22670085/company/10126431106" TargetMode="External"/><Relationship Id="rId371" Type="http://schemas.openxmlformats.org/officeDocument/2006/relationships/hyperlink" Target="https://www.linkedin.com/messaging/thread/2-NGU5YTkzZjEtMjZiNi00NjJiLTkxNjMtOGRhNWQyMmZkNGJmXzAxMA==/" TargetMode="External"/><Relationship Id="rId378" Type="http://schemas.openxmlformats.org/officeDocument/2006/relationships/hyperlink" Target="https://www.linkedin.com/messaging/thread/2-ZWQ1YjkyOWItZWNhMi00NTcwLWJkYzUtNWQ0OWVhMjQ3ZjRmXzAxMg==/" TargetMode="External"/><Relationship Id="rId377" Type="http://schemas.openxmlformats.org/officeDocument/2006/relationships/hyperlink" Target="https://app.hubspot.com/contacts/22670085/company/10159971867" TargetMode="External"/><Relationship Id="rId376" Type="http://schemas.openxmlformats.org/officeDocument/2006/relationships/hyperlink" Target="https://www.linkedin.com/messaging/thread/2-NTU5NGVlMWYtMjEzYy00OGYxLWIzMzctNzYzMzFkNGM0M2VjXzAxMA==/" TargetMode="External"/><Relationship Id="rId375" Type="http://schemas.openxmlformats.org/officeDocument/2006/relationships/hyperlink" Target="https://app.hubspot.com/contacts/22670085/company/10158003069" TargetMode="External"/><Relationship Id="rId396" Type="http://schemas.openxmlformats.org/officeDocument/2006/relationships/hyperlink" Target="https://www.linkedin.com/messaging/thread/2-YjRmZGY3ZGUtMmFlMi00ZTFiLThmYzAtMzAwMjcyN2I3ZDM3XzAxMA==/" TargetMode="External"/><Relationship Id="rId395" Type="http://schemas.openxmlformats.org/officeDocument/2006/relationships/hyperlink" Target="https://app.hubspot.com/contacts/22670085/company/10124517277" TargetMode="External"/><Relationship Id="rId394" Type="http://schemas.openxmlformats.org/officeDocument/2006/relationships/hyperlink" Target="https://www.linkedin.com/messaging/thread/2-OWU5NzA1MWEtOTkzZi00MGVjLWEyZTQtYTNlMTQ2N2YxZTc2XzAxMA==/" TargetMode="External"/><Relationship Id="rId393" Type="http://schemas.openxmlformats.org/officeDocument/2006/relationships/hyperlink" Target="https://app.hubspot.com/contacts/22670085/company/10124794482" TargetMode="External"/><Relationship Id="rId399" Type="http://schemas.openxmlformats.org/officeDocument/2006/relationships/hyperlink" Target="https://app.hubspot.com/contacts/22670085/company/10159546778" TargetMode="External"/><Relationship Id="rId398" Type="http://schemas.openxmlformats.org/officeDocument/2006/relationships/hyperlink" Target="https://app.hubspot.com/contacts/22670085/company/10165966970" TargetMode="External"/><Relationship Id="rId397" Type="http://schemas.openxmlformats.org/officeDocument/2006/relationships/hyperlink" Target="https://app.hubspot.com/contacts/22670085/company/10128731730" TargetMode="External"/><Relationship Id="rId40" Type="http://schemas.openxmlformats.org/officeDocument/2006/relationships/hyperlink" Target="https://app.hubspot.com/contacts/22670085/company/10336813131" TargetMode="External"/><Relationship Id="rId42" Type="http://schemas.openxmlformats.org/officeDocument/2006/relationships/hyperlink" Target="https://app.hubspot.com/contacts/22670085/company/10336735365" TargetMode="External"/><Relationship Id="rId41" Type="http://schemas.openxmlformats.org/officeDocument/2006/relationships/hyperlink" Target="https://app.hubspot.com/contacts/22670085/company/10336753710" TargetMode="External"/><Relationship Id="rId44" Type="http://schemas.openxmlformats.org/officeDocument/2006/relationships/hyperlink" Target="https://app.hubspot.com/contacts/22670085/company/10336801297" TargetMode="External"/><Relationship Id="rId43" Type="http://schemas.openxmlformats.org/officeDocument/2006/relationships/hyperlink" Target="https://www.linkedin.com/messaging/thread/2-NWRiNjE3MTQtZjZlYi00M2I2LTkyODMtMjU5ZGU4OThlM2Y4XzAxMA==/" TargetMode="External"/><Relationship Id="rId46" Type="http://schemas.openxmlformats.org/officeDocument/2006/relationships/hyperlink" Target="https://app.hubspot.com/contacts/22670085/company/10336753722" TargetMode="External"/><Relationship Id="rId45" Type="http://schemas.openxmlformats.org/officeDocument/2006/relationships/hyperlink" Target="https://www.linkedin.com/messaging/thread/2-MmFjMzRlMDctZGNkYS00YTU2LWI4N2ItOTQ5YjAzYzRiMWUyXzAxMA==/" TargetMode="External"/><Relationship Id="rId48" Type="http://schemas.openxmlformats.org/officeDocument/2006/relationships/hyperlink" Target="https://www.linkedin.com/messaging/thread/2-YmM4Y2MzOGUtOGRiYS00OWQ2LWE2M2UtNzE5ZWI1MGJlYjc5XzAxMA==/" TargetMode="External"/><Relationship Id="rId47" Type="http://schemas.openxmlformats.org/officeDocument/2006/relationships/hyperlink" Target="https://app.hubspot.com/contacts/22670085/company/14810973794" TargetMode="External"/><Relationship Id="rId49" Type="http://schemas.openxmlformats.org/officeDocument/2006/relationships/hyperlink" Target="https://app.hubspot.com/contacts/22670085/company/10336647333" TargetMode="External"/><Relationship Id="rId31" Type="http://schemas.openxmlformats.org/officeDocument/2006/relationships/hyperlink" Target="https://app.hubspot.com/contacts/22670085/company/10336688542" TargetMode="External"/><Relationship Id="rId30" Type="http://schemas.openxmlformats.org/officeDocument/2006/relationships/hyperlink" Target="https://app.hubspot.com/contacts/22670085/company/10336779166" TargetMode="External"/><Relationship Id="rId33" Type="http://schemas.openxmlformats.org/officeDocument/2006/relationships/hyperlink" Target="https://www.linkedin.com/messaging/thread/2-NDUxOWJkMjctZGI4My00OTUxLTk0ZDktZmI4YjAxZjhlYmRhXzAxMA==/" TargetMode="External"/><Relationship Id="rId32" Type="http://schemas.openxmlformats.org/officeDocument/2006/relationships/hyperlink" Target="https://app.hubspot.com/contacts/22670085/deal/10781484140" TargetMode="External"/><Relationship Id="rId35" Type="http://schemas.openxmlformats.org/officeDocument/2006/relationships/hyperlink" Target="https://www.linkedin.com/messaging/thread/2-MmQ2YzhhOWItMTYyNS00N2VkLTg1ZDctNjdkYjk3M2ZlOWYxXzAxMA==/" TargetMode="External"/><Relationship Id="rId34" Type="http://schemas.openxmlformats.org/officeDocument/2006/relationships/hyperlink" Target="https://app.hubspot.com/contacts/22670085/deal/12367716231/" TargetMode="External"/><Relationship Id="rId37" Type="http://schemas.openxmlformats.org/officeDocument/2006/relationships/hyperlink" Target="https://app.hubspot.com/contacts/22670085/company/10336607816" TargetMode="External"/><Relationship Id="rId36" Type="http://schemas.openxmlformats.org/officeDocument/2006/relationships/hyperlink" Target="https://app.hubspot.com/contacts/22670085/company/10336712775" TargetMode="External"/><Relationship Id="rId39" Type="http://schemas.openxmlformats.org/officeDocument/2006/relationships/hyperlink" Target="https://app.hubspot.com/contacts/22670085/company/10336677431" TargetMode="External"/><Relationship Id="rId38" Type="http://schemas.openxmlformats.org/officeDocument/2006/relationships/hyperlink" Target="https://www.linkedin.com/messaging/thread/2-NmZkNWZjNWItMjQ0YS00MTk3LWJkZjQtODRmMWRlYWIzNjE4XzAxMg==" TargetMode="External"/><Relationship Id="rId20" Type="http://schemas.openxmlformats.org/officeDocument/2006/relationships/hyperlink" Target="https://app.hubspot.com/contacts/22670085/company/15204106519" TargetMode="External"/><Relationship Id="rId22" Type="http://schemas.openxmlformats.org/officeDocument/2006/relationships/hyperlink" Target="https://app.hubspot.com/contacts/22670085/company/15204868746" TargetMode="External"/><Relationship Id="rId21" Type="http://schemas.openxmlformats.org/officeDocument/2006/relationships/hyperlink" Target="https://app.hubspot.com/contacts/22670085/company/9745839644" TargetMode="External"/><Relationship Id="rId24" Type="http://schemas.openxmlformats.org/officeDocument/2006/relationships/hyperlink" Target="https://app.hubspot.com/contacts/22670085/company/10336577962" TargetMode="External"/><Relationship Id="rId23" Type="http://schemas.openxmlformats.org/officeDocument/2006/relationships/hyperlink" Target="https://app.hubspot.com/contacts/22670085/company/10336801295" TargetMode="External"/><Relationship Id="rId26" Type="http://schemas.openxmlformats.org/officeDocument/2006/relationships/hyperlink" Target="https://app.hubspot.com/contacts/22670085/company/10336854062" TargetMode="External"/><Relationship Id="rId25" Type="http://schemas.openxmlformats.org/officeDocument/2006/relationships/hyperlink" Target="https://app.hubspot.com/contacts/22670085/company/10336724370" TargetMode="External"/><Relationship Id="rId28" Type="http://schemas.openxmlformats.org/officeDocument/2006/relationships/hyperlink" Target="https://www.linkedin.com/messaging/thread/2-NzNmODFkMjItNzJlMy00YjIxLTkyZWItN2VhNWYzY2RjNDYzXzAxMg==/" TargetMode="External"/><Relationship Id="rId27" Type="http://schemas.openxmlformats.org/officeDocument/2006/relationships/hyperlink" Target="https://app.hubspot.com/contacts/22670085/company/10336712801" TargetMode="External"/><Relationship Id="rId29" Type="http://schemas.openxmlformats.org/officeDocument/2006/relationships/hyperlink" Target="https://app.hubspot.com/contacts/22670085/company/10336897553" TargetMode="External"/><Relationship Id="rId11" Type="http://schemas.openxmlformats.org/officeDocument/2006/relationships/hyperlink" Target="https://app.hubspot.com/contacts/22670085/company/10336735375" TargetMode="External"/><Relationship Id="rId10" Type="http://schemas.openxmlformats.org/officeDocument/2006/relationships/hyperlink" Target="https://www.linkedin.com/messaging/thread/2-MzViM2MxNWYtMDllNi00ODYxLWJiYWUtNzBlMDM1ZDlhY2U2XzAxMw==" TargetMode="External"/><Relationship Id="rId13" Type="http://schemas.openxmlformats.org/officeDocument/2006/relationships/hyperlink" Target="https://app.hubspot.com/contacts/22670085/company/10336630898" TargetMode="External"/><Relationship Id="rId12" Type="http://schemas.openxmlformats.org/officeDocument/2006/relationships/hyperlink" Target="https://www.linkedin.com/messaging/thread/2-ODk3MjI4MzEtZjhiMS00ODMwLWE5MTgtYzE5NDg5ZjE0NGUxXzAxMA==/" TargetMode="External"/><Relationship Id="rId15" Type="http://schemas.openxmlformats.org/officeDocument/2006/relationships/hyperlink" Target="https://app.hubspot.com/contacts/22670085/company/10336577953" TargetMode="External"/><Relationship Id="rId14" Type="http://schemas.openxmlformats.org/officeDocument/2006/relationships/hyperlink" Target="https://www.linkedin.com/messaging/thread/2-OWFiMjRhMzItMDljNy00ZDU0LWJmYzYtNWM5OTVhN2ExZmRiXzAxMA==" TargetMode="External"/><Relationship Id="rId17" Type="http://schemas.openxmlformats.org/officeDocument/2006/relationships/hyperlink" Target="https://app.hubspot.com/contacts/22670085/company/15203634996" TargetMode="External"/><Relationship Id="rId16" Type="http://schemas.openxmlformats.org/officeDocument/2006/relationships/hyperlink" Target="https://www.linkedin.com/in/adam-tishman-87b68920/" TargetMode="External"/><Relationship Id="rId19" Type="http://schemas.openxmlformats.org/officeDocument/2006/relationships/hyperlink" Target="https://app.hubspot.com/contacts/22670085/company/15202459825" TargetMode="External"/><Relationship Id="rId18" Type="http://schemas.openxmlformats.org/officeDocument/2006/relationships/hyperlink" Target="https://www.linkedin.com/messaging/thread/2-ZTk1Y2Q4M2QtYzdlOC00NDRhLWJkYTYtODIzYWRiYjA4YmQ0XzAxMg==/" TargetMode="External"/><Relationship Id="rId84" Type="http://schemas.openxmlformats.org/officeDocument/2006/relationships/hyperlink" Target="https://app.hubspot.com/contacts/22670085/company/9747065361" TargetMode="External"/><Relationship Id="rId83" Type="http://schemas.openxmlformats.org/officeDocument/2006/relationships/hyperlink" Target="https://app.hubspot.com/contacts/22670085/company/9746338391" TargetMode="External"/><Relationship Id="rId86" Type="http://schemas.openxmlformats.org/officeDocument/2006/relationships/hyperlink" Target="https://app.hubspot.com/contacts/22670085/company/9747084066" TargetMode="External"/><Relationship Id="rId85" Type="http://schemas.openxmlformats.org/officeDocument/2006/relationships/hyperlink" Target="https://app.hubspot.com/contacts/22670085/company/9745795862" TargetMode="External"/><Relationship Id="rId88" Type="http://schemas.openxmlformats.org/officeDocument/2006/relationships/hyperlink" Target="https://www.linkedin.com/messaging/thread/2-MTlkZjRlODQtYmUyZC00NzZlLWFmYjUtNWU1NmQ2NDJkNGViXzAxMA==/" TargetMode="External"/><Relationship Id="rId87" Type="http://schemas.openxmlformats.org/officeDocument/2006/relationships/hyperlink" Target="https://app.hubspot.com/contacts/22670085/company/9746312726" TargetMode="External"/><Relationship Id="rId89" Type="http://schemas.openxmlformats.org/officeDocument/2006/relationships/hyperlink" Target="https://app.hubspot.com/contacts/22670085/company/9746324890" TargetMode="External"/><Relationship Id="rId80" Type="http://schemas.openxmlformats.org/officeDocument/2006/relationships/hyperlink" Target="https://www.linkedin.com/messaging/thread/2-MTY4MzIxNGEtZTNjNi00Y2I1LTg5YmQtOTMyZDk0OTFhOTJiXzAxMA==/" TargetMode="External"/><Relationship Id="rId82" Type="http://schemas.openxmlformats.org/officeDocument/2006/relationships/hyperlink" Target="https://www.linkedin.com/messaging/thread/2-YWMxZWI1ZWUtYWQ3Mi00Y2VkLTljMjUtYzg2OTBmMTY4MWU3XzAxMA==/" TargetMode="External"/><Relationship Id="rId81" Type="http://schemas.openxmlformats.org/officeDocument/2006/relationships/hyperlink" Target="https://app.hubspot.com/contacts/22670085/company/9746439574" TargetMode="External"/><Relationship Id="rId73" Type="http://schemas.openxmlformats.org/officeDocument/2006/relationships/hyperlink" Target="https://app.hubspot.com/contacts/22670085/company/9746400134" TargetMode="External"/><Relationship Id="rId72" Type="http://schemas.openxmlformats.org/officeDocument/2006/relationships/hyperlink" Target="https://app.hubspot.com/contacts/22670085/company/9746324856" TargetMode="External"/><Relationship Id="rId75" Type="http://schemas.openxmlformats.org/officeDocument/2006/relationships/hyperlink" Target="https://app.hubspot.com/contacts/22670085/company/9959196480" TargetMode="External"/><Relationship Id="rId74" Type="http://schemas.openxmlformats.org/officeDocument/2006/relationships/hyperlink" Target="https://app.hubspot.com/contacts/22670085/company/9747102757" TargetMode="External"/><Relationship Id="rId77" Type="http://schemas.openxmlformats.org/officeDocument/2006/relationships/hyperlink" Target="https://app.hubspot.com/contacts/22670085/company/9746468453" TargetMode="External"/><Relationship Id="rId76" Type="http://schemas.openxmlformats.org/officeDocument/2006/relationships/hyperlink" Target="https://www.linkedin.com/messaging/thread/2-MDBkYmUzZTUtMmJjMi00MDkwLWJmMmYtMzUyY2QzZmZiNDRhXzAxMA==/" TargetMode="External"/><Relationship Id="rId79" Type="http://schemas.openxmlformats.org/officeDocument/2006/relationships/hyperlink" Target="https://app.hubspot.com/contacts/22670085/company/9746443273" TargetMode="External"/><Relationship Id="rId78" Type="http://schemas.openxmlformats.org/officeDocument/2006/relationships/hyperlink" Target="https://app.hubspot.com/contacts/22670085/company/9746324859" TargetMode="External"/><Relationship Id="rId71" Type="http://schemas.openxmlformats.org/officeDocument/2006/relationships/hyperlink" Target="https://www.linkedin.com/messaging/thread/2-OWQxMGZmOGYtNmZmNy00YjAwLTllMWQtMjRiYmQ1MGZiNjYyXzAxMA==/" TargetMode="External"/><Relationship Id="rId70" Type="http://schemas.openxmlformats.org/officeDocument/2006/relationships/hyperlink" Target="https://app.hubspot.com/contacts/22670085/company/9959196478" TargetMode="External"/><Relationship Id="rId62" Type="http://schemas.openxmlformats.org/officeDocument/2006/relationships/hyperlink" Target="https://app.hubspot.com/contacts/22670085/company/9747039253" TargetMode="External"/><Relationship Id="rId61" Type="http://schemas.openxmlformats.org/officeDocument/2006/relationships/hyperlink" Target="https://app.hubspot.com/contacts/22670085/company/9745795763" TargetMode="External"/><Relationship Id="rId64" Type="http://schemas.openxmlformats.org/officeDocument/2006/relationships/hyperlink" Target="https://app.hubspot.com/contacts/22670085/company/9746312759" TargetMode="External"/><Relationship Id="rId63" Type="http://schemas.openxmlformats.org/officeDocument/2006/relationships/hyperlink" Target="https://app.hubspot.com/contacts/22670085/company/9912441781" TargetMode="External"/><Relationship Id="rId66" Type="http://schemas.openxmlformats.org/officeDocument/2006/relationships/hyperlink" Target="https://app.hubspot.com/contacts/22670085/company/9959127331" TargetMode="External"/><Relationship Id="rId65" Type="http://schemas.openxmlformats.org/officeDocument/2006/relationships/hyperlink" Target="https://www.linkedin.com/messaging/thread/2-NTQyMTY0YzAtYjZjYS00NzRlLWFiNGEtZWFlMzEwZDEyYzA1XzAxMA==/" TargetMode="External"/><Relationship Id="rId68" Type="http://schemas.openxmlformats.org/officeDocument/2006/relationships/hyperlink" Target="https://www.linkedin.com/messaging/thread/2-MDhlYzQ0M2MtYzMyNC00ZGE4LWEwZjctMTMwNzRjN2ViNGU1XzAxMA==/" TargetMode="External"/><Relationship Id="rId67" Type="http://schemas.openxmlformats.org/officeDocument/2006/relationships/hyperlink" Target="https://app.hubspot.com/contacts/22670085/company/9922885377" TargetMode="External"/><Relationship Id="rId60" Type="http://schemas.openxmlformats.org/officeDocument/2006/relationships/hyperlink" Target="https://app.hubspot.com/contacts/22670085/company/9746312715" TargetMode="External"/><Relationship Id="rId69" Type="http://schemas.openxmlformats.org/officeDocument/2006/relationships/hyperlink" Target="https://app.hubspot.com/contacts/22670085/company/9746380429" TargetMode="External"/><Relationship Id="rId51" Type="http://schemas.openxmlformats.org/officeDocument/2006/relationships/hyperlink" Target="https://www.linkedin.com/messaging/thread/2-ZDU1YThjNDgtOWI0ZC00MGEyLWJhYzAtYzhiYjcxYzY1NmM4XzAxMA==/" TargetMode="External"/><Relationship Id="rId50" Type="http://schemas.openxmlformats.org/officeDocument/2006/relationships/hyperlink" Target="https://www.linkedin.com/messaging/thread/2-NTIxOWQzMTItNGZhOS00OGUwLTliOGItYmVlMWVhYmE1NDQzXzAxMg==/" TargetMode="External"/><Relationship Id="rId53" Type="http://schemas.openxmlformats.org/officeDocument/2006/relationships/hyperlink" Target="https://app.hubspot.com/contacts/22670085/company/10336699313" TargetMode="External"/><Relationship Id="rId52" Type="http://schemas.openxmlformats.org/officeDocument/2006/relationships/hyperlink" Target="https://app.hubspot.com/contacts/22670085/company/10336619363" TargetMode="External"/><Relationship Id="rId55" Type="http://schemas.openxmlformats.org/officeDocument/2006/relationships/hyperlink" Target="https://app.hubspot.com/contacts/22670085/company/10336543867" TargetMode="External"/><Relationship Id="rId54" Type="http://schemas.openxmlformats.org/officeDocument/2006/relationships/hyperlink" Target="https://app.hubspot.com/contacts/22670085/company/14771089810" TargetMode="External"/><Relationship Id="rId57" Type="http://schemas.openxmlformats.org/officeDocument/2006/relationships/hyperlink" Target="https://app.hubspot.com/contacts/22670085/company/10336779157" TargetMode="External"/><Relationship Id="rId56" Type="http://schemas.openxmlformats.org/officeDocument/2006/relationships/hyperlink" Target="https://app.hubspot.com/contacts/22670085/company/10336724373" TargetMode="External"/><Relationship Id="rId59" Type="http://schemas.openxmlformats.org/officeDocument/2006/relationships/hyperlink" Target="https://app.hubspot.com/contacts/22670085/company/10336543882" TargetMode="External"/><Relationship Id="rId58" Type="http://schemas.openxmlformats.org/officeDocument/2006/relationships/hyperlink" Target="https://app.hubspot.com/contacts/22670085/company/10336688544" TargetMode="External"/><Relationship Id="rId349" Type="http://schemas.openxmlformats.org/officeDocument/2006/relationships/hyperlink" Target="https://app.hubspot.com/contacts/22670085/company/10158368155" TargetMode="External"/><Relationship Id="rId348" Type="http://schemas.openxmlformats.org/officeDocument/2006/relationships/hyperlink" Target="https://www.linkedin.com/messaging/thread/2-MTIzZDViN2QtYmYyZS01NzVlLWI2NDctZWZhZThmMzMwZjNiXzAwMA==/" TargetMode="External"/><Relationship Id="rId347" Type="http://schemas.openxmlformats.org/officeDocument/2006/relationships/hyperlink" Target="https://app.hubspot.com/contacts/22670085/company/10114311037" TargetMode="External"/><Relationship Id="rId346" Type="http://schemas.openxmlformats.org/officeDocument/2006/relationships/hyperlink" Target="https://www.linkedin.com/messaging/thread/2-NTA5M2E2MWQtYTg1Ni01NGFmLWJjZDEtYmQ4YjE3ZjQwNDBmXzAxMg==/" TargetMode="External"/><Relationship Id="rId341" Type="http://schemas.openxmlformats.org/officeDocument/2006/relationships/hyperlink" Target="https://app.hubspot.com/contacts/22670085/company/10129396325" TargetMode="External"/><Relationship Id="rId340" Type="http://schemas.openxmlformats.org/officeDocument/2006/relationships/hyperlink" Target="https://www.linkedin.com/messaging/thread/2-YzIxNjcwN2ItZDgwNy00OGI4LTk5YjctZGU2ODk3NDVhNDJjXzAxMA==/" TargetMode="External"/><Relationship Id="rId345" Type="http://schemas.openxmlformats.org/officeDocument/2006/relationships/hyperlink" Target="https://app.hubspot.com/contacts/22670085/company/10166043239" TargetMode="External"/><Relationship Id="rId344" Type="http://schemas.openxmlformats.org/officeDocument/2006/relationships/hyperlink" Target="https://www.linkedin.com/messaging/thread/2-ZjU5MjA3YjgtNGUzNS00ODY2LThjNjYtM2M4ODY1N2IzNjBhXzAxMA==/" TargetMode="External"/><Relationship Id="rId343" Type="http://schemas.openxmlformats.org/officeDocument/2006/relationships/hyperlink" Target="https://app.hubspot.com/contacts/22670085/company/10116487072" TargetMode="External"/><Relationship Id="rId342" Type="http://schemas.openxmlformats.org/officeDocument/2006/relationships/hyperlink" Target="https://www.linkedin.com/messaging/thread/2-ZTk5NzJjMDYtNTE5YS00ZjJlLThiMjAtODNhOGE2ZmRiMWQ5XzAxMA==" TargetMode="External"/><Relationship Id="rId338" Type="http://schemas.openxmlformats.org/officeDocument/2006/relationships/hyperlink" Target="https://app.hubspot.com/contacts/22670085/company/10159213134" TargetMode="External"/><Relationship Id="rId337" Type="http://schemas.openxmlformats.org/officeDocument/2006/relationships/hyperlink" Target="https://app.hubspot.com/contacts/22670085/company/10160813366" TargetMode="External"/><Relationship Id="rId336" Type="http://schemas.openxmlformats.org/officeDocument/2006/relationships/hyperlink" Target="https://app.hubspot.com/contacts/22670085/company/10156383576" TargetMode="External"/><Relationship Id="rId335" Type="http://schemas.openxmlformats.org/officeDocument/2006/relationships/hyperlink" Target="https://www.linkedin.com/messaging/thread/2-NGQ4YWRmOWEtNDdlNC01M2QwLWI5YTYtOTE0YjNlYWFjZjk3XzAwMA==/" TargetMode="External"/><Relationship Id="rId339" Type="http://schemas.openxmlformats.org/officeDocument/2006/relationships/hyperlink" Target="https://app.hubspot.com/contacts/22670085/company/10142446901" TargetMode="External"/><Relationship Id="rId330" Type="http://schemas.openxmlformats.org/officeDocument/2006/relationships/hyperlink" Target="https://app.hubspot.com/contacts/22670085/company/10114808754" TargetMode="External"/><Relationship Id="rId334" Type="http://schemas.openxmlformats.org/officeDocument/2006/relationships/hyperlink" Target="https://app.hubspot.com/contacts/22670085/company/10124258641" TargetMode="External"/><Relationship Id="rId333" Type="http://schemas.openxmlformats.org/officeDocument/2006/relationships/hyperlink" Target="https://app.hubspot.com/contacts/22670085/company/10157924731" TargetMode="External"/><Relationship Id="rId332" Type="http://schemas.openxmlformats.org/officeDocument/2006/relationships/hyperlink" Target="https://app.hubspot.com/contacts/22670085/company/10157645948" TargetMode="External"/><Relationship Id="rId331" Type="http://schemas.openxmlformats.org/officeDocument/2006/relationships/hyperlink" Target="https://app.hubspot.com/contacts/22670085/company/10114278021" TargetMode="External"/><Relationship Id="rId370" Type="http://schemas.openxmlformats.org/officeDocument/2006/relationships/hyperlink" Target="https://app.hubspot.com/contacts/22670085/company/10124773482" TargetMode="External"/><Relationship Id="rId369" Type="http://schemas.openxmlformats.org/officeDocument/2006/relationships/hyperlink" Target="https://app.hubspot.com/contacts/22670085/company/10157415766" TargetMode="External"/><Relationship Id="rId368" Type="http://schemas.openxmlformats.org/officeDocument/2006/relationships/hyperlink" Target="https://www.linkedin.com/messaging/thread/2-YjZjYzRhYjYtOWVmOC00NjYyLThhYTMtNmI5MDU4M2FiODY1XzAxMw==/" TargetMode="External"/><Relationship Id="rId363" Type="http://schemas.openxmlformats.org/officeDocument/2006/relationships/hyperlink" Target="https://app.hubspot.com/contacts/22670085/company/10115207977" TargetMode="External"/><Relationship Id="rId362" Type="http://schemas.openxmlformats.org/officeDocument/2006/relationships/hyperlink" Target="https://www.linkedin.com/messaging/thread/2-NGJiZWU5NTMtYjk1Yy00M2Q0LWIxZGEtOWQzODZlZDczM2YzXzAxMA==/" TargetMode="External"/><Relationship Id="rId361" Type="http://schemas.openxmlformats.org/officeDocument/2006/relationships/hyperlink" Target="https://app.hubspot.com/contacts/22670085/company/10143098779" TargetMode="External"/><Relationship Id="rId360" Type="http://schemas.openxmlformats.org/officeDocument/2006/relationships/hyperlink" Target="https://app.hubspot.com/contacts/22670085/company/10127346855" TargetMode="External"/><Relationship Id="rId367" Type="http://schemas.openxmlformats.org/officeDocument/2006/relationships/hyperlink" Target="https://app.hubspot.com/contacts/22670085/company/10158435592" TargetMode="External"/><Relationship Id="rId366" Type="http://schemas.openxmlformats.org/officeDocument/2006/relationships/hyperlink" Target="https://www.linkedin.com/messaging/thread/2-YTQyNWJjY2YtOTQ2NC00MWVjLTk0MTMtOTYzMzVkOTVhZjkzXzAxMw==/" TargetMode="External"/><Relationship Id="rId365" Type="http://schemas.openxmlformats.org/officeDocument/2006/relationships/hyperlink" Target="https://app.hubspot.com/contacts/22670085/company/10114753794" TargetMode="External"/><Relationship Id="rId364" Type="http://schemas.openxmlformats.org/officeDocument/2006/relationships/hyperlink" Target="https://app.hubspot.com/contacts/22670085/company/10115263773" TargetMode="External"/><Relationship Id="rId95" Type="http://schemas.openxmlformats.org/officeDocument/2006/relationships/hyperlink" Target="https://app.hubspot.com/contacts/22670085/company/9747088968" TargetMode="External"/><Relationship Id="rId94" Type="http://schemas.openxmlformats.org/officeDocument/2006/relationships/hyperlink" Target="https://app.hubspot.com/contacts/22670085/company/9746400128" TargetMode="External"/><Relationship Id="rId97" Type="http://schemas.openxmlformats.org/officeDocument/2006/relationships/hyperlink" Target="https://app.hubspot.com/contacts/22670085/company/9746324899" TargetMode="External"/><Relationship Id="rId96" Type="http://schemas.openxmlformats.org/officeDocument/2006/relationships/hyperlink" Target="https://www.linkedin.com/messaging/thread/2-MjE4YzdkZjYtMTdiYi00ZGUzLThlZmEtOTMwZDFhNGFkMjg5XzAxMg==/" TargetMode="External"/><Relationship Id="rId99" Type="http://schemas.openxmlformats.org/officeDocument/2006/relationships/hyperlink" Target="https://app.hubspot.com/contacts/22670085/company/9745795857" TargetMode="External"/><Relationship Id="rId98" Type="http://schemas.openxmlformats.org/officeDocument/2006/relationships/hyperlink" Target="https://app.hubspot.com/contacts/22670085/company/9746456484" TargetMode="External"/><Relationship Id="rId91" Type="http://schemas.openxmlformats.org/officeDocument/2006/relationships/hyperlink" Target="https://app.hubspot.com/contacts/22670085/company/9747028111" TargetMode="External"/><Relationship Id="rId90" Type="http://schemas.openxmlformats.org/officeDocument/2006/relationships/hyperlink" Target="https://app.hubspot.com/contacts/22670085/company/9746312763" TargetMode="External"/><Relationship Id="rId93" Type="http://schemas.openxmlformats.org/officeDocument/2006/relationships/hyperlink" Target="https://www.linkedin.com/messaging/thread/2-YjU3ZDBmM2ItYjczZC00ZjVlLWI5NDEtOWRlMTE3NTI3MjgwXzAxMA==/" TargetMode="External"/><Relationship Id="rId92" Type="http://schemas.openxmlformats.org/officeDocument/2006/relationships/hyperlink" Target="https://app.hubspot.com/contacts/22670085/company/9747028141" TargetMode="External"/><Relationship Id="rId359" Type="http://schemas.openxmlformats.org/officeDocument/2006/relationships/hyperlink" Target="https://app.hubspot.com/contacts/22670085/company/10114763150" TargetMode="External"/><Relationship Id="rId358" Type="http://schemas.openxmlformats.org/officeDocument/2006/relationships/hyperlink" Target="https://www.linkedin.com/messaging/thread/2-NjJkMzYyMTMtYzVhZi00OGIxLTg0ODUtNDVkMDc3NmE3NWZlXzAxMA==/" TargetMode="External"/><Relationship Id="rId357" Type="http://schemas.openxmlformats.org/officeDocument/2006/relationships/hyperlink" Target="https://app.hubspot.com/contacts/22670085/company/10161240749" TargetMode="External"/><Relationship Id="rId352" Type="http://schemas.openxmlformats.org/officeDocument/2006/relationships/hyperlink" Target="https://www.linkedin.com/messaging/thread/2-NWExM2ZlOWQtYTAzNy00ZDIyLTlmZmItNTQ3NmE2NmVlZGQzXzAxMA==/" TargetMode="External"/><Relationship Id="rId351" Type="http://schemas.openxmlformats.org/officeDocument/2006/relationships/hyperlink" Target="https://app.hubspot.com/contacts/22670085/company/10115195411" TargetMode="External"/><Relationship Id="rId350" Type="http://schemas.openxmlformats.org/officeDocument/2006/relationships/hyperlink" Target="https://www.linkedin.com/messaging/thread/2-YzE0NTU5ZjYtNGFiZS00YTExLThmYmUtODhhN2I4ZmI1ZWZhXzAxMA==/" TargetMode="External"/><Relationship Id="rId356" Type="http://schemas.openxmlformats.org/officeDocument/2006/relationships/hyperlink" Target="https://www.linkedin.com/messaging/thread/2-NzJkOWY4YTEtYzUzMC00MzUzLWEyNWItNjUxMTZhN2M3MmQyXzAxMA==/" TargetMode="External"/><Relationship Id="rId355" Type="http://schemas.openxmlformats.org/officeDocument/2006/relationships/hyperlink" Target="https://app.hubspot.com/contacts/22670085/company/10114342817" TargetMode="External"/><Relationship Id="rId354" Type="http://schemas.openxmlformats.org/officeDocument/2006/relationships/hyperlink" Target="https://www.linkedin.com/messaging/thread/2-MTQxNGRlZGEtMjY0MS00ZWVlLWJmYTAtN2VlYmM1NDc1OTJhXzAxMA==" TargetMode="External"/><Relationship Id="rId353" Type="http://schemas.openxmlformats.org/officeDocument/2006/relationships/hyperlink" Target="https://app.hubspot.com/contacts/22670085/company/10116590440" TargetMode="External"/><Relationship Id="rId305" Type="http://schemas.openxmlformats.org/officeDocument/2006/relationships/hyperlink" Target="https://www.linkedin.com/messaging/thread/2-ZDdjNDJiNmYtNGIzZS00MzA5LTkyMWQtYjk2YzkwMzUxZWM2XzAxMA==/" TargetMode="External"/><Relationship Id="rId304" Type="http://schemas.openxmlformats.org/officeDocument/2006/relationships/hyperlink" Target="https://app.hubspot.com/contacts/22670085/company/10126309727" TargetMode="External"/><Relationship Id="rId303" Type="http://schemas.openxmlformats.org/officeDocument/2006/relationships/hyperlink" Target="https://www.linkedin.com/messaging/thread/2-MmJlOWRjMzYtMWNhNS00YWIzLWJjYTMtYmQ3OTlhMThiZWJkXzAxMA==" TargetMode="External"/><Relationship Id="rId302" Type="http://schemas.openxmlformats.org/officeDocument/2006/relationships/hyperlink" Target="https://app.hubspot.com/contacts/22670085/company/10126272306" TargetMode="External"/><Relationship Id="rId309" Type="http://schemas.openxmlformats.org/officeDocument/2006/relationships/hyperlink" Target="https://www.linkedin.com/messaging/thread/2-ODY3NTIzYmEtMmVkNy00YjE4LWJhNTEtN2ZlZDUwMzE2Y2JkXzAxMA==/" TargetMode="External"/><Relationship Id="rId308" Type="http://schemas.openxmlformats.org/officeDocument/2006/relationships/hyperlink" Target="https://app.hubspot.com/contacts/22670085/company/10126372990" TargetMode="External"/><Relationship Id="rId307" Type="http://schemas.openxmlformats.org/officeDocument/2006/relationships/hyperlink" Target="https://www.linkedin.com/messaging/thread/2-OGM1ZmUxMTYtNDQ4Ni01ZjZiLTlmMGYtOTBhMmQ2ZTc3MGFlXzAwMA==/" TargetMode="External"/><Relationship Id="rId306" Type="http://schemas.openxmlformats.org/officeDocument/2006/relationships/hyperlink" Target="https://app.hubspot.com/contacts/22670085/company/10128854916" TargetMode="External"/><Relationship Id="rId301" Type="http://schemas.openxmlformats.org/officeDocument/2006/relationships/hyperlink" Target="https://www.linkedin.com/messaging/thread/2-OTVkNWMwZjItODM3Yy00M2YyLTg0OWMtNjU2NjI1NzYzZGI0XzAxMA==/?inboxType=PRIMARY" TargetMode="External"/><Relationship Id="rId300" Type="http://schemas.openxmlformats.org/officeDocument/2006/relationships/hyperlink" Target="https://app.hubspot.com/contacts/22670085/company/10115505030" TargetMode="External"/><Relationship Id="rId327" Type="http://schemas.openxmlformats.org/officeDocument/2006/relationships/hyperlink" Target="https://www.linkedin.com/messaging/thread/2-MTU2MTIwNzQtOWI5ZC00MTMxLTkwMzYtM2FiY2Y4ZGE1NDAzXzAxMA==/?inboxType=PRIMARY" TargetMode="External"/><Relationship Id="rId326" Type="http://schemas.openxmlformats.org/officeDocument/2006/relationships/hyperlink" Target="https://app.hubspot.com/contacts/22670085/company/10115530628" TargetMode="External"/><Relationship Id="rId325" Type="http://schemas.openxmlformats.org/officeDocument/2006/relationships/hyperlink" Target="https://www.linkedin.com/messaging/thread/2-YjhiZDI2OGMtZTBiMS01OTY1LTg1NmQtMjRiNGYwNDRiYjljXzAwMA==" TargetMode="External"/><Relationship Id="rId324" Type="http://schemas.openxmlformats.org/officeDocument/2006/relationships/hyperlink" Target="https://app.hubspot.com/contacts/22670085/company/10114956345" TargetMode="External"/><Relationship Id="rId329" Type="http://schemas.openxmlformats.org/officeDocument/2006/relationships/hyperlink" Target="https://app.hubspot.com/contacts/22670085/company/10115235356" TargetMode="External"/><Relationship Id="rId328" Type="http://schemas.openxmlformats.org/officeDocument/2006/relationships/hyperlink" Target="https://app.hubspot.com/contacts/22670085/company/10114725532" TargetMode="External"/><Relationship Id="rId323" Type="http://schemas.openxmlformats.org/officeDocument/2006/relationships/hyperlink" Target="https://app.hubspot.com/contacts/22670085/company/10116569188" TargetMode="External"/><Relationship Id="rId322" Type="http://schemas.openxmlformats.org/officeDocument/2006/relationships/hyperlink" Target="https://www.linkedin.com/messaging/thread/2-YjgzN2FlNDItM2E4Ny01ODM1LTgxNDAtNTdlODE0M2UxOGZhXzAwMA==" TargetMode="External"/><Relationship Id="rId321" Type="http://schemas.openxmlformats.org/officeDocument/2006/relationships/hyperlink" Target="https://app.hubspot.com/contacts/22670085/company/10124527124" TargetMode="External"/><Relationship Id="rId320" Type="http://schemas.openxmlformats.org/officeDocument/2006/relationships/hyperlink" Target="https://www.linkedin.com/messaging/thread/2-MzJhMmEzMDMtYjU5NC00NWUzLTlkMjktNDBlN2UxN2JlNWNkXzAxMA==/" TargetMode="External"/><Relationship Id="rId316" Type="http://schemas.openxmlformats.org/officeDocument/2006/relationships/hyperlink" Target="https://www.linkedin.com/messaging/thread/2-YjM5MWIxMGQtZDQ3OC00YmY5LWFiYTAtYWVlOThhODRiNDRjXzAxMA==" TargetMode="External"/><Relationship Id="rId315" Type="http://schemas.openxmlformats.org/officeDocument/2006/relationships/hyperlink" Target="https://app.hubspot.com/contacts/22670085/company/10247058103" TargetMode="External"/><Relationship Id="rId314" Type="http://schemas.openxmlformats.org/officeDocument/2006/relationships/hyperlink" Target="https://www.linkedin.com/messaging/thread/2-YzczOTkxZmQtNDI2NC00MDdlLTljYmUtMTAzM2NjY2E4NmI1XzAxMg==/?searchTerm=Justin%20Schmidt" TargetMode="External"/><Relationship Id="rId313" Type="http://schemas.openxmlformats.org/officeDocument/2006/relationships/hyperlink" Target="https://app.hubspot.com/contacts/22670085/company/10126106465" TargetMode="External"/><Relationship Id="rId319" Type="http://schemas.openxmlformats.org/officeDocument/2006/relationships/hyperlink" Target="https://app.hubspot.com/contacts/22670085/company/10124729216" TargetMode="External"/><Relationship Id="rId318" Type="http://schemas.openxmlformats.org/officeDocument/2006/relationships/hyperlink" Target="https://app.hubspot.com/contacts/22670085/company/10124812291" TargetMode="External"/><Relationship Id="rId317" Type="http://schemas.openxmlformats.org/officeDocument/2006/relationships/hyperlink" Target="https://app.hubspot.com/contacts/22670085/company/10125954708" TargetMode="External"/><Relationship Id="rId312" Type="http://schemas.openxmlformats.org/officeDocument/2006/relationships/hyperlink" Target="https://www.linkedin.com/messaging/thread/2-YTQ4NTNiMjQtNDlhOS00MWRmLWI3YmYtNjViZjMxYzVhMGQzXzAxMA==/" TargetMode="External"/><Relationship Id="rId311" Type="http://schemas.openxmlformats.org/officeDocument/2006/relationships/hyperlink" Target="https://app.hubspot.com/contacts/22670085/company/10126320982" TargetMode="External"/><Relationship Id="rId310" Type="http://schemas.openxmlformats.org/officeDocument/2006/relationships/hyperlink" Target="https://app.hubspot.com/contacts/22670085/company/10126367764" TargetMode="External"/><Relationship Id="rId297" Type="http://schemas.openxmlformats.org/officeDocument/2006/relationships/hyperlink" Target="https://www.linkedin.com/messaging/thread/2-OWZmNWRjOTctYmZlOS00MTVlLWJlNTktNDIxMGVkN2EyYjNmXzAxMA==/" TargetMode="External"/><Relationship Id="rId296" Type="http://schemas.openxmlformats.org/officeDocument/2006/relationships/hyperlink" Target="https://app.hubspot.com/contacts/22670085/company/10126246215" TargetMode="External"/><Relationship Id="rId295" Type="http://schemas.openxmlformats.org/officeDocument/2006/relationships/hyperlink" Target="https://app.hubspot.com/contacts/22670085/company/10126212378" TargetMode="External"/><Relationship Id="rId294" Type="http://schemas.openxmlformats.org/officeDocument/2006/relationships/hyperlink" Target="https://www.linkedin.com/messaging/thread/2-NzJjMjkxMWUtNzc4Yy00MWMyLTk0YmUtMjdkNWJhY2IyODA5XzAxMw==/" TargetMode="External"/><Relationship Id="rId299" Type="http://schemas.openxmlformats.org/officeDocument/2006/relationships/hyperlink" Target="https://www.linkedin.com/messaging/thread/2-N2I1ODI5YTctNjBmMy00Y2Q0LTkwNjQtNDg5ZGY2YjhmNGVkXzAxMA==/" TargetMode="External"/><Relationship Id="rId298" Type="http://schemas.openxmlformats.org/officeDocument/2006/relationships/hyperlink" Target="https://app.hubspot.com/contacts/22670085/company/10123634789" TargetMode="External"/><Relationship Id="rId271" Type="http://schemas.openxmlformats.org/officeDocument/2006/relationships/hyperlink" Target="https://app.hubspot.com/contacts/22670085/company/10129332052" TargetMode="External"/><Relationship Id="rId270" Type="http://schemas.openxmlformats.org/officeDocument/2006/relationships/hyperlink" Target="https://app.hubspot.com/contacts/22670085/company/10128712360" TargetMode="External"/><Relationship Id="rId269" Type="http://schemas.openxmlformats.org/officeDocument/2006/relationships/hyperlink" Target="https://www.linkedin.com/messaging/thread/2-YjgwOWZhOGItNGIyYi01MzY1LWEzZmUtNTYwMTc5MWQwMWEyXzAwMA==/" TargetMode="External"/><Relationship Id="rId264" Type="http://schemas.openxmlformats.org/officeDocument/2006/relationships/hyperlink" Target="https://app.hubspot.com/contacts/22670085/company/10143152720" TargetMode="External"/><Relationship Id="rId263" Type="http://schemas.openxmlformats.org/officeDocument/2006/relationships/hyperlink" Target="https://app.hubspot.com/contacts/22670085/company/10157995132" TargetMode="External"/><Relationship Id="rId262" Type="http://schemas.openxmlformats.org/officeDocument/2006/relationships/hyperlink" Target="http://afloral.com" TargetMode="External"/><Relationship Id="rId261" Type="http://schemas.openxmlformats.org/officeDocument/2006/relationships/hyperlink" Target="https://app.hubspot.com/contacts/22670085/company/10157931527" TargetMode="External"/><Relationship Id="rId268" Type="http://schemas.openxmlformats.org/officeDocument/2006/relationships/hyperlink" Target="https://app.hubspot.com/contacts/22670085/company/10142919426" TargetMode="External"/><Relationship Id="rId267" Type="http://schemas.openxmlformats.org/officeDocument/2006/relationships/hyperlink" Target="https://www.linkedin.com/messaging/thread/2-ZDg5Y2Y1MmItZTA5ZC00NjJhLWE3MjMtYWVjNDVlYzZiMmEzXzAxMA==/" TargetMode="External"/><Relationship Id="rId266" Type="http://schemas.openxmlformats.org/officeDocument/2006/relationships/hyperlink" Target="https://app.hubspot.com/contacts/22670085/company/10143159326" TargetMode="External"/><Relationship Id="rId265" Type="http://schemas.openxmlformats.org/officeDocument/2006/relationships/hyperlink" Target="https://www.linkedin.com/messaging/thread/2-YWI1Y2RmOTQtZjAxNS00ZjRjLWExNzgtMDdjMmJkM2U4Zjk5XzAxMA==/" TargetMode="External"/><Relationship Id="rId260" Type="http://schemas.openxmlformats.org/officeDocument/2006/relationships/hyperlink" Target="https://app.hubspot.com/contacts/22670085/company/10157876558" TargetMode="External"/><Relationship Id="rId259" Type="http://schemas.openxmlformats.org/officeDocument/2006/relationships/hyperlink" Target="https://www.linkedin.com/messaging/thread/2-ZGFjMDUwNzQtODMzOS01ODc2LTllYmMtMjRhNzVhOWE0MzIxXzAxMg==/" TargetMode="External"/><Relationship Id="rId258" Type="http://schemas.openxmlformats.org/officeDocument/2006/relationships/hyperlink" Target="https://app.hubspot.com/contacts/22670085/company/10158345377/?_t=1670540060452" TargetMode="External"/><Relationship Id="rId253" Type="http://schemas.openxmlformats.org/officeDocument/2006/relationships/hyperlink" Target="https://www.linkedin.com/messaging/thread/2-NDZhYTM0NmItMTg5OS00YzE5LWI0NmYtOTllY2QwNjA4MTYxXzAxMg==/" TargetMode="External"/><Relationship Id="rId252" Type="http://schemas.openxmlformats.org/officeDocument/2006/relationships/hyperlink" Target="https://app.hubspot.com/contacts/22670085/company/10158365528" TargetMode="External"/><Relationship Id="rId251" Type="http://schemas.openxmlformats.org/officeDocument/2006/relationships/hyperlink" Target="https://www.linkedin.com/messaging/thread/2-ODM3NDMzYjgtZDMyOC00OWVkLTgyOGMtNjQ0MjI4ZDNjYWZkXzAxMA==/" TargetMode="External"/><Relationship Id="rId250" Type="http://schemas.openxmlformats.org/officeDocument/2006/relationships/hyperlink" Target="https://app.hubspot.com/contacts/22670085/company/10159978572" TargetMode="External"/><Relationship Id="rId257" Type="http://schemas.openxmlformats.org/officeDocument/2006/relationships/hyperlink" Target="https://www.linkedin.com/messaging/thread/2-OWZmNWRjOTctYmZlOS00MTVlLWJlNTktNDIxMGVkN2EyYjNmXzAxMA==/" TargetMode="External"/><Relationship Id="rId256" Type="http://schemas.openxmlformats.org/officeDocument/2006/relationships/hyperlink" Target="https://app.hubspot.com/contacts/22670085/company/10157881893" TargetMode="External"/><Relationship Id="rId255" Type="http://schemas.openxmlformats.org/officeDocument/2006/relationships/hyperlink" Target="https://app.hubspot.com/contacts/22670085/company/10159227670" TargetMode="External"/><Relationship Id="rId254" Type="http://schemas.openxmlformats.org/officeDocument/2006/relationships/hyperlink" Target="https://app.hubspot.com/contacts/22670085/company/10158354795" TargetMode="External"/><Relationship Id="rId293" Type="http://schemas.openxmlformats.org/officeDocument/2006/relationships/hyperlink" Target="https://app.hubspot.com/contacts/22670085/company/10126419841" TargetMode="External"/><Relationship Id="rId292" Type="http://schemas.openxmlformats.org/officeDocument/2006/relationships/hyperlink" Target="https://app.hubspot.com/contacts/22670085/company/10124224291" TargetMode="External"/><Relationship Id="rId291" Type="http://schemas.openxmlformats.org/officeDocument/2006/relationships/hyperlink" Target="https://www.linkedin.com/messaging/thread/2-Zjk0NjM0NmEtNmE1My00MGZmLWFlM2YtYTQ1MTc0NzNjYzg0XzAxMA==/" TargetMode="External"/><Relationship Id="rId290" Type="http://schemas.openxmlformats.org/officeDocument/2006/relationships/hyperlink" Target="https://app.hubspot.com/contacts/22670085/company/10126231127" TargetMode="External"/><Relationship Id="rId286" Type="http://schemas.openxmlformats.org/officeDocument/2006/relationships/hyperlink" Target="https://app.hubspot.com/contacts/22670085/company/10274388552" TargetMode="External"/><Relationship Id="rId285" Type="http://schemas.openxmlformats.org/officeDocument/2006/relationships/hyperlink" Target="https://www.linkedin.com/messaging/thread/2-YzY3NjkwN2UtNDFkNS00YmRlLTg3NTEtYzQ5MmFjNDFiNWFkXzAxMA==/?searchTerm=patti" TargetMode="External"/><Relationship Id="rId284" Type="http://schemas.openxmlformats.org/officeDocument/2006/relationships/hyperlink" Target="https://www.linkedin.com/messaging/thread/2-NjczYWEwMGItNDYwZC01ODEwLTg0YjUtYjQ2MTg1Y2E1MjU5XzAwMA==/" TargetMode="External"/><Relationship Id="rId283" Type="http://schemas.openxmlformats.org/officeDocument/2006/relationships/hyperlink" Target="https://app.hubspot.com/contacts/22670085/company/10126439990" TargetMode="External"/><Relationship Id="rId289" Type="http://schemas.openxmlformats.org/officeDocument/2006/relationships/hyperlink" Target="https://www.linkedin.com/messaging/thread/2-NjUwNTdlNjAtOGUwZC00Mjk1LWIzNGQtM2Q2ZTIwMDViNzNmXzAxMA==/" TargetMode="External"/><Relationship Id="rId288" Type="http://schemas.openxmlformats.org/officeDocument/2006/relationships/hyperlink" Target="https://app.hubspot.com/contacts/22670085/company/10129021960" TargetMode="External"/><Relationship Id="rId287" Type="http://schemas.openxmlformats.org/officeDocument/2006/relationships/hyperlink" Target="https://www.linkedin.com/in/fayezmohamood/" TargetMode="External"/><Relationship Id="rId282" Type="http://schemas.openxmlformats.org/officeDocument/2006/relationships/hyperlink" Target="https://app.hubspot.com/contacts/22670085/company/10128284497" TargetMode="External"/><Relationship Id="rId281" Type="http://schemas.openxmlformats.org/officeDocument/2006/relationships/hyperlink" Target="https://www.linkedin.com/messaging/thread/2-NmFlZTEyY2MtMGQwNC00ZjhmLTg2MzUtNmJmM2ExNDNhNmU0XzAxMA==/?searchTerm=George%20Davis" TargetMode="External"/><Relationship Id="rId280" Type="http://schemas.openxmlformats.org/officeDocument/2006/relationships/hyperlink" Target="https://app.hubspot.com/contacts/22670085/company/10128300146" TargetMode="External"/><Relationship Id="rId275" Type="http://schemas.openxmlformats.org/officeDocument/2006/relationships/hyperlink" Target="https://app.hubspot.com/contacts/22670085/company/10129221248" TargetMode="External"/><Relationship Id="rId274" Type="http://schemas.openxmlformats.org/officeDocument/2006/relationships/hyperlink" Target="https://www.linkedin.com/messaging/thread/2-ZWUwOGQ3M2EtM2IyMC00N2YwLWE1YjgtYWVkY2RmZjUxMDUxXzAxMA==/" TargetMode="External"/><Relationship Id="rId273" Type="http://schemas.openxmlformats.org/officeDocument/2006/relationships/hyperlink" Target="https://app.hubspot.com/contacts/22670085/company/10128499461" TargetMode="External"/><Relationship Id="rId272" Type="http://schemas.openxmlformats.org/officeDocument/2006/relationships/hyperlink" Target="https://www.linkedin.com/messaging/thread/2-ODY5OTY1Y2MtM2RmMC00OTY3LTkyYzAtZDM2OTM2ZmUxYzE5XzAxMA==/" TargetMode="External"/><Relationship Id="rId279" Type="http://schemas.openxmlformats.org/officeDocument/2006/relationships/hyperlink" Target="https://www.linkedin.com/messaging/thread/2-MGRiZWFkMDgtODRhNC00MjRiLTllYzUtZTJmNzM4ZDIyMjhkXzAxMA==/" TargetMode="External"/><Relationship Id="rId278" Type="http://schemas.openxmlformats.org/officeDocument/2006/relationships/hyperlink" Target="https://app.hubspot.com/contacts/22670085/company/10223241563" TargetMode="External"/><Relationship Id="rId277" Type="http://schemas.openxmlformats.org/officeDocument/2006/relationships/hyperlink" Target="https://app.hubspot.com/contacts/22670085/company/10129063698" TargetMode="External"/><Relationship Id="rId276" Type="http://schemas.openxmlformats.org/officeDocument/2006/relationships/hyperlink" Target="https://www.linkedin.com/messaging/thread/2-NzE1OWU5ZjgtODRmYy00ZDZhLWI4ZWQtODIyNjc4NTRkY2NmXzAxMA==/" TargetMode="External"/><Relationship Id="rId228" Type="http://schemas.openxmlformats.org/officeDocument/2006/relationships/hyperlink" Target="https://app.hubspot.com/contacts/22670085/company/10160651022" TargetMode="External"/><Relationship Id="rId227" Type="http://schemas.openxmlformats.org/officeDocument/2006/relationships/hyperlink" Target="https://www.linkedin.com/messaging/thread/2-Yzg5ZmNkZWYtYzM4OS00NzE4LWJiMzQtMmJmMGJkNDI5NTRhXzAxMA==/" TargetMode="External"/><Relationship Id="rId226" Type="http://schemas.openxmlformats.org/officeDocument/2006/relationships/hyperlink" Target="https://app.hubspot.com/contacts/22670085/company/10161464216" TargetMode="External"/><Relationship Id="rId225" Type="http://schemas.openxmlformats.org/officeDocument/2006/relationships/hyperlink" Target="https://www.linkedin.com/messaging/thread/2-ODVmYzYwMGEtMzQ2ZC00YzU4LTk2ZDYtYzBiMmQ4ZmNjOWEzXzAxMA==/" TargetMode="External"/><Relationship Id="rId229" Type="http://schemas.openxmlformats.org/officeDocument/2006/relationships/hyperlink" Target="https://www.linkedin.com/messaging/thread/2-M2ZmZDBhMDUtZmFmNi00NGZlLWIxMjYtMDliZDBkMWYyMGJlXzAxMA==/" TargetMode="External"/><Relationship Id="rId220" Type="http://schemas.openxmlformats.org/officeDocument/2006/relationships/hyperlink" Target="https://www.linkedin.com/messaging/thread/2-OWE0MjNiNWMtYzcxNC00YWZjLWJjZGItOWYxZjA5MmVkZjEwXzAxMA==/" TargetMode="External"/><Relationship Id="rId224" Type="http://schemas.openxmlformats.org/officeDocument/2006/relationships/hyperlink" Target="https://app.hubspot.com/contacts/22670085/company/10160811406" TargetMode="External"/><Relationship Id="rId223" Type="http://schemas.openxmlformats.org/officeDocument/2006/relationships/hyperlink" Target="https://www.linkedin.com/messaging/thread/2-MjQ4Zjc1YzMtMDg3NC00OWIyLWJjNmUtMjg1YzQ3ZDZjMzljXzAxMA==/" TargetMode="External"/><Relationship Id="rId222" Type="http://schemas.openxmlformats.org/officeDocument/2006/relationships/hyperlink" Target="https://app.hubspot.com/contacts/22670085/company/10165779349" TargetMode="External"/><Relationship Id="rId221" Type="http://schemas.openxmlformats.org/officeDocument/2006/relationships/hyperlink" Target="https://app.hubspot.com/contacts/22670085/company/10165942437" TargetMode="External"/><Relationship Id="rId217" Type="http://schemas.openxmlformats.org/officeDocument/2006/relationships/hyperlink" Target="https://app.hubspot.com/contacts/22670085/deal/10813193822/" TargetMode="External"/><Relationship Id="rId216" Type="http://schemas.openxmlformats.org/officeDocument/2006/relationships/hyperlink" Target="https://www.linkedin.com/messaging/thread/2-ZjFjNzk3YjYtNzFiMC00Y2ZlLWJiYzMtMGMxZjRhNjAyMGEzXzAxMw==/" TargetMode="External"/><Relationship Id="rId215" Type="http://schemas.openxmlformats.org/officeDocument/2006/relationships/hyperlink" Target="https://app.hubspot.com/contacts/22670085/company/9739763545" TargetMode="External"/><Relationship Id="rId214" Type="http://schemas.openxmlformats.org/officeDocument/2006/relationships/hyperlink" Target="https://app.hubspot.com/contacts/22670085/company/9774771755" TargetMode="External"/><Relationship Id="rId219" Type="http://schemas.openxmlformats.org/officeDocument/2006/relationships/hyperlink" Target="https://app.hubspot.com/contacts/22670085/company/10166164287" TargetMode="External"/><Relationship Id="rId218" Type="http://schemas.openxmlformats.org/officeDocument/2006/relationships/hyperlink" Target="https://www.linkedin.com/messaging/thread/2-NTQ0MjZjMWQtODNiYi00Mzc1LWJiYjEtMDQzZGUxMWIxOGViXzAxMg==/" TargetMode="External"/><Relationship Id="rId213" Type="http://schemas.openxmlformats.org/officeDocument/2006/relationships/hyperlink" Target="https://www.linkedin.com/messaging/thread/2-YTVmNmMwNDAtMDhmZS01ODE2LWE4OTYtYmJkMmRlYzRmMmZjXzAwMA==/" TargetMode="External"/><Relationship Id="rId212" Type="http://schemas.openxmlformats.org/officeDocument/2006/relationships/hyperlink" Target="https://app.hubspot.com/contacts/22670085/company/10336753721" TargetMode="External"/><Relationship Id="rId211" Type="http://schemas.openxmlformats.org/officeDocument/2006/relationships/hyperlink" Target="https://app.hubspot.com/contacts/22670085/company/10336699292" TargetMode="External"/><Relationship Id="rId210" Type="http://schemas.openxmlformats.org/officeDocument/2006/relationships/hyperlink" Target="https://app.hubspot.com/contacts/22670085/company/10336647313" TargetMode="External"/><Relationship Id="rId249" Type="http://schemas.openxmlformats.org/officeDocument/2006/relationships/hyperlink" Target="https://www.linkedin.com/messaging/thread/2-YWMwYTNiYjctMTVmOC00ZjRiLWI1Y2YtZTFmODhiNGZmMWYxXzAxMA==/" TargetMode="External"/><Relationship Id="rId248" Type="http://schemas.openxmlformats.org/officeDocument/2006/relationships/hyperlink" Target="https://app.hubspot.com/contacts/22670085/company/10159889724" TargetMode="External"/><Relationship Id="rId247" Type="http://schemas.openxmlformats.org/officeDocument/2006/relationships/hyperlink" Target="https://app.hubspot.com/contacts/22670085/company/10160023395" TargetMode="External"/><Relationship Id="rId242" Type="http://schemas.openxmlformats.org/officeDocument/2006/relationships/hyperlink" Target="https://app.hubspot.com/contacts/22670085/company/10158985523" TargetMode="External"/><Relationship Id="rId241" Type="http://schemas.openxmlformats.org/officeDocument/2006/relationships/hyperlink" Target="https://app.hubspot.com/contacts/22670085/company/10160213356" TargetMode="External"/><Relationship Id="rId240" Type="http://schemas.openxmlformats.org/officeDocument/2006/relationships/hyperlink" Target="https://app.hubspot.com/contacts/22670085/company/10160317836" TargetMode="External"/><Relationship Id="rId246" Type="http://schemas.openxmlformats.org/officeDocument/2006/relationships/hyperlink" Target="https://app.hubspot.com/contacts/22670085/company/10160034650" TargetMode="External"/><Relationship Id="rId245" Type="http://schemas.openxmlformats.org/officeDocument/2006/relationships/hyperlink" Target="https://app.hubspot.com/contacts/22670085/company/10159874185" TargetMode="External"/><Relationship Id="rId244" Type="http://schemas.openxmlformats.org/officeDocument/2006/relationships/hyperlink" Target="https://app.hubspot.com/contacts/22670085/company/10158984571" TargetMode="External"/><Relationship Id="rId243" Type="http://schemas.openxmlformats.org/officeDocument/2006/relationships/hyperlink" Target="https://www.linkedin.com/messaging/thread/2-ODRiZThlZjMtNGM0Ni01ZGFiLThkNmEtNWQzNGUyNDMwNzMzXzAxMg==" TargetMode="External"/><Relationship Id="rId239" Type="http://schemas.openxmlformats.org/officeDocument/2006/relationships/hyperlink" Target="https://www.linkedin.com/messaging/thread/2-Y2NkYzgxYWQtOTBmYi00YTQzLWFmZWYtYzc2N2MyNTc4MDk2XzAxMA==/" TargetMode="External"/><Relationship Id="rId238" Type="http://schemas.openxmlformats.org/officeDocument/2006/relationships/hyperlink" Target="https://app.hubspot.com/contacts/22670085/company/10160172307" TargetMode="External"/><Relationship Id="rId237" Type="http://schemas.openxmlformats.org/officeDocument/2006/relationships/hyperlink" Target="https://app.hubspot.com/contacts/22670085/company/10160124485" TargetMode="External"/><Relationship Id="rId236" Type="http://schemas.openxmlformats.org/officeDocument/2006/relationships/hyperlink" Target="https://www.linkedin.com/messaging/thread/2-ZjhiODNiYzAtNmJhYS00MWEyLThmZDMtYmQ5NThhNWYzYTQ4XzAxMA==/" TargetMode="External"/><Relationship Id="rId231" Type="http://schemas.openxmlformats.org/officeDocument/2006/relationships/hyperlink" Target="https://www.linkedin.com/messaging/thread/2-MTI4NTFjZTUtNmRjMy00NDhhLTk1OTgtZTk2Y2EyNjlhM2I4XzAxMA==/" TargetMode="External"/><Relationship Id="rId230" Type="http://schemas.openxmlformats.org/officeDocument/2006/relationships/hyperlink" Target="https://app.hubspot.com/contacts/22670085/company/10160633778" TargetMode="External"/><Relationship Id="rId235" Type="http://schemas.openxmlformats.org/officeDocument/2006/relationships/hyperlink" Target="https://app.hubspot.com/contacts/22670085/company/10160098465" TargetMode="External"/><Relationship Id="rId234" Type="http://schemas.openxmlformats.org/officeDocument/2006/relationships/hyperlink" Target="https://app.hubspot.com/contacts/22670085/company/10160060448" TargetMode="External"/><Relationship Id="rId233" Type="http://schemas.openxmlformats.org/officeDocument/2006/relationships/hyperlink" Target="https://app.hubspot.com/contacts/22670085/company/10160235049" TargetMode="External"/><Relationship Id="rId232" Type="http://schemas.openxmlformats.org/officeDocument/2006/relationships/hyperlink" Target="https://www.linkedin.com/messaging/thread/2-MTI4NTFjZTUtNmRjMy00NDhhLTk1OTgtZTk2Y2EyNjlhM2I4XzAxMA==" TargetMode="External"/><Relationship Id="rId206" Type="http://schemas.openxmlformats.org/officeDocument/2006/relationships/hyperlink" Target="https://app.hubspot.com/contacts/22670085/company/9746249580" TargetMode="External"/><Relationship Id="rId205" Type="http://schemas.openxmlformats.org/officeDocument/2006/relationships/hyperlink" Target="https://app.hubspot.com/contacts/22670085/company/9746400155" TargetMode="External"/><Relationship Id="rId204" Type="http://schemas.openxmlformats.org/officeDocument/2006/relationships/hyperlink" Target="https://app.hubspot.com/contacts/22670085/company/9747039160" TargetMode="External"/><Relationship Id="rId203" Type="http://schemas.openxmlformats.org/officeDocument/2006/relationships/hyperlink" Target="https://app.hubspot.com/contacts/22670085/company/9746393737" TargetMode="External"/><Relationship Id="rId209" Type="http://schemas.openxmlformats.org/officeDocument/2006/relationships/hyperlink" Target="https://app.hubspot.com/contacts/22670085/company/10336801285" TargetMode="External"/><Relationship Id="rId208" Type="http://schemas.openxmlformats.org/officeDocument/2006/relationships/hyperlink" Target="https://app.hubspot.com/contacts/22670085/company/9747089003" TargetMode="External"/><Relationship Id="rId207" Type="http://schemas.openxmlformats.org/officeDocument/2006/relationships/hyperlink" Target="https://app.hubspot.com/contacts/22670085/company/9746411563" TargetMode="External"/><Relationship Id="rId202" Type="http://schemas.openxmlformats.org/officeDocument/2006/relationships/hyperlink" Target="https://app.hubspot.com/contacts/22670085/company/9746393743" TargetMode="External"/><Relationship Id="rId201" Type="http://schemas.openxmlformats.org/officeDocument/2006/relationships/hyperlink" Target="https://app.hubspot.com/contacts/22670085/company/9746360131" TargetMode="External"/><Relationship Id="rId200" Type="http://schemas.openxmlformats.org/officeDocument/2006/relationships/hyperlink" Target="https://app.hubspot.com/contacts/22670085/company/9747088992" TargetMode="External"/><Relationship Id="rId509" Type="http://schemas.openxmlformats.org/officeDocument/2006/relationships/hyperlink" Target="https://app.hubspot.com/contacts/22670085/company/10158381739" TargetMode="External"/><Relationship Id="rId508" Type="http://schemas.openxmlformats.org/officeDocument/2006/relationships/hyperlink" Target="https://app.hubspot.com/contacts/22670085/company/10115246721" TargetMode="External"/><Relationship Id="rId503" Type="http://schemas.openxmlformats.org/officeDocument/2006/relationships/hyperlink" Target="https://app.hubspot.com/contacts/22670085/company/10114673483" TargetMode="External"/><Relationship Id="rId502" Type="http://schemas.openxmlformats.org/officeDocument/2006/relationships/hyperlink" Target="https://www.linkedin.com/messaging/thread/2-MjI0ZWZjMzMtODMyYS00NGFlLTk4YjctNzhkNjViN2U1NGExXzAxMA==/" TargetMode="External"/><Relationship Id="rId501" Type="http://schemas.openxmlformats.org/officeDocument/2006/relationships/hyperlink" Target="https://app.hubspot.com/contacts/22670085/company/10116544871" TargetMode="External"/><Relationship Id="rId500" Type="http://schemas.openxmlformats.org/officeDocument/2006/relationships/hyperlink" Target="https://www.linkedin.com/messaging/thread/2-ODI2MDBkNzMtZjA1ZC01N2FkLWE4NDYtZmQ2MWUxY2ViYjJhXzAwMA==/" TargetMode="External"/><Relationship Id="rId507" Type="http://schemas.openxmlformats.org/officeDocument/2006/relationships/hyperlink" Target="https://app.hubspot.com/contacts/22670085/company/10126200155" TargetMode="External"/><Relationship Id="rId506" Type="http://schemas.openxmlformats.org/officeDocument/2006/relationships/hyperlink" Target="https://www.linkedin.com/messaging/thread/2-MzBiN2Q4NDYtYTBhMi00NDlkLTkzOTAtOTc0OGQyMGU0Y2IxXzAxMA==/" TargetMode="External"/><Relationship Id="rId505" Type="http://schemas.openxmlformats.org/officeDocument/2006/relationships/hyperlink" Target="https://app.hubspot.com/contacts/22670085/company/10124691972" TargetMode="External"/><Relationship Id="rId504" Type="http://schemas.openxmlformats.org/officeDocument/2006/relationships/hyperlink" Target="https://www.linkedin.com/messaging/thread/2-ZWQ0MzI4ZGUtNWViNy00OTIxLTk4NGYtNTEzNGFjNWY1N2RjXzAxMA==/" TargetMode="External"/><Relationship Id="rId525" Type="http://schemas.openxmlformats.org/officeDocument/2006/relationships/hyperlink" Target="https://app.hubspot.com/contacts/22670085/company/10129031544" TargetMode="External"/><Relationship Id="rId524" Type="http://schemas.openxmlformats.org/officeDocument/2006/relationships/hyperlink" Target="https://app.hubspot.com/contacts/22670085/company/10165966242" TargetMode="External"/><Relationship Id="rId523" Type="http://schemas.openxmlformats.org/officeDocument/2006/relationships/hyperlink" Target="https://app.hubspot.com/contacts/22670085/company/10128285707" TargetMode="External"/><Relationship Id="rId522" Type="http://schemas.openxmlformats.org/officeDocument/2006/relationships/hyperlink" Target="https://www.linkedin.com/messaging/thread/2-OGJlODI3NWQtY2U1ZS00ODY0LTg1MjYtNzI0ZjZkNjM2YmNkXzAxMA==/" TargetMode="External"/><Relationship Id="rId529" Type="http://schemas.openxmlformats.org/officeDocument/2006/relationships/hyperlink" Target="https://app.hubspot.com/contacts/22670085/company/10129217368" TargetMode="External"/><Relationship Id="rId528" Type="http://schemas.openxmlformats.org/officeDocument/2006/relationships/hyperlink" Target="https://app.hubspot.com/contacts/22670085/company/10124351406" TargetMode="External"/><Relationship Id="rId527" Type="http://schemas.openxmlformats.org/officeDocument/2006/relationships/hyperlink" Target="https://app.hubspot.com/contacts/22670085/company/10126421312" TargetMode="External"/><Relationship Id="rId526" Type="http://schemas.openxmlformats.org/officeDocument/2006/relationships/hyperlink" Target="https://www.linkedin.com/messaging/thread/2-ODc1NDcwODQtNzU0My00YjM5LWI2NDktOTI3N2IyYmMxNWQ4XzAxMA==/" TargetMode="External"/><Relationship Id="rId521" Type="http://schemas.openxmlformats.org/officeDocument/2006/relationships/hyperlink" Target="https://app.hubspot.com/contacts/22670085/company/10115223618" TargetMode="External"/><Relationship Id="rId520" Type="http://schemas.openxmlformats.org/officeDocument/2006/relationships/hyperlink" Target="https://mail.google.com/mail/u/5/" TargetMode="External"/><Relationship Id="rId519" Type="http://schemas.openxmlformats.org/officeDocument/2006/relationships/hyperlink" Target="https://www.linkedin.com/messaging/thread/2-NTdhZjAwNjItNjVkMy00OGIwLThhZWUtY2I0NmVjNzdkMzBmXzAxMA==/" TargetMode="External"/><Relationship Id="rId514" Type="http://schemas.openxmlformats.org/officeDocument/2006/relationships/hyperlink" Target="https://app.hubspot.com/contacts/22670085/company/10160012214" TargetMode="External"/><Relationship Id="rId513" Type="http://schemas.openxmlformats.org/officeDocument/2006/relationships/hyperlink" Target="https://www.linkedin.com/messaging/thread/2-M2VmMGNhZTktMzQ1YS00YmI4LWEzN2EtODEzMTQ3NDAwMWVhXzAxMA==/" TargetMode="External"/><Relationship Id="rId512" Type="http://schemas.openxmlformats.org/officeDocument/2006/relationships/hyperlink" Target="https://app.hubspot.com/contacts/22670085/company/10114876841" TargetMode="External"/><Relationship Id="rId511" Type="http://schemas.openxmlformats.org/officeDocument/2006/relationships/hyperlink" Target="https://app.hubspot.com/contacts/22670085/company/10115401298" TargetMode="External"/><Relationship Id="rId518" Type="http://schemas.openxmlformats.org/officeDocument/2006/relationships/hyperlink" Target="https://app.hubspot.com/contacts/22670085/company/10157592133" TargetMode="External"/><Relationship Id="rId517" Type="http://schemas.openxmlformats.org/officeDocument/2006/relationships/hyperlink" Target="https://www.linkedin.com/messaging/thread/2-OTdjMmVmMmUtMTRhZC00YmM1LTlhN2ItYmNmMWZhZTU1YzExXzAxMA==/" TargetMode="External"/><Relationship Id="rId516" Type="http://schemas.openxmlformats.org/officeDocument/2006/relationships/hyperlink" Target="https://app.hubspot.com/contacts/22670085/company/10160374809" TargetMode="External"/><Relationship Id="rId515" Type="http://schemas.openxmlformats.org/officeDocument/2006/relationships/hyperlink" Target="https://app.hubspot.com/contacts/22670085/company/10114309522" TargetMode="External"/><Relationship Id="rId510" Type="http://schemas.openxmlformats.org/officeDocument/2006/relationships/hyperlink" Target="https://www.linkedin.com/messaging/thread/2-MjJjODYwZjctOWFlNy00NTZlLThlY2QtNDA4YWM3Mzc5NjlmXzAxMg==" TargetMode="External"/><Relationship Id="rId590" Type="http://schemas.openxmlformats.org/officeDocument/2006/relationships/hyperlink" Target="https://app.hubspot.com/contacts/22670085/company/10083989687" TargetMode="External"/><Relationship Id="rId589" Type="http://schemas.openxmlformats.org/officeDocument/2006/relationships/hyperlink" Target="https://app.hubspot.com/contacts/22670085/company/10083989669" TargetMode="External"/><Relationship Id="rId588" Type="http://schemas.openxmlformats.org/officeDocument/2006/relationships/hyperlink" Target="https://app.hubspot.com/contacts/22670085/company/10083989682" TargetMode="External"/><Relationship Id="rId583" Type="http://schemas.openxmlformats.org/officeDocument/2006/relationships/hyperlink" Target="https://app.hubspot.com/contacts/22670085/company/10083989659" TargetMode="External"/><Relationship Id="rId582" Type="http://schemas.openxmlformats.org/officeDocument/2006/relationships/hyperlink" Target="https://app.hubspot.com/contacts/22670085/company/10083989672" TargetMode="External"/><Relationship Id="rId581" Type="http://schemas.openxmlformats.org/officeDocument/2006/relationships/hyperlink" Target="https://app.hubspot.com/contacts/22670085/company/10083989763" TargetMode="External"/><Relationship Id="rId580" Type="http://schemas.openxmlformats.org/officeDocument/2006/relationships/hyperlink" Target="https://app.hubspot.com/contacts/22670085/company/10083989674" TargetMode="External"/><Relationship Id="rId587" Type="http://schemas.openxmlformats.org/officeDocument/2006/relationships/hyperlink" Target="https://app.hubspot.com/contacts/22670085/company/10083989689" TargetMode="External"/><Relationship Id="rId586" Type="http://schemas.openxmlformats.org/officeDocument/2006/relationships/hyperlink" Target="https://app.hubspot.com/contacts/22670085/company/10083989650" TargetMode="External"/><Relationship Id="rId585" Type="http://schemas.openxmlformats.org/officeDocument/2006/relationships/hyperlink" Target="https://app.hubspot.com/contacts/22670085/company/10083989651" TargetMode="External"/><Relationship Id="rId584" Type="http://schemas.openxmlformats.org/officeDocument/2006/relationships/hyperlink" Target="https://app.hubspot.com/contacts/22670085/company/10083989686" TargetMode="External"/><Relationship Id="rId579" Type="http://schemas.openxmlformats.org/officeDocument/2006/relationships/hyperlink" Target="https://www.linkedin.com/messaging/thread/2-NjUzMjlkYWQtOGFkNi00NzJkLWFmYjgtOTY5ZWQ2ZmUxZjc4XzAxMA==/" TargetMode="External"/><Relationship Id="rId578" Type="http://schemas.openxmlformats.org/officeDocument/2006/relationships/hyperlink" Target="https://app.hubspot.com/contacts/22670085/company/10083989761" TargetMode="External"/><Relationship Id="rId577" Type="http://schemas.openxmlformats.org/officeDocument/2006/relationships/hyperlink" Target="https://www.linkedin.com/messaging/thread/2-OWQ2MWRlODUtMGZhZi00ZDMxLWI1NjAtMGEwNjE3NDhjZDVjXzAxMA==/" TargetMode="External"/><Relationship Id="rId572" Type="http://schemas.openxmlformats.org/officeDocument/2006/relationships/hyperlink" Target="https://www.linkedin.com/messaging/thread/2-NzE2NGU3OTctMjhjOC00M2JkLTg4MjMtNzA5OGRkYmI5YzExXzAxMA==/" TargetMode="External"/><Relationship Id="rId571" Type="http://schemas.openxmlformats.org/officeDocument/2006/relationships/hyperlink" Target="https://app.hubspot.com/contacts/22670085/company/10113408433" TargetMode="External"/><Relationship Id="rId570" Type="http://schemas.openxmlformats.org/officeDocument/2006/relationships/hyperlink" Target="https://app.hubspot.com/contacts/22670085/company/10113408422" TargetMode="External"/><Relationship Id="rId576" Type="http://schemas.openxmlformats.org/officeDocument/2006/relationships/hyperlink" Target="https://app.hubspot.com/contacts/22670085/company/9739753092" TargetMode="External"/><Relationship Id="rId575" Type="http://schemas.openxmlformats.org/officeDocument/2006/relationships/hyperlink" Target="https://www.linkedin.com/messaging/thread/2-OGVjNDJlMzQtMTY0My00N2UxLTgyZGItYmIxY2ZmYjA2NTk3XzAxMA==/" TargetMode="External"/><Relationship Id="rId574" Type="http://schemas.openxmlformats.org/officeDocument/2006/relationships/hyperlink" Target="https://app.hubspot.com/contacts/22670085/company/10113408512" TargetMode="External"/><Relationship Id="rId573" Type="http://schemas.openxmlformats.org/officeDocument/2006/relationships/hyperlink" Target="https://app.hubspot.com/contacts/22670085/company/10113408437" TargetMode="External"/><Relationship Id="rId599" Type="http://schemas.openxmlformats.org/officeDocument/2006/relationships/hyperlink" Target="https://app.hubspot.com/contacts/22670085/company/10083989652" TargetMode="External"/><Relationship Id="rId594" Type="http://schemas.openxmlformats.org/officeDocument/2006/relationships/hyperlink" Target="https://app.hubspot.com/contacts/22670085/company/10083989766" TargetMode="External"/><Relationship Id="rId593" Type="http://schemas.openxmlformats.org/officeDocument/2006/relationships/hyperlink" Target="https://app.hubspot.com/contacts/22670085/company/10083989685" TargetMode="External"/><Relationship Id="rId592" Type="http://schemas.openxmlformats.org/officeDocument/2006/relationships/hyperlink" Target="https://app.hubspot.com/contacts/22670085/company/10083989656" TargetMode="External"/><Relationship Id="rId591" Type="http://schemas.openxmlformats.org/officeDocument/2006/relationships/hyperlink" Target="https://app.hubspot.com/contacts/22670085/company/10083989768" TargetMode="External"/><Relationship Id="rId598" Type="http://schemas.openxmlformats.org/officeDocument/2006/relationships/hyperlink" Target="https://app.hubspot.com/contacts/22670085/company/10083989661/?_t=1668537713753" TargetMode="External"/><Relationship Id="rId597" Type="http://schemas.openxmlformats.org/officeDocument/2006/relationships/hyperlink" Target="https://www.linkedin.com/messaging/thread/2-YzliN2M1ZGEtZmVhZS00NGEzLTkwNDEtYzBjZWNiMjljOTdlXzAxMA==" TargetMode="External"/><Relationship Id="rId596" Type="http://schemas.openxmlformats.org/officeDocument/2006/relationships/hyperlink" Target="https://app.hubspot.com/contacts/22670085/company/10083989762" TargetMode="External"/><Relationship Id="rId595" Type="http://schemas.openxmlformats.org/officeDocument/2006/relationships/hyperlink" Target="https://app.hubspot.com/contacts/22670085/company/10083989667" TargetMode="External"/><Relationship Id="rId547" Type="http://schemas.openxmlformats.org/officeDocument/2006/relationships/hyperlink" Target="https://app.hubspot.com/contacts/22670085/company/10113698911" TargetMode="External"/><Relationship Id="rId546" Type="http://schemas.openxmlformats.org/officeDocument/2006/relationships/hyperlink" Target="https://app.hubspot.com/contacts/22670085/objects/0-2/views/10452117/list?redirectFrom=crm-records-ui" TargetMode="External"/><Relationship Id="rId545" Type="http://schemas.openxmlformats.org/officeDocument/2006/relationships/hyperlink" Target="https://app.hubspot.com/contacts/22670085/company/10113408441" TargetMode="External"/><Relationship Id="rId544" Type="http://schemas.openxmlformats.org/officeDocument/2006/relationships/hyperlink" Target="https://app.hubspot.com/contacts/22670085/company/10113408436" TargetMode="External"/><Relationship Id="rId549" Type="http://schemas.openxmlformats.org/officeDocument/2006/relationships/hyperlink" Target="https://app.hubspot.com/contacts/22670085/company/10113946472" TargetMode="External"/><Relationship Id="rId548" Type="http://schemas.openxmlformats.org/officeDocument/2006/relationships/hyperlink" Target="https://www.linkedin.com/messaging/thread/2-YjJiYzE2NTktMTFjOC00Mjc1LWJlZDUtMzc5ZGFjOWRlYWZlXzAxMg==/" TargetMode="External"/><Relationship Id="rId543" Type="http://schemas.openxmlformats.org/officeDocument/2006/relationships/hyperlink" Target="https://app.hubspot.com/contacts/22670085/company/10113408431" TargetMode="External"/><Relationship Id="rId542" Type="http://schemas.openxmlformats.org/officeDocument/2006/relationships/hyperlink" Target="https://app.hubspot.com/contacts/22670085/company/10113408428" TargetMode="External"/><Relationship Id="rId541" Type="http://schemas.openxmlformats.org/officeDocument/2006/relationships/hyperlink" Target="https://app.hubspot.com/contacts/22670085/company/10113408425" TargetMode="External"/><Relationship Id="rId540" Type="http://schemas.openxmlformats.org/officeDocument/2006/relationships/hyperlink" Target="https://app.hubspot.com/contacts/22670085/company/10113408423" TargetMode="External"/><Relationship Id="rId536" Type="http://schemas.openxmlformats.org/officeDocument/2006/relationships/hyperlink" Target="https://app.hubspot.com/contacts/22670085/company/10113982336" TargetMode="External"/><Relationship Id="rId535" Type="http://schemas.openxmlformats.org/officeDocument/2006/relationships/hyperlink" Target="https://app.hubspot.com/contacts/22670085/company/10113984565" TargetMode="External"/><Relationship Id="rId534" Type="http://schemas.openxmlformats.org/officeDocument/2006/relationships/hyperlink" Target="https://www.linkedin.com/messaging/thread/2-ZjFhZjA5OGMtZDhiNC00ZTM4LWFjZGQtMmE5ZmRhNmM1MWY0XzAxMg==" TargetMode="External"/><Relationship Id="rId533" Type="http://schemas.openxmlformats.org/officeDocument/2006/relationships/hyperlink" Target="https://app.hubspot.com/contacts/22670085/company/10115447673" TargetMode="External"/><Relationship Id="rId539" Type="http://schemas.openxmlformats.org/officeDocument/2006/relationships/hyperlink" Target="https://app.hubspot.com/contacts/22670085/company/9627343682" TargetMode="External"/><Relationship Id="rId538" Type="http://schemas.openxmlformats.org/officeDocument/2006/relationships/hyperlink" Target="https://app.hubspot.com/contacts/22670085/company/10113925712" TargetMode="External"/><Relationship Id="rId537" Type="http://schemas.openxmlformats.org/officeDocument/2006/relationships/hyperlink" Target="https://app.hubspot.com/contacts/22670085/company/10113630076" TargetMode="External"/><Relationship Id="rId532" Type="http://schemas.openxmlformats.org/officeDocument/2006/relationships/hyperlink" Target="https://www.linkedin.com/messaging/thread/2-ZTRmMWVhY2ItNjJiNC00NjBhLTlhZGUtYzM5MTc1MGExMGM5XzAxMA==/" TargetMode="External"/><Relationship Id="rId531" Type="http://schemas.openxmlformats.org/officeDocument/2006/relationships/hyperlink" Target="https://app.hubspot.com/contacts/22670085/company/10115038980" TargetMode="External"/><Relationship Id="rId530" Type="http://schemas.openxmlformats.org/officeDocument/2006/relationships/hyperlink" Target="https://www.linkedin.com/messaging/thread/2-ZThjYjE2NTgtMWFmOC00YmExLWIzZGMtN2VhMmMzODdjOWU3XzAxMw==" TargetMode="External"/><Relationship Id="rId569" Type="http://schemas.openxmlformats.org/officeDocument/2006/relationships/hyperlink" Target="https://www.linkedin.com/messaging/thread/2-NDlmZTk5ZjQtMzgyNC00MjJiLThjOTMtZmIzNzkzNDQ3ZTZkXzAxMA==/" TargetMode="External"/><Relationship Id="rId568" Type="http://schemas.openxmlformats.org/officeDocument/2006/relationships/hyperlink" Target="https://app.hubspot.com/contacts/22670085/company/10113695232" TargetMode="External"/><Relationship Id="rId567" Type="http://schemas.openxmlformats.org/officeDocument/2006/relationships/hyperlink" Target="https://www.linkedin.com/messaging/thread/2-OTgwNTU2NDQtY2Y4Zi00OThkLWI4MWItNDYyNDExYWMwNjlmXzAxMA==/" TargetMode="External"/><Relationship Id="rId566" Type="http://schemas.openxmlformats.org/officeDocument/2006/relationships/hyperlink" Target="https://app.hubspot.com/contacts/22670085/company/10114144312" TargetMode="External"/><Relationship Id="rId561" Type="http://schemas.openxmlformats.org/officeDocument/2006/relationships/hyperlink" Target="https://www.linkedin.com/messaging/thread/2-MWM4Njg5OGQtNmZjMC00ZTdiLWJkMzEtOWMxZmI3NDE2MmY5XzAxMg==/" TargetMode="External"/><Relationship Id="rId560" Type="http://schemas.openxmlformats.org/officeDocument/2006/relationships/hyperlink" Target="https://app.hubspot.com/contacts/22670085/company/10113408426" TargetMode="External"/><Relationship Id="rId565" Type="http://schemas.openxmlformats.org/officeDocument/2006/relationships/hyperlink" Target="https://app.hubspot.com/contacts/22670085/company/10114491779" TargetMode="External"/><Relationship Id="rId564" Type="http://schemas.openxmlformats.org/officeDocument/2006/relationships/hyperlink" Target="https://app.hubspot.com/contacts/22670085/company/10114212771" TargetMode="External"/><Relationship Id="rId563" Type="http://schemas.openxmlformats.org/officeDocument/2006/relationships/hyperlink" Target="https://www.linkedin.com/messaging/thread/2-YjdkNjAyMDktYWRiNi00ZmFlLWI0ZmItMWEyY2YwMDI1N2I2XzAxMA==/?inboxType=PRIMARY" TargetMode="External"/><Relationship Id="rId562" Type="http://schemas.openxmlformats.org/officeDocument/2006/relationships/hyperlink" Target="https://app.hubspot.com/contacts/22670085/company/10166332450" TargetMode="External"/><Relationship Id="rId558" Type="http://schemas.openxmlformats.org/officeDocument/2006/relationships/hyperlink" Target="https://app.hubspot.com/contacts/22670085/company/10113871699" TargetMode="External"/><Relationship Id="rId557" Type="http://schemas.openxmlformats.org/officeDocument/2006/relationships/hyperlink" Target="https://www.linkedin.com/messaging/thread/2-NTZkNTQ3ZWUtZWE5Yi00YjNhLTg0ZDAtYWQxODFmOTdiNzFhXzAxMA==/" TargetMode="External"/><Relationship Id="rId556" Type="http://schemas.openxmlformats.org/officeDocument/2006/relationships/hyperlink" Target="https://app.hubspot.com/contacts/22670085/company/10113683968" TargetMode="External"/><Relationship Id="rId555" Type="http://schemas.openxmlformats.org/officeDocument/2006/relationships/hyperlink" Target="https://www.linkedin.com/messaging/thread/2-MDllOGQyN2ItNWRiZi00M2ZlLWJhZWYtMTAzOTUwNTUxYzFiXzAxMw==/?inboxType=PRIMARY" TargetMode="External"/><Relationship Id="rId559" Type="http://schemas.openxmlformats.org/officeDocument/2006/relationships/hyperlink" Target="https://www.linkedin.com/messaging/thread/2-ZDMzOTQxM2ItZjMyNC01NmE5LWFiZDMtMWQ1NGZkMjQ5MGMyXzAwMA==/" TargetMode="External"/><Relationship Id="rId550" Type="http://schemas.openxmlformats.org/officeDocument/2006/relationships/hyperlink" Target="https://www.linkedin.com/messaging/thread/2-YjQ3ZGMwZDAtMTdkYy00MmJjLTljZjUtNDUwZjdhYjk2YWU5XzAxMA==/" TargetMode="External"/><Relationship Id="rId554" Type="http://schemas.openxmlformats.org/officeDocument/2006/relationships/hyperlink" Target="https://www.linkedin.com/messaging/thread/2-MDllOGQyN2ItNWRiZi00M2ZlLWJhZWYtMTAzOTUwNTUxYzFiXzAxMw==/" TargetMode="External"/><Relationship Id="rId553" Type="http://schemas.openxmlformats.org/officeDocument/2006/relationships/hyperlink" Target="https://app.hubspot.com/contacts/22670085/company/10113408438" TargetMode="External"/><Relationship Id="rId552" Type="http://schemas.openxmlformats.org/officeDocument/2006/relationships/hyperlink" Target="https://www.linkedin.com/messaging/thread/2-MjI4ODllMzctODVlNy00ODQ3LTllNTMtZDI3YTQyMmFmMzFmXzAxMA==/" TargetMode="External"/><Relationship Id="rId551" Type="http://schemas.openxmlformats.org/officeDocument/2006/relationships/hyperlink" Target="https://app.hubspot.com/contacts/22670085/company/10113408432" TargetMode="External"/><Relationship Id="rId495" Type="http://schemas.openxmlformats.org/officeDocument/2006/relationships/hyperlink" Target="https://app.hubspot.com/contacts/22670085/company/10160242199" TargetMode="External"/><Relationship Id="rId494" Type="http://schemas.openxmlformats.org/officeDocument/2006/relationships/hyperlink" Target="https://www.linkedin.com/messaging/thread/2-MjAwZDU5NzAtM2FhYy01OGNmLTkwNDEtNmE4MDY0NzU0ZDlmXzAwMA==/" TargetMode="External"/><Relationship Id="rId493" Type="http://schemas.openxmlformats.org/officeDocument/2006/relationships/hyperlink" Target="https://app.hubspot.com/contacts/22670085/company/10161499444" TargetMode="External"/><Relationship Id="rId492" Type="http://schemas.openxmlformats.org/officeDocument/2006/relationships/hyperlink" Target="https://app.hubspot.com/contacts/22670085/company/10161435669" TargetMode="External"/><Relationship Id="rId499" Type="http://schemas.openxmlformats.org/officeDocument/2006/relationships/hyperlink" Target="https://app.hubspot.com/contacts/22670085/company/10159825245" TargetMode="External"/><Relationship Id="rId498" Type="http://schemas.openxmlformats.org/officeDocument/2006/relationships/hyperlink" Target="https://app.hubspot.com/contacts/22670085/company/10124291394" TargetMode="External"/><Relationship Id="rId497" Type="http://schemas.openxmlformats.org/officeDocument/2006/relationships/hyperlink" Target="https://app.hubspot.com/contacts/22670085/company/10115433524" TargetMode="External"/><Relationship Id="rId496" Type="http://schemas.openxmlformats.org/officeDocument/2006/relationships/hyperlink" Target="https://www.linkedin.com/messaging/thread/2-MDA2YWVmN2YtZjExNS00NTE1LTgyNjUtODY0YWFkMDNjNTg3XzAxMA==/" TargetMode="External"/><Relationship Id="rId409" Type="http://schemas.openxmlformats.org/officeDocument/2006/relationships/hyperlink" Target="https://app.hubspot.com/contacts/22670085/company/10114177336" TargetMode="External"/><Relationship Id="rId404" Type="http://schemas.openxmlformats.org/officeDocument/2006/relationships/hyperlink" Target="https://app.hubspot.com/contacts/22670085/company/10161322001" TargetMode="External"/><Relationship Id="rId403" Type="http://schemas.openxmlformats.org/officeDocument/2006/relationships/hyperlink" Target="https://app.hubspot.com/contacts/22670085/company/10124451342" TargetMode="External"/><Relationship Id="rId402" Type="http://schemas.openxmlformats.org/officeDocument/2006/relationships/hyperlink" Target="https://app.hubspot.com/contacts/22670085/company/10161387604" TargetMode="External"/><Relationship Id="rId401" Type="http://schemas.openxmlformats.org/officeDocument/2006/relationships/hyperlink" Target="https://www.linkedin.com/messaging/thread/2-OGZmYTI5ZDEtZmM2MC00OGFjLWIxZjctN2I4NTdkYmEzNjYwXzAxMA==" TargetMode="External"/><Relationship Id="rId408" Type="http://schemas.openxmlformats.org/officeDocument/2006/relationships/hyperlink" Target="https://app.hubspot.com/contacts/22670085/company/10161435934" TargetMode="External"/><Relationship Id="rId407" Type="http://schemas.openxmlformats.org/officeDocument/2006/relationships/hyperlink" Target="https://app.hubspot.com/contacts/22670085/company/10124299300" TargetMode="External"/><Relationship Id="rId406" Type="http://schemas.openxmlformats.org/officeDocument/2006/relationships/hyperlink" Target="https://app.hubspot.com/contacts/22670085/company/10116613120" TargetMode="External"/><Relationship Id="rId405" Type="http://schemas.openxmlformats.org/officeDocument/2006/relationships/hyperlink" Target="https://app.hubspot.com/contacts/22670085/company/10128283202" TargetMode="External"/><Relationship Id="rId400" Type="http://schemas.openxmlformats.org/officeDocument/2006/relationships/hyperlink" Target="https://app.hubspot.com/contacts/22670085/company/10129433943" TargetMode="External"/><Relationship Id="rId469" Type="http://schemas.openxmlformats.org/officeDocument/2006/relationships/hyperlink" Target="https://app.hubspot.com/contacts/22670085/company/10159412057" TargetMode="External"/><Relationship Id="rId468" Type="http://schemas.openxmlformats.org/officeDocument/2006/relationships/hyperlink" Target="https://app.hubspot.com/contacts/22670085/company/10161435455" TargetMode="External"/><Relationship Id="rId467" Type="http://schemas.openxmlformats.org/officeDocument/2006/relationships/hyperlink" Target="https://www.linkedin.com/messaging/thread/2-YTk1N2NmZWYtOTdmNC00OWEyLWE5YzctNmQ5ZGRjM2NiYjE2XzAxMA==/" TargetMode="External"/><Relationship Id="rId462" Type="http://schemas.openxmlformats.org/officeDocument/2006/relationships/hyperlink" Target="https://app.hubspot.com/contacts/22670085/company/10165935373" TargetMode="External"/><Relationship Id="rId461" Type="http://schemas.openxmlformats.org/officeDocument/2006/relationships/hyperlink" Target="https://app.hubspot.com/contacts/22670085/company/10157930395" TargetMode="External"/><Relationship Id="rId460" Type="http://schemas.openxmlformats.org/officeDocument/2006/relationships/hyperlink" Target="https://www.linkedin.com/messaging/thread/2-MWM3NDJhMmEtNDRlOS00ZDBhLWI0YmMtZWQ5Y2Q4OWVlZjhiXzAxMg==/" TargetMode="External"/><Relationship Id="rId466" Type="http://schemas.openxmlformats.org/officeDocument/2006/relationships/hyperlink" Target="https://app.hubspot.com/contacts/22670085/company/10126430043" TargetMode="External"/><Relationship Id="rId465" Type="http://schemas.openxmlformats.org/officeDocument/2006/relationships/hyperlink" Target="https://www.linkedin.com/messaging/thread/2-MzAwN2IzYjctY2YwNS01YTRiLWE3MzctMDJiNGE4NWEzZTQyXzAxMg==/" TargetMode="External"/><Relationship Id="rId464" Type="http://schemas.openxmlformats.org/officeDocument/2006/relationships/hyperlink" Target="https://app.hubspot.com/contacts/22670085/company/10159936279" TargetMode="External"/><Relationship Id="rId463" Type="http://schemas.openxmlformats.org/officeDocument/2006/relationships/hyperlink" Target="https://app.hubspot.com/contacts/22670085/company/10160091789" TargetMode="External"/><Relationship Id="rId459" Type="http://schemas.openxmlformats.org/officeDocument/2006/relationships/hyperlink" Target="https://app.hubspot.com/contacts/22670085/company/10124992284" TargetMode="External"/><Relationship Id="rId458" Type="http://schemas.openxmlformats.org/officeDocument/2006/relationships/hyperlink" Target="https://www.linkedin.com/messaging/thread/2-OTVkNDFhMjctZTg4Zi00MGUyLWFlNzYtMmU5ZTUwMzg4YWY4XzAxMA==/" TargetMode="External"/><Relationship Id="rId457" Type="http://schemas.openxmlformats.org/officeDocument/2006/relationships/hyperlink" Target="https://app.hubspot.com/contacts/22670085/company/10161299457" TargetMode="External"/><Relationship Id="rId456" Type="http://schemas.openxmlformats.org/officeDocument/2006/relationships/hyperlink" Target="https://www.linkedin.com/messaging/thread/2-ZGM2NzVmZDMtODNkYy00YTBjLTgzOGEtMjQwNGRlMmJlNDExXzAxMA==/" TargetMode="External"/><Relationship Id="rId451" Type="http://schemas.openxmlformats.org/officeDocument/2006/relationships/hyperlink" Target="https://app.hubspot.com/contacts/22670085/company/10161345289" TargetMode="External"/><Relationship Id="rId450" Type="http://schemas.openxmlformats.org/officeDocument/2006/relationships/hyperlink" Target="https://app.hubspot.com/contacts/22670085/company/10158493196" TargetMode="External"/><Relationship Id="rId455" Type="http://schemas.openxmlformats.org/officeDocument/2006/relationships/hyperlink" Target="https://app.hubspot.com/contacts/22670085/company/10115462436" TargetMode="External"/><Relationship Id="rId454" Type="http://schemas.openxmlformats.org/officeDocument/2006/relationships/hyperlink" Target="https://www.linkedin.com/messaging/thread/2-ZTcyYTE3OGYtMDM3Zi00ZjI0LTk4YTEtZmE1NjVlMTI0MmYzXzAxMA==/" TargetMode="External"/><Relationship Id="rId453" Type="http://schemas.openxmlformats.org/officeDocument/2006/relationships/hyperlink" Target="https://app.hubspot.com/contacts/22670085/company/10158295606" TargetMode="External"/><Relationship Id="rId452" Type="http://schemas.openxmlformats.org/officeDocument/2006/relationships/hyperlink" Target="https://www.linkedin.com/messaging/thread/2-MmI0NGEyZWItMDkxYi00ODhhLTljZjgtM2Y5MGEyODc1ZDk0XzAxMA==" TargetMode="External"/><Relationship Id="rId491" Type="http://schemas.openxmlformats.org/officeDocument/2006/relationships/hyperlink" Target="https://www.linkedin.com/messaging/thread/2-MWE2Mjc3MWMtYjZlZi00YzNhLTljZGYtYzgwZmY4MWE3MDM4XzAxMA==/" TargetMode="External"/><Relationship Id="rId490" Type="http://schemas.openxmlformats.org/officeDocument/2006/relationships/hyperlink" Target="https://app.hubspot.com/contacts/22670085/company/10115006904" TargetMode="External"/><Relationship Id="rId489" Type="http://schemas.openxmlformats.org/officeDocument/2006/relationships/hyperlink" Target="https://www.linkedin.com/messaging/thread/2-ODU0ZjY5ODAtZjc5MS01ZTk0LWFiMjktNjFjOTZiNjlmYTZjXzAwMA==/" TargetMode="External"/><Relationship Id="rId484" Type="http://schemas.openxmlformats.org/officeDocument/2006/relationships/hyperlink" Target="https://app.hubspot.com/contacts/22670085/company/10115185184" TargetMode="External"/><Relationship Id="rId483" Type="http://schemas.openxmlformats.org/officeDocument/2006/relationships/hyperlink" Target="https://www.linkedin.com/messaging/thread/2-MGJhN2ViOTUtYTg5NS00NzVhLTk3MDgtYWMwNGUwODcxNzYxXzAxMA==/" TargetMode="External"/><Relationship Id="rId482" Type="http://schemas.openxmlformats.org/officeDocument/2006/relationships/hyperlink" Target="https://app.hubspot.com/contacts/22670085/company/10128878438" TargetMode="External"/><Relationship Id="rId481" Type="http://schemas.openxmlformats.org/officeDocument/2006/relationships/hyperlink" Target="https://www.linkedin.com/messaging/thread/2-ZDg1Y2E1ODItMGZhZS00MzI5LTlmMDUtNTU5MjRkN2Y1NDgyXzAxMA==/" TargetMode="External"/><Relationship Id="rId488" Type="http://schemas.openxmlformats.org/officeDocument/2006/relationships/hyperlink" Target="https://app.hubspot.com/contacts/22670085/company/10158017195" TargetMode="External"/><Relationship Id="rId487" Type="http://schemas.openxmlformats.org/officeDocument/2006/relationships/hyperlink" Target="https://www.linkedin.com/messaging/thread/2-Y2QxYTBhNDktZWEwYS00ZTg3LThjYWItYmFmNDUzYTU5MTkwXzAxMA==/" TargetMode="External"/><Relationship Id="rId486" Type="http://schemas.openxmlformats.org/officeDocument/2006/relationships/hyperlink" Target="https://app.hubspot.com/contacts/22670085/company/10124385885" TargetMode="External"/><Relationship Id="rId485" Type="http://schemas.openxmlformats.org/officeDocument/2006/relationships/hyperlink" Target="https://www.linkedin.com/messaging/thread/2-ZjFlNTQ1NDAtY2RhOC00NWVhLWE5ZWQtMDAwYjk3NzJiNTVlXzAxMA==/" TargetMode="External"/><Relationship Id="rId480" Type="http://schemas.openxmlformats.org/officeDocument/2006/relationships/hyperlink" Target="https://app.hubspot.com/contacts/22670085/company/10157837643" TargetMode="External"/><Relationship Id="rId479" Type="http://schemas.openxmlformats.org/officeDocument/2006/relationships/hyperlink" Target="https://www.linkedin.com/messaging/thread/2-ZTY0NzAzNzgtNDA1Zi00YTZjLThmMDktNWM3NmFkZTI4MTg3XzAxMA==/" TargetMode="External"/><Relationship Id="rId478" Type="http://schemas.openxmlformats.org/officeDocument/2006/relationships/hyperlink" Target="https://app.hubspot.com/contacts/22670085/company/10157906352" TargetMode="External"/><Relationship Id="rId473" Type="http://schemas.openxmlformats.org/officeDocument/2006/relationships/hyperlink" Target="https://app.hubspot.com/contacts/22670085/company/10159227486" TargetMode="External"/><Relationship Id="rId472" Type="http://schemas.openxmlformats.org/officeDocument/2006/relationships/hyperlink" Target="https://app.hubspot.com/contacts/22670085/company/10161226354" TargetMode="External"/><Relationship Id="rId471" Type="http://schemas.openxmlformats.org/officeDocument/2006/relationships/hyperlink" Target="https://www.linkedin.com/messaging/thread/2-YTUwZGE0Y2EtYWVhMy00ZWM4LWE1YTEtYjAyODMyZDdlODdmXzAxMg==/" TargetMode="External"/><Relationship Id="rId470" Type="http://schemas.openxmlformats.org/officeDocument/2006/relationships/hyperlink" Target="https://app.hubspot.com/contacts/22670085/company/10114451085" TargetMode="External"/><Relationship Id="rId477" Type="http://schemas.openxmlformats.org/officeDocument/2006/relationships/hyperlink" Target="https://www.linkedin.com/messaging/thread/2-NjIwNjhiMDAtNWU2ZC00Mjk1LWFlNTktMmJjZTBhOTJmMjgxXzAxMg==/" TargetMode="External"/><Relationship Id="rId476" Type="http://schemas.openxmlformats.org/officeDocument/2006/relationships/hyperlink" Target="https://app.hubspot.com/contacts/22670085/company/10161350153" TargetMode="External"/><Relationship Id="rId475" Type="http://schemas.openxmlformats.org/officeDocument/2006/relationships/hyperlink" Target="https://app.hubspot.com/contacts/22670085/company/10114725897" TargetMode="External"/><Relationship Id="rId474" Type="http://schemas.openxmlformats.org/officeDocument/2006/relationships/hyperlink" Target="https://app.hubspot.com/contacts/22670085/company/10116515670" TargetMode="External"/><Relationship Id="rId426" Type="http://schemas.openxmlformats.org/officeDocument/2006/relationships/hyperlink" Target="https://app.hubspot.com/contacts/22670085/company/10128327453" TargetMode="External"/><Relationship Id="rId425" Type="http://schemas.openxmlformats.org/officeDocument/2006/relationships/hyperlink" Target="https://www.linkedin.com/messaging/thread/2-MTUwYTg0YTktMTMyMy00OTRiLTg1ZjgtOGQyNGJmYzE0OTgxXzAxMg==/" TargetMode="External"/><Relationship Id="rId424" Type="http://schemas.openxmlformats.org/officeDocument/2006/relationships/hyperlink" Target="https://app.hubspot.com/contacts/22670085/company/10114952751" TargetMode="External"/><Relationship Id="rId423" Type="http://schemas.openxmlformats.org/officeDocument/2006/relationships/hyperlink" Target="https://www.linkedin.com/messaging/thread/2-NGIxM2M0OTctMjAwNi00OGUxLWI1MjItYTRmNDRhMDg2MjJhXzAxMg==/" TargetMode="External"/><Relationship Id="rId429" Type="http://schemas.openxmlformats.org/officeDocument/2006/relationships/hyperlink" Target="https://www.linkedin.com/messaging/thread/2-NGQxZDgyZTktOTEwMS00OWY4LWIxN2ItNzU3MGMwNjA1Y2Y5XzAxMg==" TargetMode="External"/><Relationship Id="rId428" Type="http://schemas.openxmlformats.org/officeDocument/2006/relationships/hyperlink" Target="https://app.hubspot.com/contacts/22670085/company/10128162443" TargetMode="External"/><Relationship Id="rId427" Type="http://schemas.openxmlformats.org/officeDocument/2006/relationships/hyperlink" Target="https://www.linkedin.com/messaging/thread/2-YzkyOThlMjYtNTllZS01OThhLWJhYzAtM2RjNDQyNzE4YzU3XzAwMA==/" TargetMode="External"/><Relationship Id="rId422" Type="http://schemas.openxmlformats.org/officeDocument/2006/relationships/hyperlink" Target="https://app.hubspot.com/contacts/22670085/company/10159982754" TargetMode="External"/><Relationship Id="rId421" Type="http://schemas.openxmlformats.org/officeDocument/2006/relationships/hyperlink" Target="https://www.linkedin.com/messaging/thread/2-ZDAxNzRmZmMtZWNkMC00MWYzLWI3ZDctNWFhN2ZmZTVhYjFhXzAxMg==/" TargetMode="External"/><Relationship Id="rId420" Type="http://schemas.openxmlformats.org/officeDocument/2006/relationships/hyperlink" Target="https://app.hubspot.com/contacts/22670085/company/10114662244" TargetMode="External"/><Relationship Id="rId415" Type="http://schemas.openxmlformats.org/officeDocument/2006/relationships/hyperlink" Target="https://www.linkedin.com/messaging/thread/2-ZmJkNGUxZmEtMTliNC00NTQxLTlhYmYtZDFlNzhhYjg4OGNjXzAxMA==/" TargetMode="External"/><Relationship Id="rId414" Type="http://schemas.openxmlformats.org/officeDocument/2006/relationships/hyperlink" Target="https://app.hubspot.com/contacts/22670085/company/10161464377" TargetMode="External"/><Relationship Id="rId413" Type="http://schemas.openxmlformats.org/officeDocument/2006/relationships/hyperlink" Target="https://www.linkedin.com/messaging/thread/2-NjEzZDhlNGMtNDkxMi01YWY3LWEzMjEtOWU2MjBkMTc4ZmExXzAxMg==/" TargetMode="External"/><Relationship Id="rId412" Type="http://schemas.openxmlformats.org/officeDocument/2006/relationships/hyperlink" Target="https://app.hubspot.com/contacts/22670085/company/10124646433" TargetMode="External"/><Relationship Id="rId419" Type="http://schemas.openxmlformats.org/officeDocument/2006/relationships/hyperlink" Target="https://www.linkedin.com/messaging/thread/2-MmM2MzM3NzUtNmVlMC00MDg1LWE4MDMtYjE1YTcxNDg0ZmZhXzAxMg==/" TargetMode="External"/><Relationship Id="rId418" Type="http://schemas.openxmlformats.org/officeDocument/2006/relationships/hyperlink" Target="https://app.hubspot.com/contacts/22670085/company/10158533648" TargetMode="External"/><Relationship Id="rId417" Type="http://schemas.openxmlformats.org/officeDocument/2006/relationships/hyperlink" Target="https://www.linkedin.com/messaging/thread/2-MDZjNmE0ZDMtMGJhOC00YTgzLTk5ODktMTdhODg5OGQ2MjhhXzAxMA==" TargetMode="External"/><Relationship Id="rId416" Type="http://schemas.openxmlformats.org/officeDocument/2006/relationships/hyperlink" Target="https://app.hubspot.com/contacts/22670085/company/10115060388" TargetMode="External"/><Relationship Id="rId411" Type="http://schemas.openxmlformats.org/officeDocument/2006/relationships/hyperlink" Target="https://app.hubspot.com/contacts/22670085/company/10114448180" TargetMode="External"/><Relationship Id="rId410" Type="http://schemas.openxmlformats.org/officeDocument/2006/relationships/hyperlink" Target="https://app.hubspot.com/contacts/22670085/company/10112704537" TargetMode="External"/><Relationship Id="rId448" Type="http://schemas.openxmlformats.org/officeDocument/2006/relationships/hyperlink" Target="https://app.hubspot.com/contacts/22670085/company/10158020458" TargetMode="External"/><Relationship Id="rId447" Type="http://schemas.openxmlformats.org/officeDocument/2006/relationships/hyperlink" Target="https://www.linkedin.com/messaging/thread/2-YzNlMDk1ZTctZTA2Zi00ZTI1LWFkMDUtZDI4YWUyYWJlMjYzXzAxMg==" TargetMode="External"/><Relationship Id="rId446" Type="http://schemas.openxmlformats.org/officeDocument/2006/relationships/hyperlink" Target="https://app.hubspot.com/contacts/22670085/company/10128159616" TargetMode="External"/><Relationship Id="rId445" Type="http://schemas.openxmlformats.org/officeDocument/2006/relationships/hyperlink" Target="https://www.linkedin.com/messaging/thread/2-NWU4OWY3YjgtYzcxNy00NWQwLWJhMTktN2I4NWEzMWVlMTM5XzAxMA==" TargetMode="External"/><Relationship Id="rId449" Type="http://schemas.openxmlformats.org/officeDocument/2006/relationships/hyperlink" Target="https://www.linkedin.com/messaging/thread/2-YzE4MDc3ZjYtZTY2OC00NzUxLThmODAtMzY1MDc3ODlkZGEwXzAxMA==/" TargetMode="External"/><Relationship Id="rId440" Type="http://schemas.openxmlformats.org/officeDocument/2006/relationships/hyperlink" Target="https://app.hubspot.com/contacts/22670085/company/10114495023" TargetMode="External"/><Relationship Id="rId444" Type="http://schemas.openxmlformats.org/officeDocument/2006/relationships/hyperlink" Target="https://app.hubspot.com/contacts/22670085/company/10114448003" TargetMode="External"/><Relationship Id="rId443" Type="http://schemas.openxmlformats.org/officeDocument/2006/relationships/hyperlink" Target="https://www.linkedin.com/messaging/thread/2-ODdkZTgwMTctMjY3Zi00ZTU3LWIzNGEtYmNiY2U0Mzg5ZTQwXzAxMA==/" TargetMode="External"/><Relationship Id="rId442" Type="http://schemas.openxmlformats.org/officeDocument/2006/relationships/hyperlink" Target="https://app.hubspot.com/contacts/22670085/company/10114410577" TargetMode="External"/><Relationship Id="rId441" Type="http://schemas.openxmlformats.org/officeDocument/2006/relationships/hyperlink" Target="https://www.linkedin.com/messaging/thread/2-ODk4NDA0NTQtYWQ5Ny00N2M5LTg4YTQtMzdhMDUyM2ViNjUxXzAxMA==/" TargetMode="External"/><Relationship Id="rId437" Type="http://schemas.openxmlformats.org/officeDocument/2006/relationships/hyperlink" Target="https://www.linkedin.com/messaging/thread/2-Mzk2MjZjNDYtY2U3Zi01OWU4LWIwYTUtMWExNjRhYTYwNDZmXzAwMA==/" TargetMode="External"/><Relationship Id="rId436" Type="http://schemas.openxmlformats.org/officeDocument/2006/relationships/hyperlink" Target="https://app.hubspot.com/contacts/22670085/company/10127388792" TargetMode="External"/><Relationship Id="rId435" Type="http://schemas.openxmlformats.org/officeDocument/2006/relationships/hyperlink" Target="https://www.linkedin.com/messaging/thread/2-ZTVhNjliMDUtNWMwMy00MTVkLWIyN2UtMTYxZWE4MmIwZWQ0XzAxMA==/" TargetMode="External"/><Relationship Id="rId434" Type="http://schemas.openxmlformats.org/officeDocument/2006/relationships/hyperlink" Target="https://app.hubspot.com/contacts/22670085/company/10129079590" TargetMode="External"/><Relationship Id="rId439" Type="http://schemas.openxmlformats.org/officeDocument/2006/relationships/hyperlink" Target="https://www.linkedin.com/messaging/thread/2-YTA0YTgwNzgtZjJiOS00NzU0LWE0YjYtM2JhMjE5ZDI5NGYyXzAxMA==/" TargetMode="External"/><Relationship Id="rId438" Type="http://schemas.openxmlformats.org/officeDocument/2006/relationships/hyperlink" Target="https://app.hubspot.com/contacts/22670085/company/10124719515" TargetMode="External"/><Relationship Id="rId433" Type="http://schemas.openxmlformats.org/officeDocument/2006/relationships/hyperlink" Target="https://www.linkedin.com/messaging/thread/2-ZjhkMDI4MzEtZmMxMS00MWEzLWEwYzAtNzBjNGY5N2FmZjMxXzAxMg==/" TargetMode="External"/><Relationship Id="rId432" Type="http://schemas.openxmlformats.org/officeDocument/2006/relationships/hyperlink" Target="https://app.hubspot.com/contacts/22670085/company/10129377565" TargetMode="External"/><Relationship Id="rId431" Type="http://schemas.openxmlformats.org/officeDocument/2006/relationships/hyperlink" Target="https://app.hubspot.com/contacts/22670085/company/10124480334" TargetMode="External"/><Relationship Id="rId430" Type="http://schemas.openxmlformats.org/officeDocument/2006/relationships/hyperlink" Target="https://app.hubspot.com/contacts/22670085/company/10124615310" TargetMode="External"/><Relationship Id="rId1" Type="http://schemas.openxmlformats.org/officeDocument/2006/relationships/hyperlink" Target="https://app.hubspot.com/contacts/22670085/company/9654257035" TargetMode="External"/><Relationship Id="rId2" Type="http://schemas.openxmlformats.org/officeDocument/2006/relationships/hyperlink" Target="https://www.linkedin.com/messaging/thread/2-ZGYxZDQwNzMtYzVjMC00YjM2LTkwMTEtN2Y2YjgwODZhNzEzXzAxMg==/" TargetMode="External"/><Relationship Id="rId3" Type="http://schemas.openxmlformats.org/officeDocument/2006/relationships/hyperlink" Target="https://www.linkedin.com/messaging/thread/2-NDc3N2I1M2UtMjhkZi00NzA4LTkwYmYtZmY4OGRlMDFmZDNlXzAxMA==/" TargetMode="External"/><Relationship Id="rId4" Type="http://schemas.openxmlformats.org/officeDocument/2006/relationships/hyperlink" Target="https://app.hubspot.com/contacts/22670085/company/9627330150" TargetMode="External"/><Relationship Id="rId9" Type="http://schemas.openxmlformats.org/officeDocument/2006/relationships/hyperlink" Target="https://app.hubspot.com/contacts/22670085/company/9699587758" TargetMode="External"/><Relationship Id="rId5" Type="http://schemas.openxmlformats.org/officeDocument/2006/relationships/hyperlink" Target="https://www.linkedin.com/in/omar-mian-b359151a/" TargetMode="External"/><Relationship Id="rId6" Type="http://schemas.openxmlformats.org/officeDocument/2006/relationships/hyperlink" Target="https://app.hubspot.com/contacts/22670085/company/9627260254" TargetMode="External"/><Relationship Id="rId7" Type="http://schemas.openxmlformats.org/officeDocument/2006/relationships/hyperlink" Target="https://www.linkedin.com/messaging/thread/2-YmZmNjMyMWEtM2UyNy00MDI3LWI2YzQtMjgzZjI5MjM4ZTNjXzAxMw==" TargetMode="External"/><Relationship Id="rId8" Type="http://schemas.openxmlformats.org/officeDocument/2006/relationships/hyperlink" Target="https://app.hubspot.com/contacts/22670085/company/9627360685" TargetMode="External"/><Relationship Id="rId732" Type="http://schemas.openxmlformats.org/officeDocument/2006/relationships/drawing" Target="../drawings/drawing2.xml"/><Relationship Id="rId731" Type="http://schemas.openxmlformats.org/officeDocument/2006/relationships/hyperlink" Target="https://www.linkedin.com/messaging/thread/2-MDBmZTM4ZTctZDk0My00ZWYyLTk1YjItZTAwOTg1ODE5NzUzXzAxMA==/" TargetMode="External"/><Relationship Id="rId730" Type="http://schemas.openxmlformats.org/officeDocument/2006/relationships/hyperlink" Target="https://app.hubspot.com/contacts/22670085/company/9739738112" TargetMode="External"/><Relationship Id="rId709" Type="http://schemas.openxmlformats.org/officeDocument/2006/relationships/hyperlink" Target="https://app.hubspot.com/contacts/22670085/company/9978490187" TargetMode="External"/><Relationship Id="rId708" Type="http://schemas.openxmlformats.org/officeDocument/2006/relationships/hyperlink" Target="https://www.linkedin.com/messaging/thread/2-ZTJkNjRjOTItNmY5YS00NjE3LTk4MmUtMTgxOGRiYTA2YzY0XzAxMg==/" TargetMode="External"/><Relationship Id="rId707" Type="http://schemas.openxmlformats.org/officeDocument/2006/relationships/hyperlink" Target="https://app.hubspot.com/contacts/22670085/company/9978490188" TargetMode="External"/><Relationship Id="rId706" Type="http://schemas.openxmlformats.org/officeDocument/2006/relationships/hyperlink" Target="https://app.hubspot.com/contacts/22670085/company/9978572214" TargetMode="External"/><Relationship Id="rId701" Type="http://schemas.openxmlformats.org/officeDocument/2006/relationships/hyperlink" Target="https://www.linkedin.com/messaging/thread/2-MmRjOGM0ZDYtZmY0YS00MDZkLWIxNmEtMWI4MzEzNDBlNDdkXzAxMA==/" TargetMode="External"/><Relationship Id="rId700" Type="http://schemas.openxmlformats.org/officeDocument/2006/relationships/hyperlink" Target="https://app.hubspot.com/contacts/22670085/company/9978572296" TargetMode="External"/><Relationship Id="rId705" Type="http://schemas.openxmlformats.org/officeDocument/2006/relationships/hyperlink" Target="https://app.hubspot.com/contacts/22670085/company/9978477461" TargetMode="External"/><Relationship Id="rId704" Type="http://schemas.openxmlformats.org/officeDocument/2006/relationships/hyperlink" Target="https://app.hubspot.com/contacts/22670085/company/9978477374" TargetMode="External"/><Relationship Id="rId703" Type="http://schemas.openxmlformats.org/officeDocument/2006/relationships/hyperlink" Target="https://www.linkedin.com/messaging/thread/2-NDM4ZjJiM2ItNDA3Zi00MDIxLWI1MTItNjI3ZGJmZWMzMDc3XzAxMA==/" TargetMode="External"/><Relationship Id="rId702" Type="http://schemas.openxmlformats.org/officeDocument/2006/relationships/hyperlink" Target="https://app.hubspot.com/contacts/22670085/company/9978490215" TargetMode="External"/><Relationship Id="rId729" Type="http://schemas.openxmlformats.org/officeDocument/2006/relationships/hyperlink" Target="https://app.hubspot.com/contacts/22670085/company/9739809066" TargetMode="External"/><Relationship Id="rId728" Type="http://schemas.openxmlformats.org/officeDocument/2006/relationships/hyperlink" Target="https://app.hubspot.com/contacts/22670085/company/9922790666" TargetMode="External"/><Relationship Id="rId723" Type="http://schemas.openxmlformats.org/officeDocument/2006/relationships/hyperlink" Target="https://www.linkedin.com/messaging/thread/2-ZTkxYzE2MGMtYmQ3My01ZGEyLWFhMDMtZWZiY2RkN2FkODg3XzAxMA==/" TargetMode="External"/><Relationship Id="rId722" Type="http://schemas.openxmlformats.org/officeDocument/2006/relationships/hyperlink" Target="https://app.hubspot.com/contacts/22670085/company/9978490268" TargetMode="External"/><Relationship Id="rId721" Type="http://schemas.openxmlformats.org/officeDocument/2006/relationships/hyperlink" Target="https://app.hubspot.com/contacts/22670085/company/9978477381" TargetMode="External"/><Relationship Id="rId720" Type="http://schemas.openxmlformats.org/officeDocument/2006/relationships/hyperlink" Target="https://app.hubspot.com/contacts/22670085/company/9978477469" TargetMode="External"/><Relationship Id="rId727" Type="http://schemas.openxmlformats.org/officeDocument/2006/relationships/hyperlink" Target="https://app.hubspot.com/contacts/22670085/company/9978477430" TargetMode="External"/><Relationship Id="rId726" Type="http://schemas.openxmlformats.org/officeDocument/2006/relationships/hyperlink" Target="https://www.linkedin.com/messaging/thread/2-MjM5Nzk0ZGMtY2M2NS00NWI3LTg4MDctMGI4NjY4NzIwZmJlXzAxMA==/" TargetMode="External"/><Relationship Id="rId725" Type="http://schemas.openxmlformats.org/officeDocument/2006/relationships/hyperlink" Target="https://app.hubspot.com/contacts/22670085/company/9978477388" TargetMode="External"/><Relationship Id="rId724" Type="http://schemas.openxmlformats.org/officeDocument/2006/relationships/hyperlink" Target="https://app.hubspot.com/contacts/22670085/company/9978477394" TargetMode="External"/><Relationship Id="rId719" Type="http://schemas.openxmlformats.org/officeDocument/2006/relationships/hyperlink" Target="https://app.hubspot.com/contacts/22670085/company/9978477396" TargetMode="External"/><Relationship Id="rId718" Type="http://schemas.openxmlformats.org/officeDocument/2006/relationships/hyperlink" Target="https://app.hubspot.com/contacts/22670085/company/9978477409" TargetMode="External"/><Relationship Id="rId717" Type="http://schemas.openxmlformats.org/officeDocument/2006/relationships/hyperlink" Target="https://app.hubspot.com/contacts/22670085/company/9978477471" TargetMode="External"/><Relationship Id="rId712" Type="http://schemas.openxmlformats.org/officeDocument/2006/relationships/hyperlink" Target="https://www.linkedin.com/messaging/thread/2-YjMwNTU5NGYtZWMyNy00MTI3LTg1YTItNzU3MjBkM2M2MGU2XzAxMA==/" TargetMode="External"/><Relationship Id="rId711" Type="http://schemas.openxmlformats.org/officeDocument/2006/relationships/hyperlink" Target="https://app.hubspot.com/contacts/22670085/company/9978490198" TargetMode="External"/><Relationship Id="rId710" Type="http://schemas.openxmlformats.org/officeDocument/2006/relationships/hyperlink" Target="https://app.hubspot.com/contacts/22670085/company/9978490235" TargetMode="External"/><Relationship Id="rId716" Type="http://schemas.openxmlformats.org/officeDocument/2006/relationships/hyperlink" Target="https://app.hubspot.com/contacts/22670085/company/9978477398" TargetMode="External"/><Relationship Id="rId715" Type="http://schemas.openxmlformats.org/officeDocument/2006/relationships/hyperlink" Target="https://app.hubspot.com/contacts/22670085/company/9978490267" TargetMode="External"/><Relationship Id="rId714" Type="http://schemas.openxmlformats.org/officeDocument/2006/relationships/hyperlink" Target="https://www.linkedin.com/messaging/thread/2-YzFmOTdiNjgtNmEwMi00NGViLTgzNWMtMmMzMmFjNTUxZDk2XzAxMA==/" TargetMode="External"/><Relationship Id="rId713" Type="http://schemas.openxmlformats.org/officeDocument/2006/relationships/hyperlink" Target="https://app.hubspot.com/contacts/22670085/company/9978477452" TargetMode="External"/><Relationship Id="rId629" Type="http://schemas.openxmlformats.org/officeDocument/2006/relationships/hyperlink" Target="https://app.hubspot.com/contacts/22670085/company/9978490260" TargetMode="External"/><Relationship Id="rId624" Type="http://schemas.openxmlformats.org/officeDocument/2006/relationships/hyperlink" Target="https://app.hubspot.com/contacts/22670085/company/9978490269" TargetMode="External"/><Relationship Id="rId623" Type="http://schemas.openxmlformats.org/officeDocument/2006/relationships/hyperlink" Target="https://app.hubspot.com/contacts/22670085/company/9978490194" TargetMode="External"/><Relationship Id="rId622" Type="http://schemas.openxmlformats.org/officeDocument/2006/relationships/hyperlink" Target="https://app.hubspot.com/contacts/22670085/company/9978477467" TargetMode="External"/><Relationship Id="rId621" Type="http://schemas.openxmlformats.org/officeDocument/2006/relationships/hyperlink" Target="https://www.linkedin.com/messaging/thread/2-ZGEwZmY1NGMtZDNhOS01YTZjLWJiYmYtYzMxYjJkZjU2NDI5XzAxMA==/" TargetMode="External"/><Relationship Id="rId628" Type="http://schemas.openxmlformats.org/officeDocument/2006/relationships/hyperlink" Target="https://app.hubspot.com/contacts/22670085/company/9978572330" TargetMode="External"/><Relationship Id="rId627" Type="http://schemas.openxmlformats.org/officeDocument/2006/relationships/hyperlink" Target="https://app.hubspot.com/contacts/22670085/company/9978477460" TargetMode="External"/><Relationship Id="rId626" Type="http://schemas.openxmlformats.org/officeDocument/2006/relationships/hyperlink" Target="https://app.hubspot.com/contacts/22670085/company/9978572199" TargetMode="External"/><Relationship Id="rId625" Type="http://schemas.openxmlformats.org/officeDocument/2006/relationships/hyperlink" Target="https://app.hubspot.com/contacts/22670085/company/9978477386" TargetMode="External"/><Relationship Id="rId620" Type="http://schemas.openxmlformats.org/officeDocument/2006/relationships/hyperlink" Target="https://app.hubspot.com/contacts/22670085/company/10083989684" TargetMode="External"/><Relationship Id="rId619" Type="http://schemas.openxmlformats.org/officeDocument/2006/relationships/hyperlink" Target="https://app.hubspot.com/contacts/22670085/company/10083989647" TargetMode="External"/><Relationship Id="rId618" Type="http://schemas.openxmlformats.org/officeDocument/2006/relationships/hyperlink" Target="https://app.hubspot.com/contacts/22670085/company/10083989675" TargetMode="External"/><Relationship Id="rId613" Type="http://schemas.openxmlformats.org/officeDocument/2006/relationships/hyperlink" Target="https://www.linkedin.com/messaging/thread/2-NGQwZjQzYjYtMTMxMi00MDkwLWI4MWItZWNlMmEyN2IyMDM4XzAxMA==/" TargetMode="External"/><Relationship Id="rId612" Type="http://schemas.openxmlformats.org/officeDocument/2006/relationships/hyperlink" Target="https://app.hubspot.com/contacts/22670085/company/10083989648" TargetMode="External"/><Relationship Id="rId611" Type="http://schemas.openxmlformats.org/officeDocument/2006/relationships/hyperlink" Target="https://www.linkedin.com/messaging/thread/2-ODE0MzcwODktNTdkNy00ODQ4LWEyNzQtZGM1NGYwNDlhZWViXzAxMA==" TargetMode="External"/><Relationship Id="rId610" Type="http://schemas.openxmlformats.org/officeDocument/2006/relationships/hyperlink" Target="https://app.hubspot.com/contacts/22670085/company/10083989664" TargetMode="External"/><Relationship Id="rId617" Type="http://schemas.openxmlformats.org/officeDocument/2006/relationships/hyperlink" Target="https://www.linkedin.com/messaging/thread/2-Yzg5MmRjMWEtMjZlOS00MmVmLTk4ZmMtZGY2NGNkMDNkMDA3XzAxMg==/?searchTerm=Sacha%20Lategan" TargetMode="External"/><Relationship Id="rId616" Type="http://schemas.openxmlformats.org/officeDocument/2006/relationships/hyperlink" Target="https://app.hubspot.com/contacts/22670085/company/10083989666" TargetMode="External"/><Relationship Id="rId615" Type="http://schemas.openxmlformats.org/officeDocument/2006/relationships/hyperlink" Target="https://www.linkedin.com/messaging/thread/2-YWFmMGNhNDAtNmE1NC01YzA1LTkxOTQtOTM2NzY3NjFjZTJjXzAwMA==" TargetMode="External"/><Relationship Id="rId614" Type="http://schemas.openxmlformats.org/officeDocument/2006/relationships/hyperlink" Target="https://app.hubspot.com/contacts/22670085/company/10083989676" TargetMode="External"/><Relationship Id="rId646" Type="http://schemas.openxmlformats.org/officeDocument/2006/relationships/hyperlink" Target="https://app.hubspot.com/contacts/22670085/company/9978572302" TargetMode="External"/><Relationship Id="rId645" Type="http://schemas.openxmlformats.org/officeDocument/2006/relationships/hyperlink" Target="https://app.hubspot.com/contacts/22670085/company/9978490247" TargetMode="External"/><Relationship Id="rId644" Type="http://schemas.openxmlformats.org/officeDocument/2006/relationships/hyperlink" Target="https://app.hubspot.com/contacts/22670085/company/9978477407" TargetMode="External"/><Relationship Id="rId643" Type="http://schemas.openxmlformats.org/officeDocument/2006/relationships/hyperlink" Target="https://www.linkedin.com/messaging/thread/2-ZTk0YzkyNmEtZTZkMy00YjJhLWE3NzktM2U5Y2QwYmY3NTlhXzAxMA==/" TargetMode="External"/><Relationship Id="rId649" Type="http://schemas.openxmlformats.org/officeDocument/2006/relationships/hyperlink" Target="https://app.hubspot.com/contacts/22670085/company/9978572312" TargetMode="External"/><Relationship Id="rId648" Type="http://schemas.openxmlformats.org/officeDocument/2006/relationships/hyperlink" Target="https://app.hubspot.com/contacts/22670085/company/9978490200" TargetMode="External"/><Relationship Id="rId647" Type="http://schemas.openxmlformats.org/officeDocument/2006/relationships/hyperlink" Target="https://app.hubspot.com/contacts/22670085/company/9978477419" TargetMode="External"/><Relationship Id="rId642" Type="http://schemas.openxmlformats.org/officeDocument/2006/relationships/hyperlink" Target="https://app.hubspot.com/contacts/22670085/company/9978490254" TargetMode="External"/><Relationship Id="rId641" Type="http://schemas.openxmlformats.org/officeDocument/2006/relationships/hyperlink" Target="https://www.linkedin.com/messaging/thread/2-ZTcyYTE3OGYtMDM3Zi00ZjI0LTk4YTEtZmE1NjVlMTI0MmYzXzAxMA==/" TargetMode="External"/><Relationship Id="rId640" Type="http://schemas.openxmlformats.org/officeDocument/2006/relationships/hyperlink" Target="https://app.hubspot.com/contacts/22670085/company/10001491580" TargetMode="External"/><Relationship Id="rId635" Type="http://schemas.openxmlformats.org/officeDocument/2006/relationships/hyperlink" Target="https://app.hubspot.com/contacts/22670085/company/9978490261" TargetMode="External"/><Relationship Id="rId634" Type="http://schemas.openxmlformats.org/officeDocument/2006/relationships/hyperlink" Target="https://app.hubspot.com/contacts/22670085/company/9978477380" TargetMode="External"/><Relationship Id="rId633" Type="http://schemas.openxmlformats.org/officeDocument/2006/relationships/hyperlink" Target="https://app.hubspot.com/contacts/22670085/company/9978490278" TargetMode="External"/><Relationship Id="rId632" Type="http://schemas.openxmlformats.org/officeDocument/2006/relationships/hyperlink" Target="https://app.hubspot.com/contacts/22670085/company/9978572213" TargetMode="External"/><Relationship Id="rId639" Type="http://schemas.openxmlformats.org/officeDocument/2006/relationships/hyperlink" Target="https://app.hubspot.com/contacts/22670085/company/9978572204" TargetMode="External"/><Relationship Id="rId638" Type="http://schemas.openxmlformats.org/officeDocument/2006/relationships/hyperlink" Target="https://app.hubspot.com/contacts/22670085/company/9978490192" TargetMode="External"/><Relationship Id="rId637" Type="http://schemas.openxmlformats.org/officeDocument/2006/relationships/hyperlink" Target="https://app.hubspot.com/contacts/22670085/company/9978572198" TargetMode="External"/><Relationship Id="rId636" Type="http://schemas.openxmlformats.org/officeDocument/2006/relationships/hyperlink" Target="https://app.hubspot.com/contacts/22670085/company/9978477445" TargetMode="External"/><Relationship Id="rId631" Type="http://schemas.openxmlformats.org/officeDocument/2006/relationships/hyperlink" Target="https://app.hubspot.com/contacts/22670085/company/9978490193" TargetMode="External"/><Relationship Id="rId630" Type="http://schemas.openxmlformats.org/officeDocument/2006/relationships/hyperlink" Target="https://app.hubspot.com/contacts/22670085/company/9978490211" TargetMode="External"/><Relationship Id="rId609" Type="http://schemas.openxmlformats.org/officeDocument/2006/relationships/hyperlink" Target="https://app.hubspot.com/contacts/22670085/company/10083989662" TargetMode="External"/><Relationship Id="rId608" Type="http://schemas.openxmlformats.org/officeDocument/2006/relationships/hyperlink" Target="https://www.linkedin.com/messaging/thread/2-NzY3NGUwYjctMjI2ZS00NWE3LWIzODktOGMyN2Q0Mjk1ZmMyXzAxMA==/?searchTerm=Maumoon%20Abdullah" TargetMode="External"/><Relationship Id="rId607" Type="http://schemas.openxmlformats.org/officeDocument/2006/relationships/hyperlink" Target="https://app.hubspot.com/contacts/22670085/company/10083989649" TargetMode="External"/><Relationship Id="rId602" Type="http://schemas.openxmlformats.org/officeDocument/2006/relationships/hyperlink" Target="https://app.hubspot.com/contacts/22670085/company/10083989677" TargetMode="External"/><Relationship Id="rId601" Type="http://schemas.openxmlformats.org/officeDocument/2006/relationships/hyperlink" Target="https://app.hubspot.com/contacts/22670085/company/10083989671" TargetMode="External"/><Relationship Id="rId600" Type="http://schemas.openxmlformats.org/officeDocument/2006/relationships/hyperlink" Target="https://app.hubspot.com/contacts/22670085/company/10083989688" TargetMode="External"/><Relationship Id="rId606" Type="http://schemas.openxmlformats.org/officeDocument/2006/relationships/hyperlink" Target="https://app.hubspot.com/contacts/22670085/company/9978490227" TargetMode="External"/><Relationship Id="rId605" Type="http://schemas.openxmlformats.org/officeDocument/2006/relationships/hyperlink" Target="https://www.linkedin.com/messaging/thread/2-OTRhODg1NzAtOTgzNi00YmM0LTgxYjQtNzg3MTdlZWQ2MGYwXzAxMA==/" TargetMode="External"/><Relationship Id="rId604" Type="http://schemas.openxmlformats.org/officeDocument/2006/relationships/hyperlink" Target="https://app.hubspot.com/contacts/22670085/company/10083989655" TargetMode="External"/><Relationship Id="rId603" Type="http://schemas.openxmlformats.org/officeDocument/2006/relationships/hyperlink" Target="https://www.linkedin.com/messaging/thread/2-MDVlYzI3OTktYzNkMC00ZDUxLWIzMDktMDUwNGYwNGFlNzEzXzAxMA==/" TargetMode="External"/><Relationship Id="rId699" Type="http://schemas.openxmlformats.org/officeDocument/2006/relationships/hyperlink" Target="https://www.linkedin.com/messaging/thread/2-YmE0Yjg3OWEtNDRjYy01ZjFlLWE5ZTMtMzRmOTIzN2ZlZjIwXzAwMA==//" TargetMode="External"/><Relationship Id="rId698" Type="http://schemas.openxmlformats.org/officeDocument/2006/relationships/hyperlink" Target="https://app.hubspot.com/contacts/22670085/company/9978490277" TargetMode="External"/><Relationship Id="rId693" Type="http://schemas.openxmlformats.org/officeDocument/2006/relationships/hyperlink" Target="https://app.hubspot.com/contacts/22670085/company/9978477447" TargetMode="External"/><Relationship Id="rId692" Type="http://schemas.openxmlformats.org/officeDocument/2006/relationships/hyperlink" Target="https://app.hubspot.com/contacts/22670085/company/9978490186" TargetMode="External"/><Relationship Id="rId691" Type="http://schemas.openxmlformats.org/officeDocument/2006/relationships/hyperlink" Target="https://app.hubspot.com/contacts/22670085/company/9978572317" TargetMode="External"/><Relationship Id="rId690" Type="http://schemas.openxmlformats.org/officeDocument/2006/relationships/hyperlink" Target="https://app.hubspot.com/contacts/22670085/company/9978477383" TargetMode="External"/><Relationship Id="rId697" Type="http://schemas.openxmlformats.org/officeDocument/2006/relationships/hyperlink" Target="https://app.hubspot.com/contacts/22670085/company/9978490196" TargetMode="External"/><Relationship Id="rId696" Type="http://schemas.openxmlformats.org/officeDocument/2006/relationships/hyperlink" Target="https://www.linkedin.com/messaging/thread/2-MWU1YzQ3YWMtYWIzNi00NTdmLWEyY2EtZmU1NDhkODlhMmRmXzAxMg==" TargetMode="External"/><Relationship Id="rId695" Type="http://schemas.openxmlformats.org/officeDocument/2006/relationships/hyperlink" Target="https://app.hubspot.com/contacts/22670085/company/9978477377" TargetMode="External"/><Relationship Id="rId694" Type="http://schemas.openxmlformats.org/officeDocument/2006/relationships/hyperlink" Target="https://app.hubspot.com/contacts/22670085/company/9978477410" TargetMode="External"/><Relationship Id="rId668" Type="http://schemas.openxmlformats.org/officeDocument/2006/relationships/hyperlink" Target="https://app.hubspot.com/contacts/22670085/company/9978477420" TargetMode="External"/><Relationship Id="rId667" Type="http://schemas.openxmlformats.org/officeDocument/2006/relationships/hyperlink" Target="https://app.hubspot.com/contacts/22670085/company/9978490239" TargetMode="External"/><Relationship Id="rId666" Type="http://schemas.openxmlformats.org/officeDocument/2006/relationships/hyperlink" Target="https://app.hubspot.com/contacts/22670085/company/9978572205" TargetMode="External"/><Relationship Id="rId665" Type="http://schemas.openxmlformats.org/officeDocument/2006/relationships/hyperlink" Target="https://app.hubspot.com/contacts/22670085/company/9978490275" TargetMode="External"/><Relationship Id="rId669" Type="http://schemas.openxmlformats.org/officeDocument/2006/relationships/hyperlink" Target="https://app.hubspot.com/contacts/22670085/company/9978490240" TargetMode="External"/><Relationship Id="rId660" Type="http://schemas.openxmlformats.org/officeDocument/2006/relationships/hyperlink" Target="https://app.hubspot.com/contacts/22670085/company/9978490204" TargetMode="External"/><Relationship Id="rId664" Type="http://schemas.openxmlformats.org/officeDocument/2006/relationships/hyperlink" Target="https://app.hubspot.com/contacts/22670085/company/10055665021/?_t=1668191555568" TargetMode="External"/><Relationship Id="rId663" Type="http://schemas.openxmlformats.org/officeDocument/2006/relationships/hyperlink" Target="https://app.hubspot.com/contacts/22670085/company/9978490273" TargetMode="External"/><Relationship Id="rId662" Type="http://schemas.openxmlformats.org/officeDocument/2006/relationships/hyperlink" Target="https://app.hubspot.com/contacts/22670085/company/9978572326" TargetMode="External"/><Relationship Id="rId661" Type="http://schemas.openxmlformats.org/officeDocument/2006/relationships/hyperlink" Target="https://app.hubspot.com/contacts/22670085/company/9978490266" TargetMode="External"/><Relationship Id="rId657" Type="http://schemas.openxmlformats.org/officeDocument/2006/relationships/hyperlink" Target="https://app.hubspot.com/contacts/22670085/company/9978572209" TargetMode="External"/><Relationship Id="rId656" Type="http://schemas.openxmlformats.org/officeDocument/2006/relationships/hyperlink" Target="https://app.hubspot.com/contacts/22670085/company/9978490248" TargetMode="External"/><Relationship Id="rId655" Type="http://schemas.openxmlformats.org/officeDocument/2006/relationships/hyperlink" Target="https://app.hubspot.com/contacts/22670085/company/9978490249" TargetMode="External"/><Relationship Id="rId654" Type="http://schemas.openxmlformats.org/officeDocument/2006/relationships/hyperlink" Target="https://app.hubspot.com/contacts/22670085/company/9978490203" TargetMode="External"/><Relationship Id="rId659" Type="http://schemas.openxmlformats.org/officeDocument/2006/relationships/hyperlink" Target="https://app.hubspot.com/contacts/22670085/company/9978572306" TargetMode="External"/><Relationship Id="rId658" Type="http://schemas.openxmlformats.org/officeDocument/2006/relationships/hyperlink" Target="https://app.hubspot.com/contacts/22670085/company/9978477435" TargetMode="External"/><Relationship Id="rId653" Type="http://schemas.openxmlformats.org/officeDocument/2006/relationships/hyperlink" Target="https://app.hubspot.com/contacts/22670085/company/9978490212" TargetMode="External"/><Relationship Id="rId652" Type="http://schemas.openxmlformats.org/officeDocument/2006/relationships/hyperlink" Target="https://app.hubspot.com/contacts/22670085/company/9978572334" TargetMode="External"/><Relationship Id="rId651" Type="http://schemas.openxmlformats.org/officeDocument/2006/relationships/hyperlink" Target="https://app.hubspot.com/contacts/22670085/company/9978490214" TargetMode="External"/><Relationship Id="rId650" Type="http://schemas.openxmlformats.org/officeDocument/2006/relationships/hyperlink" Target="https://app.hubspot.com/contacts/22670085/company/9978490231" TargetMode="External"/><Relationship Id="rId689" Type="http://schemas.openxmlformats.org/officeDocument/2006/relationships/hyperlink" Target="https://app.hubspot.com/contacts/22670085/company/9978477428" TargetMode="External"/><Relationship Id="rId688" Type="http://schemas.openxmlformats.org/officeDocument/2006/relationships/hyperlink" Target="https://app.hubspot.com/contacts/22670085/company/9978490279" TargetMode="External"/><Relationship Id="rId687" Type="http://schemas.openxmlformats.org/officeDocument/2006/relationships/hyperlink" Target="https://app.hubspot.com/contacts/22670085/company/9978490241" TargetMode="External"/><Relationship Id="rId682" Type="http://schemas.openxmlformats.org/officeDocument/2006/relationships/hyperlink" Target="https://app.hubspot.com/contacts/22670085/company/9978572325" TargetMode="External"/><Relationship Id="rId681" Type="http://schemas.openxmlformats.org/officeDocument/2006/relationships/hyperlink" Target="https://www.linkedin.com/messaging/thread/2-ZWNlNGRlYWEtNzYyNy00ZDI0LTg0YzgtZjQxMTNhNTMwODcyXzAxMg==/" TargetMode="External"/><Relationship Id="rId680" Type="http://schemas.openxmlformats.org/officeDocument/2006/relationships/hyperlink" Target="https://app.hubspot.com/contacts/22670085/company/9978572207" TargetMode="External"/><Relationship Id="rId686" Type="http://schemas.openxmlformats.org/officeDocument/2006/relationships/hyperlink" Target="https://app.hubspot.com/contacts/22670085/company/9978477422" TargetMode="External"/><Relationship Id="rId685" Type="http://schemas.openxmlformats.org/officeDocument/2006/relationships/hyperlink" Target="https://app.hubspot.com/contacts/22670085/company/9978572311" TargetMode="External"/><Relationship Id="rId684" Type="http://schemas.openxmlformats.org/officeDocument/2006/relationships/hyperlink" Target="https://app.hubspot.com/contacts/22670085/company/9978477392" TargetMode="External"/><Relationship Id="rId683" Type="http://schemas.openxmlformats.org/officeDocument/2006/relationships/hyperlink" Target="https://app.hubspot.com/contacts/22670085/company/9978477423" TargetMode="External"/><Relationship Id="rId679" Type="http://schemas.openxmlformats.org/officeDocument/2006/relationships/hyperlink" Target="https://www.linkedin.com/messaging/thread/2-M2UyNzI0ODItNGM3My00YmU3LThhY2EtNDQzOTJhYjZjMDRlXzAxMA==/" TargetMode="External"/><Relationship Id="rId678" Type="http://schemas.openxmlformats.org/officeDocument/2006/relationships/hyperlink" Target="https://app.hubspot.com/contacts/22670085/company/9978477439" TargetMode="External"/><Relationship Id="rId677" Type="http://schemas.openxmlformats.org/officeDocument/2006/relationships/hyperlink" Target="https://app.hubspot.com/contacts/22670085/company/9978477382" TargetMode="External"/><Relationship Id="rId676" Type="http://schemas.openxmlformats.org/officeDocument/2006/relationships/hyperlink" Target="https://www.linkedin.com/messaging/thread/2-NWNlZjkxNmEtZDBkNC00MmM3LWJjOGMtYWJkZjIwZGZmNDIwXzAxMA==/" TargetMode="External"/><Relationship Id="rId671" Type="http://schemas.openxmlformats.org/officeDocument/2006/relationships/hyperlink" Target="https://app.hubspot.com/contacts/22670085/company/9978572195" TargetMode="External"/><Relationship Id="rId670" Type="http://schemas.openxmlformats.org/officeDocument/2006/relationships/hyperlink" Target="https://app.hubspot.com/contacts/22670085/company/9978572197" TargetMode="External"/><Relationship Id="rId675" Type="http://schemas.openxmlformats.org/officeDocument/2006/relationships/hyperlink" Target="https://app.hubspot.com/contacts/22670085/company/9978477408" TargetMode="External"/><Relationship Id="rId674" Type="http://schemas.openxmlformats.org/officeDocument/2006/relationships/hyperlink" Target="https://www.linkedin.com/messaging/thread/2-Nzg3NzllYTUtNzdhMS00ZDcyLTlmYTktMWM1ZWRlYmM3ZjM4XzAxMA==/" TargetMode="External"/><Relationship Id="rId673" Type="http://schemas.openxmlformats.org/officeDocument/2006/relationships/hyperlink" Target="https://app.hubspot.com/contacts/22670085/company/10559112516" TargetMode="External"/><Relationship Id="rId672" Type="http://schemas.openxmlformats.org/officeDocument/2006/relationships/hyperlink" Target="https://www.linkedin.com/messaging/thread/2-ODQyNTBkMTAtOTY1YS00NjY1LTgyYjEtODU1NGRlMzNiYTE1XzAxMw==/?searchTerm=Ravi%20Jalan" TargetMode="External"/><Relationship Id="rId190" Type="http://schemas.openxmlformats.org/officeDocument/2006/relationships/hyperlink" Target="https://app.hubspot.com/contacts/22670085/company/9746443153" TargetMode="External"/><Relationship Id="rId194" Type="http://schemas.openxmlformats.org/officeDocument/2006/relationships/hyperlink" Target="https://app.hubspot.com/contacts/22670085/company/9746380449" TargetMode="External"/><Relationship Id="rId193" Type="http://schemas.openxmlformats.org/officeDocument/2006/relationships/hyperlink" Target="https://www.linkedin.com/messaging/thread/2-NThhMjIyMjctYzQ2OC00ZGZjLWJiYTctMDk3YjkxNDY0NWQ2XzAxMA==/" TargetMode="External"/><Relationship Id="rId192" Type="http://schemas.openxmlformats.org/officeDocument/2006/relationships/hyperlink" Target="https://app.hubspot.com/contacts/22670085/company/9745795867" TargetMode="External"/><Relationship Id="rId191" Type="http://schemas.openxmlformats.org/officeDocument/2006/relationships/hyperlink" Target="https://www.linkedin.com/messaging/thread/2-OWIwYzljNzUtMjc2Zi00NDI4LTg3ZWItNTMwYTI5M2ZlNmNmXzAxMg==/" TargetMode="External"/><Relationship Id="rId187" Type="http://schemas.openxmlformats.org/officeDocument/2006/relationships/hyperlink" Target="https://app.hubspot.com/contacts/22670085/company/9745795847" TargetMode="External"/><Relationship Id="rId186" Type="http://schemas.openxmlformats.org/officeDocument/2006/relationships/hyperlink" Target="https://app.hubspot.com/contacts/22670085/company/9746456595" TargetMode="External"/><Relationship Id="rId185" Type="http://schemas.openxmlformats.org/officeDocument/2006/relationships/hyperlink" Target="https://app.hubspot.com/contacts/22670085/company/9746324905" TargetMode="External"/><Relationship Id="rId184" Type="http://schemas.openxmlformats.org/officeDocument/2006/relationships/hyperlink" Target="https://app.hubspot.com/contacts/22670085/company/9747102750" TargetMode="External"/><Relationship Id="rId189" Type="http://schemas.openxmlformats.org/officeDocument/2006/relationships/hyperlink" Target="https://app.hubspot.com/contacts/22670085/company/9746324873" TargetMode="External"/><Relationship Id="rId188" Type="http://schemas.openxmlformats.org/officeDocument/2006/relationships/hyperlink" Target="https://www.linkedin.com/messaging/thread/2-OThmZGQ2ODMtMmUxZC00MjRlLTliYjItYmIyOTQ0NmUxNWEwXzAxMg==/" TargetMode="External"/><Relationship Id="rId183" Type="http://schemas.openxmlformats.org/officeDocument/2006/relationships/hyperlink" Target="https://app.hubspot.com/contacts/22670085/company/9747090345" TargetMode="External"/><Relationship Id="rId182" Type="http://schemas.openxmlformats.org/officeDocument/2006/relationships/hyperlink" Target="https://app.hubspot.com/contacts/22670085/company/9746249548" TargetMode="External"/><Relationship Id="rId181" Type="http://schemas.openxmlformats.org/officeDocument/2006/relationships/hyperlink" Target="https://www.linkedin.com/messaging/thread/2-ZDRmMDYyNjQtOWRiMi00NDdiLWJjMWMtZTZmZTMxMjU0OTBlXzAxMA==/" TargetMode="External"/><Relationship Id="rId180" Type="http://schemas.openxmlformats.org/officeDocument/2006/relationships/hyperlink" Target="https://app.hubspot.com/contacts/22670085/company/9746411608" TargetMode="External"/><Relationship Id="rId176" Type="http://schemas.openxmlformats.org/officeDocument/2006/relationships/hyperlink" Target="https://app.hubspot.com/contacts/22670085/company/9747028099" TargetMode="External"/><Relationship Id="rId175" Type="http://schemas.openxmlformats.org/officeDocument/2006/relationships/hyperlink" Target="https://www.linkedin.com/messaging/thread/2-M2Q1ZWMyMDQtMDhmYS00MDAwLTk5MmEtMWY2ZGM1YjYyMDMwXzAxMg==" TargetMode="External"/><Relationship Id="rId174" Type="http://schemas.openxmlformats.org/officeDocument/2006/relationships/hyperlink" Target="https://app.hubspot.com/contacts/22670085/company/9746298928" TargetMode="External"/><Relationship Id="rId173" Type="http://schemas.openxmlformats.org/officeDocument/2006/relationships/hyperlink" Target="https://app.hubspot.com/contacts/22670085/company/9746312734" TargetMode="External"/><Relationship Id="rId179" Type="http://schemas.openxmlformats.org/officeDocument/2006/relationships/hyperlink" Target="https://www.linkedin.com/messaging/thread/2-NzNiODA5YjItZjhkNC00NDc4LWJiOTItN2ZhNGU4Y2Y0YWJiXzAxMA==" TargetMode="External"/><Relationship Id="rId178" Type="http://schemas.openxmlformats.org/officeDocument/2006/relationships/hyperlink" Target="https://app.hubspot.com/contacts/22670085/company/9747028093" TargetMode="External"/><Relationship Id="rId177" Type="http://schemas.openxmlformats.org/officeDocument/2006/relationships/hyperlink" Target="https://app.hubspot.com/contacts/22670085/company/9746324883" TargetMode="External"/><Relationship Id="rId198" Type="http://schemas.openxmlformats.org/officeDocument/2006/relationships/hyperlink" Target="https://app.hubspot.com/contacts/22670085/company/9746380421" TargetMode="External"/><Relationship Id="rId197" Type="http://schemas.openxmlformats.org/officeDocument/2006/relationships/hyperlink" Target="https://app.hubspot.com/contacts/22670085/company/9746456500" TargetMode="External"/><Relationship Id="rId196" Type="http://schemas.openxmlformats.org/officeDocument/2006/relationships/hyperlink" Target="https://www.linkedin.com/messaging/thread/2-OGQ3Yzk5MzUtZjZhYi00NWMxLWJjY2QtYWM4OWY2ZWIwZDA0XzAxMw==/" TargetMode="External"/><Relationship Id="rId195" Type="http://schemas.openxmlformats.org/officeDocument/2006/relationships/hyperlink" Target="https://app.hubspot.com/contacts/22670085/company/9746425246" TargetMode="External"/><Relationship Id="rId199" Type="http://schemas.openxmlformats.org/officeDocument/2006/relationships/hyperlink" Target="https://app.hubspot.com/contacts/22670085/company/9746298912" TargetMode="External"/><Relationship Id="rId150" Type="http://schemas.openxmlformats.org/officeDocument/2006/relationships/hyperlink" Target="https://www.linkedin.com/messaging/thread/2-MTM0OTlkZjgtMjJlMy00ODY4LTk4MmMtOTM1MzAyM2FlMGZiXzAxMA==" TargetMode="External"/><Relationship Id="rId149" Type="http://schemas.openxmlformats.org/officeDocument/2006/relationships/hyperlink" Target="https://app.hubspot.com/contacts/22670085/deal/11832057239/" TargetMode="External"/><Relationship Id="rId148" Type="http://schemas.openxmlformats.org/officeDocument/2006/relationships/hyperlink" Target="https://app.hubspot.com/contacts/22670085/company/9746249592" TargetMode="External"/><Relationship Id="rId143" Type="http://schemas.openxmlformats.org/officeDocument/2006/relationships/hyperlink" Target="https://app.hubspot.com/contacts/22670085/company/9747028115" TargetMode="External"/><Relationship Id="rId142" Type="http://schemas.openxmlformats.org/officeDocument/2006/relationships/hyperlink" Target="https://app.hubspot.com/contacts/22670085/company/9746380439" TargetMode="External"/><Relationship Id="rId141" Type="http://schemas.openxmlformats.org/officeDocument/2006/relationships/hyperlink" Target="https://app.hubspot.com/contacts/22670085/company/9746400133" TargetMode="External"/><Relationship Id="rId140" Type="http://schemas.openxmlformats.org/officeDocument/2006/relationships/hyperlink" Target="https://app.hubspot.com/contacts/22670085/company/9746338395" TargetMode="External"/><Relationship Id="rId147" Type="http://schemas.openxmlformats.org/officeDocument/2006/relationships/hyperlink" Target="https://app.hubspot.com/contacts/22670085/company/9746360138" TargetMode="External"/><Relationship Id="rId146" Type="http://schemas.openxmlformats.org/officeDocument/2006/relationships/hyperlink" Target="https://app.hubspot.com/contacts/22670085/company/9746400106" TargetMode="External"/><Relationship Id="rId145" Type="http://schemas.openxmlformats.org/officeDocument/2006/relationships/hyperlink" Target="https://app.hubspot.com/contacts/22670085/company/9747084080" TargetMode="External"/><Relationship Id="rId144" Type="http://schemas.openxmlformats.org/officeDocument/2006/relationships/hyperlink" Target="https://app.hubspot.com/contacts/22670085/company/9747065398" TargetMode="External"/><Relationship Id="rId139" Type="http://schemas.openxmlformats.org/officeDocument/2006/relationships/hyperlink" Target="https://app.hubspot.com/contacts/22670085/company/9747102754" TargetMode="External"/><Relationship Id="rId138" Type="http://schemas.openxmlformats.org/officeDocument/2006/relationships/hyperlink" Target="https://app.hubspot.com/contacts/22670085/company/9745839623" TargetMode="External"/><Relationship Id="rId137" Type="http://schemas.openxmlformats.org/officeDocument/2006/relationships/hyperlink" Target="https://app.hubspot.com/contacts/22670085/company/9747065394" TargetMode="External"/><Relationship Id="rId132" Type="http://schemas.openxmlformats.org/officeDocument/2006/relationships/hyperlink" Target="https://app.hubspot.com/contacts/22670085/company/9746400136" TargetMode="External"/><Relationship Id="rId131" Type="http://schemas.openxmlformats.org/officeDocument/2006/relationships/hyperlink" Target="https://app.hubspot.com/contacts/22670085/company/9746443278" TargetMode="External"/><Relationship Id="rId130" Type="http://schemas.openxmlformats.org/officeDocument/2006/relationships/hyperlink" Target="https://www.linkedin.com/messaging/thread/2-YjkwNzI1NjEtYmZjYS00MjI4LTlhNjMtZDc0OTAzZWQ2M2E3XzAxMA==/" TargetMode="External"/><Relationship Id="rId136" Type="http://schemas.openxmlformats.org/officeDocument/2006/relationships/hyperlink" Target="https://app.hubspot.com/contacts/22670085/company/9745839525" TargetMode="External"/><Relationship Id="rId135" Type="http://schemas.openxmlformats.org/officeDocument/2006/relationships/hyperlink" Target="https://app.hubspot.com/contacts/22670085/company/9746360102" TargetMode="External"/><Relationship Id="rId134" Type="http://schemas.openxmlformats.org/officeDocument/2006/relationships/hyperlink" Target="https://app.hubspot.com/contacts/22670085/company/9746393770" TargetMode="External"/><Relationship Id="rId133" Type="http://schemas.openxmlformats.org/officeDocument/2006/relationships/hyperlink" Target="https://app.hubspot.com/contacts/22670085/company/9747084054" TargetMode="External"/><Relationship Id="rId172" Type="http://schemas.openxmlformats.org/officeDocument/2006/relationships/hyperlink" Target="https://www.linkedin.com/messaging/thread/2-MmI4MTJiNWItMTdjMi00NjgzLWEwYWUtOWVjMDBhODlhOTJiXzAxMw==" TargetMode="External"/><Relationship Id="rId171" Type="http://schemas.openxmlformats.org/officeDocument/2006/relationships/hyperlink" Target="https://app.hubspot.com/contacts/22670085/company/9746338420" TargetMode="External"/><Relationship Id="rId170" Type="http://schemas.openxmlformats.org/officeDocument/2006/relationships/hyperlink" Target="https://app.hubspot.com/contacts/22670085/company/9746298916" TargetMode="External"/><Relationship Id="rId165" Type="http://schemas.openxmlformats.org/officeDocument/2006/relationships/hyperlink" Target="https://www.linkedin.com/messaging/thread/2-YzY3OTc1NDctZTk1MC00ZTdkLWE3MGItNDgwY2E4MDhlNWQxXzAxMw==" TargetMode="External"/><Relationship Id="rId164" Type="http://schemas.openxmlformats.org/officeDocument/2006/relationships/hyperlink" Target="https://app.hubspot.com/contacts/22670085/company/9746380420" TargetMode="External"/><Relationship Id="rId163" Type="http://schemas.openxmlformats.org/officeDocument/2006/relationships/hyperlink" Target="https://www.linkedin.com/messaging/thread/2-M2FkNWM5MjAtMjc4NS00OGFjLTg4ZDUtZjYzNTM5NmIzYzJlXzAxMw==/" TargetMode="External"/><Relationship Id="rId162" Type="http://schemas.openxmlformats.org/officeDocument/2006/relationships/hyperlink" Target="https://app.hubspot.com/contacts/22670085/company/9746468440" TargetMode="External"/><Relationship Id="rId169" Type="http://schemas.openxmlformats.org/officeDocument/2006/relationships/hyperlink" Target="https://app.hubspot.com/contacts/22670085/company/9746312739" TargetMode="External"/><Relationship Id="rId168" Type="http://schemas.openxmlformats.org/officeDocument/2006/relationships/hyperlink" Target="https://app.hubspot.com/contacts/22670085/company/10807738415" TargetMode="External"/><Relationship Id="rId167" Type="http://schemas.openxmlformats.org/officeDocument/2006/relationships/hyperlink" Target="https://app.hubspot.com/contacts/22670085/company/9746298907" TargetMode="External"/><Relationship Id="rId166" Type="http://schemas.openxmlformats.org/officeDocument/2006/relationships/hyperlink" Target="https://app.hubspot.com/contacts/22670085/company/9746400125" TargetMode="External"/><Relationship Id="rId161" Type="http://schemas.openxmlformats.org/officeDocument/2006/relationships/hyperlink" Target="https://app.hubspot.com/contacts/22670085/company/9746360086" TargetMode="External"/><Relationship Id="rId160" Type="http://schemas.openxmlformats.org/officeDocument/2006/relationships/hyperlink" Target="https://app.hubspot.com/contacts/22670085/company/9747088964" TargetMode="External"/><Relationship Id="rId159" Type="http://schemas.openxmlformats.org/officeDocument/2006/relationships/hyperlink" Target="https://app.hubspot.com/contacts/22670085/company/9746324893" TargetMode="External"/><Relationship Id="rId154" Type="http://schemas.openxmlformats.org/officeDocument/2006/relationships/hyperlink" Target="https://www.linkedin.com/messaging/thread/2-MmJhODNhZDktMzNhOC00ZGJjLTljZmUtMGRjNDRjNmRhZDM5XzAxMA==/" TargetMode="External"/><Relationship Id="rId153" Type="http://schemas.openxmlformats.org/officeDocument/2006/relationships/hyperlink" Target="https://app.hubspot.com/contacts/22670085/company/9746439578" TargetMode="External"/><Relationship Id="rId152" Type="http://schemas.openxmlformats.org/officeDocument/2006/relationships/hyperlink" Target="https://www.linkedin.com/messaging/thread/2-YTQ2M2YwNTgtMTVkYS00ZjZmLTlkYTAtYzIzNDVhMzJlNjg3XzAxMA==/" TargetMode="External"/><Relationship Id="rId151" Type="http://schemas.openxmlformats.org/officeDocument/2006/relationships/hyperlink" Target="https://app.hubspot.com/contacts/22670085/company/9746456488" TargetMode="External"/><Relationship Id="rId158" Type="http://schemas.openxmlformats.org/officeDocument/2006/relationships/hyperlink" Target="https://app.hubspot.com/contacts/22670085/company/9745795858" TargetMode="External"/><Relationship Id="rId157" Type="http://schemas.openxmlformats.org/officeDocument/2006/relationships/hyperlink" Target="https://app.hubspot.com/contacts/22670085/company/9746380424" TargetMode="External"/><Relationship Id="rId156" Type="http://schemas.openxmlformats.org/officeDocument/2006/relationships/hyperlink" Target="https://app.hubspot.com/contacts/22670085/company/10867723803" TargetMode="External"/><Relationship Id="rId155" Type="http://schemas.openxmlformats.org/officeDocument/2006/relationships/hyperlink" Target="https://app.hubspot.com/contacts/22670085/company/10867444387" TargetMode="External"/><Relationship Id="rId107" Type="http://schemas.openxmlformats.org/officeDocument/2006/relationships/hyperlink" Target="https://app.hubspot.com/contacts/22670085/company/9746360111" TargetMode="External"/><Relationship Id="rId106" Type="http://schemas.openxmlformats.org/officeDocument/2006/relationships/hyperlink" Target="https://www.linkedin.com/messaging/thread/2-ODQwMTAzNTMtZGY1MS00YzFkLTgwNDQtZGUwMzE2Y2QyODg5XzAxMA==/" TargetMode="External"/><Relationship Id="rId105" Type="http://schemas.openxmlformats.org/officeDocument/2006/relationships/hyperlink" Target="https://app.hubspot.com/contacts/22670085/company/9747095736" TargetMode="External"/><Relationship Id="rId104" Type="http://schemas.openxmlformats.org/officeDocument/2006/relationships/hyperlink" Target="https://app.hubspot.com/contacts/22670085/company/9746298914" TargetMode="External"/><Relationship Id="rId109" Type="http://schemas.openxmlformats.org/officeDocument/2006/relationships/hyperlink" Target="https://www.linkedin.com/messaging/thread/2-OWMwYjhkZDUtNWNjZi00MGQyLWJkNWEtNmU4ZWM3MDE1ZjI1XzAxMw==/" TargetMode="External"/><Relationship Id="rId108" Type="http://schemas.openxmlformats.org/officeDocument/2006/relationships/hyperlink" Target="https://www.linkedin.com/messaging/thread/2-ZWU2MzQ0NWUtZWUwZi00MzEzLTk2YzUtODQ0MmIzMjliYTljXzAxMA==/" TargetMode="External"/><Relationship Id="rId103" Type="http://schemas.openxmlformats.org/officeDocument/2006/relationships/hyperlink" Target="https://www.linkedin.com/messaging/thread/2-NGQ2MzdkZDMtODg4OC01NDEzLTgzOGQtMjVmN2YxZmY0YTA4XzAwMA==/" TargetMode="External"/><Relationship Id="rId102" Type="http://schemas.openxmlformats.org/officeDocument/2006/relationships/hyperlink" Target="https://app.hubspot.com/contacts/22670085/company/9746312773" TargetMode="External"/><Relationship Id="rId101" Type="http://schemas.openxmlformats.org/officeDocument/2006/relationships/hyperlink" Target="https://www.linkedin.com/messaging/thread/2-OTUwZjQyZDEtOGIwNS00NWM1LWJjYWQtM2JiZGEzNTdkMWU2XzAxMA==/" TargetMode="External"/><Relationship Id="rId100" Type="http://schemas.openxmlformats.org/officeDocument/2006/relationships/hyperlink" Target="https://app.hubspot.com/contacts/22670085/company/9746324888" TargetMode="External"/><Relationship Id="rId129" Type="http://schemas.openxmlformats.org/officeDocument/2006/relationships/hyperlink" Target="https://app.hubspot.com/contacts/22670085/company/9746425253" TargetMode="External"/><Relationship Id="rId128" Type="http://schemas.openxmlformats.org/officeDocument/2006/relationships/hyperlink" Target="https://app.hubspot.com/contacts/22670085/company/9746411560" TargetMode="External"/><Relationship Id="rId127" Type="http://schemas.openxmlformats.org/officeDocument/2006/relationships/hyperlink" Target="https://app.hubspot.com/contacts/22670085/company/9747028129" TargetMode="External"/><Relationship Id="rId126" Type="http://schemas.openxmlformats.org/officeDocument/2006/relationships/hyperlink" Target="https://www.linkedin.com/messaging/thread/2-NmQ0YzQ0MGYtZGU2MS00OTg4LThmNTgtYWZkNTVkMTJjODNhXzAxMA==/" TargetMode="External"/><Relationship Id="rId121" Type="http://schemas.openxmlformats.org/officeDocument/2006/relationships/hyperlink" Target="https://app.hubspot.com/contacts/22670085/company/9746360101" TargetMode="External"/><Relationship Id="rId120" Type="http://schemas.openxmlformats.org/officeDocument/2006/relationships/hyperlink" Target="https://app.hubspot.com/contacts/22670085/company/9746324882" TargetMode="External"/><Relationship Id="rId125" Type="http://schemas.openxmlformats.org/officeDocument/2006/relationships/hyperlink" Target="https://app.hubspot.com/contacts/22670085/company/9746249550" TargetMode="External"/><Relationship Id="rId124" Type="http://schemas.openxmlformats.org/officeDocument/2006/relationships/hyperlink" Target="https://app.hubspot.com/contacts/22670085/company/9747084089" TargetMode="External"/><Relationship Id="rId123" Type="http://schemas.openxmlformats.org/officeDocument/2006/relationships/hyperlink" Target="https://www.linkedin.com/messaging/thread/2-NjM2ZjVmM2ItNzFjMC00MWU3LTg4ODAtN2ZiYTQ1NDkwYjc5XzAxMA==/" TargetMode="External"/><Relationship Id="rId122" Type="http://schemas.openxmlformats.org/officeDocument/2006/relationships/hyperlink" Target="https://app.hubspot.com/contacts/22670085/company/9746312755" TargetMode="External"/><Relationship Id="rId118" Type="http://schemas.openxmlformats.org/officeDocument/2006/relationships/hyperlink" Target="https://app.hubspot.com/contacts/22670085/company/9746380407" TargetMode="External"/><Relationship Id="rId117" Type="http://schemas.openxmlformats.org/officeDocument/2006/relationships/hyperlink" Target="https://app.hubspot.com/contacts/22670085/company/9746298925" TargetMode="External"/><Relationship Id="rId116" Type="http://schemas.openxmlformats.org/officeDocument/2006/relationships/hyperlink" Target="https://app.hubspot.com/contacts/22670085/company/9747065362" TargetMode="External"/><Relationship Id="rId115" Type="http://schemas.openxmlformats.org/officeDocument/2006/relationships/hyperlink" Target="https://www.linkedin.com/messaging/thread/2-ZmU4ODVlZWMtNGQwNi00ZmExLTk5MjAtNzY4YTk3MjI4MGFjXzAxMA==/" TargetMode="External"/><Relationship Id="rId119" Type="http://schemas.openxmlformats.org/officeDocument/2006/relationships/hyperlink" Target="https://app.hubspot.com/contacts/22670085/company/9746393753" TargetMode="External"/><Relationship Id="rId110" Type="http://schemas.openxmlformats.org/officeDocument/2006/relationships/hyperlink" Target="https://app.hubspot.com/contacts/22670085/company/9746360145" TargetMode="External"/><Relationship Id="rId114" Type="http://schemas.openxmlformats.org/officeDocument/2006/relationships/hyperlink" Target="https://app.hubspot.com/contacts/22670085/company/9746443191" TargetMode="External"/><Relationship Id="rId113" Type="http://schemas.openxmlformats.org/officeDocument/2006/relationships/hyperlink" Target="https://app.hubspot.com/contacts/22670085/company/9746324870" TargetMode="External"/><Relationship Id="rId112" Type="http://schemas.openxmlformats.org/officeDocument/2006/relationships/hyperlink" Target="https://www.linkedin.com/messaging/thread/2-NmY5YmVhZmItOGM4MC00MTI5LWE3NDAtNjM2ZjRlOGYzZmE1XzAxMA==/" TargetMode="External"/><Relationship Id="rId111" Type="http://schemas.openxmlformats.org/officeDocument/2006/relationships/hyperlink" Target="https://app.hubspot.com/contacts/22670085/company/9746338385"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4.xml"/><Relationship Id="rId3"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8.0" ySplit="2.0" topLeftCell="I3" activePane="bottomRight" state="frozen"/>
      <selection activeCell="I1" sqref="I1" pane="topRight"/>
      <selection activeCell="A3" sqref="A3" pane="bottomLeft"/>
      <selection activeCell="I3" sqref="I3" pane="bottomRight"/>
    </sheetView>
  </sheetViews>
  <sheetFormatPr customHeight="1" defaultColWidth="12.63" defaultRowHeight="15.75"/>
  <cols>
    <col customWidth="1" min="1" max="1" width="22.5"/>
    <col customWidth="1" min="2" max="2" width="17.13"/>
    <col customWidth="1" min="3" max="3" width="25.88"/>
    <col customWidth="1" min="4" max="4" width="50.0"/>
    <col customWidth="1" min="5" max="5" width="21.13"/>
    <col customWidth="1" min="6" max="6" width="16.5"/>
    <col customWidth="1" min="7" max="8" width="23.5"/>
    <col customWidth="1" min="9" max="9" width="20.0"/>
    <col customWidth="1" min="10" max="10" width="42.75"/>
    <col customWidth="1" min="11" max="11" width="15.13"/>
    <col customWidth="1" min="12" max="12" width="11.13"/>
    <col customWidth="1" min="13" max="13" width="14.13"/>
    <col customWidth="1" min="14" max="14" width="15.88"/>
    <col customWidth="1" min="15" max="15" width="13.75"/>
  </cols>
  <sheetData>
    <row r="1">
      <c r="A1" s="1"/>
      <c r="B1" s="2"/>
      <c r="C1" s="3"/>
      <c r="D1" s="4"/>
      <c r="E1" s="4"/>
      <c r="F1" s="4"/>
      <c r="G1" s="3"/>
      <c r="H1" s="3"/>
      <c r="I1" s="2"/>
      <c r="J1" s="2"/>
      <c r="K1" s="2" t="s">
        <v>0</v>
      </c>
    </row>
    <row r="2">
      <c r="A2" s="1" t="s">
        <v>1</v>
      </c>
      <c r="B2" s="2" t="s">
        <v>2</v>
      </c>
      <c r="C2" s="2" t="s">
        <v>3</v>
      </c>
      <c r="D2" s="5" t="s">
        <v>4</v>
      </c>
      <c r="E2" s="5" t="s">
        <v>5</v>
      </c>
      <c r="F2" s="2" t="s">
        <v>6</v>
      </c>
      <c r="G2" s="2" t="s">
        <v>7</v>
      </c>
      <c r="H2" s="2" t="s">
        <v>8</v>
      </c>
      <c r="I2" s="2" t="s">
        <v>9</v>
      </c>
      <c r="J2" s="2" t="s">
        <v>10</v>
      </c>
      <c r="K2" s="2" t="s">
        <v>11</v>
      </c>
      <c r="L2" s="2" t="s">
        <v>12</v>
      </c>
      <c r="M2" s="2" t="s">
        <v>13</v>
      </c>
      <c r="N2" s="2" t="s">
        <v>14</v>
      </c>
      <c r="O2" s="2" t="s">
        <v>15</v>
      </c>
    </row>
    <row r="3">
      <c r="A3" s="6" t="s">
        <v>16</v>
      </c>
      <c r="B3" s="7" t="s">
        <v>17</v>
      </c>
      <c r="C3" s="8" t="s">
        <v>18</v>
      </c>
      <c r="D3" s="9" t="s">
        <v>19</v>
      </c>
      <c r="E3" s="10"/>
      <c r="F3" s="10"/>
      <c r="G3" s="8" t="s">
        <v>20</v>
      </c>
      <c r="H3" s="11"/>
      <c r="I3" s="8"/>
      <c r="J3" s="12" t="s">
        <v>21</v>
      </c>
      <c r="K3" s="13"/>
      <c r="L3" s="14" t="s">
        <v>22</v>
      </c>
      <c r="M3" s="15"/>
      <c r="N3" s="15"/>
      <c r="O3" s="16"/>
    </row>
    <row r="4">
      <c r="A4" s="6" t="s">
        <v>23</v>
      </c>
      <c r="B4" s="17"/>
      <c r="C4" s="18" t="s">
        <v>24</v>
      </c>
      <c r="D4" s="9" t="s">
        <v>25</v>
      </c>
      <c r="E4" s="10"/>
      <c r="F4" s="10"/>
      <c r="G4" s="8" t="s">
        <v>20</v>
      </c>
      <c r="H4" s="19"/>
      <c r="I4" s="8"/>
      <c r="J4" s="12"/>
      <c r="K4" s="19"/>
      <c r="L4" s="14" t="s">
        <v>22</v>
      </c>
      <c r="M4" s="15"/>
      <c r="N4" s="15"/>
      <c r="O4" s="16"/>
    </row>
    <row r="5">
      <c r="A5" s="20" t="s">
        <v>26</v>
      </c>
      <c r="B5" s="21" t="s">
        <v>27</v>
      </c>
      <c r="C5" s="22" t="s">
        <v>28</v>
      </c>
      <c r="D5" s="23" t="s">
        <v>29</v>
      </c>
      <c r="E5" s="24" t="s">
        <v>30</v>
      </c>
      <c r="F5" s="25" t="s">
        <v>31</v>
      </c>
      <c r="G5" s="26" t="s">
        <v>32</v>
      </c>
      <c r="H5" s="22" t="s">
        <v>13</v>
      </c>
      <c r="I5" s="22"/>
      <c r="J5" s="27" t="s">
        <v>33</v>
      </c>
      <c r="K5" s="28">
        <v>44909.0</v>
      </c>
      <c r="L5" s="29">
        <v>45046.0</v>
      </c>
      <c r="M5" s="30"/>
      <c r="N5" s="30"/>
      <c r="O5" s="31"/>
    </row>
    <row r="6">
      <c r="A6" s="32" t="s">
        <v>34</v>
      </c>
      <c r="B6" s="33"/>
      <c r="C6" s="34" t="s">
        <v>35</v>
      </c>
      <c r="D6" s="35" t="s">
        <v>36</v>
      </c>
      <c r="E6" s="36" t="s">
        <v>37</v>
      </c>
      <c r="F6" s="37" t="s">
        <v>38</v>
      </c>
      <c r="G6" s="34" t="s">
        <v>20</v>
      </c>
      <c r="I6" s="34" t="s">
        <v>39</v>
      </c>
      <c r="J6" s="38" t="s">
        <v>40</v>
      </c>
      <c r="L6" s="39" t="s">
        <v>22</v>
      </c>
      <c r="M6" s="29">
        <v>45275.0</v>
      </c>
      <c r="N6" s="29"/>
      <c r="O6" s="40"/>
    </row>
    <row r="7">
      <c r="A7" s="41" t="s">
        <v>41</v>
      </c>
      <c r="B7" s="17"/>
      <c r="C7" s="42" t="s">
        <v>42</v>
      </c>
      <c r="D7" s="43" t="s">
        <v>43</v>
      </c>
      <c r="E7" s="44"/>
      <c r="F7" s="44"/>
      <c r="G7" s="45" t="s">
        <v>44</v>
      </c>
      <c r="H7" s="19"/>
      <c r="I7" s="42"/>
      <c r="J7" s="46"/>
      <c r="K7" s="19"/>
      <c r="L7" s="47" t="s">
        <v>22</v>
      </c>
      <c r="M7" s="48"/>
      <c r="N7" s="48"/>
      <c r="O7" s="49"/>
    </row>
    <row r="8">
      <c r="A8" s="50" t="s">
        <v>45</v>
      </c>
      <c r="B8" s="51" t="s">
        <v>46</v>
      </c>
      <c r="C8" s="52" t="s">
        <v>47</v>
      </c>
      <c r="D8" s="35" t="s">
        <v>48</v>
      </c>
      <c r="E8" s="53"/>
      <c r="F8" s="53"/>
      <c r="G8" s="11" t="s">
        <v>20</v>
      </c>
      <c r="H8" s="11" t="s">
        <v>49</v>
      </c>
      <c r="I8" s="11"/>
      <c r="J8" s="54"/>
      <c r="K8" s="13">
        <v>44909.0</v>
      </c>
      <c r="L8" s="55" t="s">
        <v>22</v>
      </c>
      <c r="M8" s="56"/>
      <c r="N8" s="56"/>
      <c r="O8" s="57"/>
    </row>
    <row r="9">
      <c r="A9" s="58" t="s">
        <v>50</v>
      </c>
      <c r="B9" s="17"/>
      <c r="C9" s="59" t="s">
        <v>51</v>
      </c>
      <c r="D9" s="35" t="s">
        <v>52</v>
      </c>
      <c r="E9" s="60"/>
      <c r="F9" s="60"/>
      <c r="G9" s="61" t="s">
        <v>20</v>
      </c>
      <c r="H9" s="19"/>
      <c r="I9" s="61"/>
      <c r="J9" s="62"/>
      <c r="K9" s="19"/>
      <c r="L9" s="63" t="s">
        <v>22</v>
      </c>
      <c r="M9" s="64"/>
      <c r="N9" s="64"/>
      <c r="O9" s="65"/>
    </row>
    <row r="10">
      <c r="A10" s="66" t="s">
        <v>53</v>
      </c>
      <c r="B10" s="67" t="s">
        <v>54</v>
      </c>
      <c r="C10" s="68" t="s">
        <v>28</v>
      </c>
      <c r="D10" s="35" t="s">
        <v>55</v>
      </c>
      <c r="E10" s="69" t="s">
        <v>56</v>
      </c>
      <c r="F10" s="70"/>
      <c r="G10" s="71" t="s">
        <v>57</v>
      </c>
      <c r="H10" s="72" t="s">
        <v>58</v>
      </c>
      <c r="I10" s="68" t="s">
        <v>59</v>
      </c>
      <c r="J10" s="73" t="s">
        <v>60</v>
      </c>
      <c r="K10" s="74">
        <v>44909.0</v>
      </c>
      <c r="L10" s="75" t="s">
        <v>22</v>
      </c>
      <c r="M10" s="76"/>
      <c r="N10" s="76"/>
      <c r="O10" s="77"/>
    </row>
    <row r="11">
      <c r="A11" s="20" t="s">
        <v>61</v>
      </c>
      <c r="B11" s="21" t="s">
        <v>62</v>
      </c>
      <c r="C11" s="22" t="s">
        <v>28</v>
      </c>
      <c r="D11" s="35" t="s">
        <v>63</v>
      </c>
      <c r="E11" s="78" t="s">
        <v>64</v>
      </c>
      <c r="F11" s="79"/>
      <c r="G11" s="80" t="s">
        <v>65</v>
      </c>
      <c r="H11" s="34" t="s">
        <v>13</v>
      </c>
      <c r="I11" s="22"/>
      <c r="J11" s="27" t="s">
        <v>66</v>
      </c>
      <c r="K11" s="28">
        <v>44909.0</v>
      </c>
      <c r="L11" s="81" t="s">
        <v>22</v>
      </c>
      <c r="M11" s="30"/>
      <c r="N11" s="30"/>
      <c r="O11" s="31"/>
    </row>
    <row r="12">
      <c r="A12" s="32" t="s">
        <v>67</v>
      </c>
      <c r="B12" s="33"/>
      <c r="C12" s="34" t="s">
        <v>68</v>
      </c>
      <c r="D12" s="35" t="s">
        <v>69</v>
      </c>
      <c r="E12" s="82"/>
      <c r="F12" s="82"/>
      <c r="G12" s="34" t="s">
        <v>20</v>
      </c>
      <c r="I12" s="34"/>
      <c r="J12" s="38"/>
      <c r="L12" s="39" t="s">
        <v>22</v>
      </c>
      <c r="M12" s="29"/>
      <c r="N12" s="29"/>
      <c r="O12" s="40"/>
    </row>
    <row r="13">
      <c r="A13" s="32" t="s">
        <v>70</v>
      </c>
      <c r="B13" s="17"/>
      <c r="C13" s="34" t="s">
        <v>71</v>
      </c>
      <c r="D13" s="35" t="s">
        <v>72</v>
      </c>
      <c r="E13" s="82"/>
      <c r="F13" s="82"/>
      <c r="G13" s="83" t="s">
        <v>73</v>
      </c>
      <c r="H13" s="19"/>
      <c r="I13" s="34"/>
      <c r="J13" s="38"/>
      <c r="K13" s="19"/>
      <c r="L13" s="39" t="s">
        <v>22</v>
      </c>
      <c r="M13" s="29"/>
      <c r="N13" s="29"/>
      <c r="O13" s="40"/>
    </row>
    <row r="14">
      <c r="A14" s="84" t="s">
        <v>74</v>
      </c>
      <c r="B14" s="85" t="s">
        <v>75</v>
      </c>
      <c r="C14" s="86" t="s">
        <v>28</v>
      </c>
      <c r="D14" s="43" t="s">
        <v>76</v>
      </c>
      <c r="E14" s="87" t="s">
        <v>77</v>
      </c>
      <c r="F14" s="88"/>
      <c r="G14" s="89" t="s">
        <v>78</v>
      </c>
      <c r="H14" s="86" t="s">
        <v>79</v>
      </c>
      <c r="I14" s="86" t="s">
        <v>80</v>
      </c>
      <c r="J14" s="90" t="s">
        <v>81</v>
      </c>
      <c r="K14" s="91">
        <v>44909.0</v>
      </c>
      <c r="L14" s="92" t="s">
        <v>22</v>
      </c>
      <c r="M14" s="93"/>
      <c r="N14" s="94">
        <v>44958.0</v>
      </c>
      <c r="O14" s="95">
        <v>44971.0</v>
      </c>
    </row>
    <row r="15">
      <c r="A15" s="96" t="s">
        <v>82</v>
      </c>
      <c r="B15" s="33"/>
      <c r="C15" s="97" t="s">
        <v>83</v>
      </c>
      <c r="D15" s="35" t="s">
        <v>84</v>
      </c>
      <c r="E15" s="98"/>
      <c r="F15" s="99" t="s">
        <v>85</v>
      </c>
      <c r="G15" s="97" t="s">
        <v>20</v>
      </c>
      <c r="I15" s="97" t="s">
        <v>86</v>
      </c>
      <c r="J15" s="100" t="s">
        <v>87</v>
      </c>
      <c r="L15" s="101" t="s">
        <v>22</v>
      </c>
      <c r="M15" s="102"/>
      <c r="N15" s="103"/>
      <c r="O15" s="104"/>
    </row>
    <row r="16">
      <c r="A16" s="105" t="s">
        <v>88</v>
      </c>
      <c r="B16" s="17"/>
      <c r="C16" s="106" t="s">
        <v>89</v>
      </c>
      <c r="D16" s="35" t="s">
        <v>90</v>
      </c>
      <c r="E16" s="107"/>
      <c r="F16" s="107"/>
      <c r="G16" s="106" t="s">
        <v>20</v>
      </c>
      <c r="H16" s="19"/>
      <c r="I16" s="106"/>
      <c r="J16" s="108"/>
      <c r="K16" s="19"/>
      <c r="L16" s="109" t="s">
        <v>22</v>
      </c>
      <c r="M16" s="110"/>
      <c r="N16" s="111"/>
      <c r="O16" s="112"/>
    </row>
    <row r="17">
      <c r="A17" s="113" t="s">
        <v>91</v>
      </c>
      <c r="B17" s="114" t="s">
        <v>92</v>
      </c>
      <c r="C17" s="115" t="s">
        <v>93</v>
      </c>
      <c r="D17" s="43" t="s">
        <v>94</v>
      </c>
      <c r="E17" s="116" t="s">
        <v>95</v>
      </c>
      <c r="F17" s="117"/>
      <c r="G17" s="115" t="s">
        <v>20</v>
      </c>
      <c r="H17" s="115" t="s">
        <v>96</v>
      </c>
      <c r="I17" s="115" t="s">
        <v>97</v>
      </c>
      <c r="J17" s="118" t="s">
        <v>98</v>
      </c>
      <c r="K17" s="119">
        <v>44909.0</v>
      </c>
      <c r="L17" s="120" t="s">
        <v>22</v>
      </c>
      <c r="M17" s="121"/>
      <c r="N17" s="121"/>
      <c r="O17" s="122"/>
    </row>
    <row r="18">
      <c r="A18" s="123" t="s">
        <v>99</v>
      </c>
      <c r="B18" s="33"/>
      <c r="C18" s="124" t="s">
        <v>100</v>
      </c>
      <c r="D18" s="35" t="s">
        <v>101</v>
      </c>
      <c r="E18" s="125"/>
      <c r="F18" s="125"/>
      <c r="G18" s="124" t="s">
        <v>20</v>
      </c>
      <c r="I18" s="124"/>
      <c r="J18" s="126"/>
      <c r="L18" s="127" t="s">
        <v>22</v>
      </c>
      <c r="M18" s="128"/>
      <c r="N18" s="128"/>
      <c r="O18" s="129"/>
    </row>
    <row r="19">
      <c r="A19" s="123" t="s">
        <v>102</v>
      </c>
      <c r="B19" s="17"/>
      <c r="C19" s="124" t="s">
        <v>68</v>
      </c>
      <c r="D19" s="35" t="s">
        <v>103</v>
      </c>
      <c r="E19" s="130" t="s">
        <v>104</v>
      </c>
      <c r="F19" s="125"/>
      <c r="G19" s="124" t="s">
        <v>20</v>
      </c>
      <c r="H19" s="19"/>
      <c r="I19" s="124"/>
      <c r="J19" s="126" t="s">
        <v>105</v>
      </c>
      <c r="K19" s="19"/>
      <c r="L19" s="127" t="s">
        <v>22</v>
      </c>
      <c r="M19" s="128"/>
      <c r="N19" s="128"/>
      <c r="O19" s="129"/>
    </row>
    <row r="20">
      <c r="A20" s="20" t="s">
        <v>106</v>
      </c>
      <c r="B20" s="21" t="s">
        <v>107</v>
      </c>
      <c r="C20" s="22" t="s">
        <v>28</v>
      </c>
      <c r="D20" s="35" t="s">
        <v>108</v>
      </c>
      <c r="E20" s="25" t="s">
        <v>109</v>
      </c>
      <c r="F20" s="79"/>
      <c r="G20" s="80" t="s">
        <v>110</v>
      </c>
      <c r="H20" s="22" t="s">
        <v>13</v>
      </c>
      <c r="I20" s="22" t="s">
        <v>97</v>
      </c>
      <c r="J20" s="38" t="s">
        <v>111</v>
      </c>
      <c r="K20" s="28">
        <v>44910.0</v>
      </c>
      <c r="L20" s="81" t="s">
        <v>22</v>
      </c>
      <c r="M20" s="30"/>
      <c r="N20" s="30"/>
      <c r="O20" s="31"/>
    </row>
    <row r="21">
      <c r="A21" s="32" t="s">
        <v>112</v>
      </c>
      <c r="B21" s="17"/>
      <c r="C21" s="34" t="s">
        <v>113</v>
      </c>
      <c r="D21" s="43" t="s">
        <v>114</v>
      </c>
      <c r="E21" s="131" t="s">
        <v>115</v>
      </c>
      <c r="F21" s="132"/>
      <c r="G21" s="34" t="s">
        <v>20</v>
      </c>
      <c r="H21" s="19"/>
      <c r="I21" s="34" t="s">
        <v>59</v>
      </c>
      <c r="J21" s="38" t="s">
        <v>116</v>
      </c>
      <c r="K21" s="19"/>
      <c r="L21" s="39" t="s">
        <v>22</v>
      </c>
      <c r="M21" s="29"/>
      <c r="N21" s="29"/>
      <c r="O21" s="40"/>
    </row>
    <row r="22">
      <c r="A22" s="133" t="s">
        <v>117</v>
      </c>
      <c r="B22" s="134" t="s">
        <v>118</v>
      </c>
      <c r="C22" s="135" t="s">
        <v>100</v>
      </c>
      <c r="D22" s="35" t="s">
        <v>119</v>
      </c>
      <c r="E22" s="136" t="s">
        <v>120</v>
      </c>
      <c r="F22" s="137" t="s">
        <v>121</v>
      </c>
      <c r="G22" s="138" t="s">
        <v>122</v>
      </c>
      <c r="H22" s="135" t="s">
        <v>123</v>
      </c>
      <c r="I22" s="135"/>
      <c r="J22" s="139" t="s">
        <v>124</v>
      </c>
      <c r="K22" s="140">
        <v>44911.0</v>
      </c>
      <c r="L22" s="141">
        <v>45030.0</v>
      </c>
      <c r="M22" s="141"/>
      <c r="N22" s="141"/>
      <c r="O22" s="142"/>
    </row>
    <row r="23">
      <c r="A23" s="143" t="s">
        <v>125</v>
      </c>
      <c r="B23" s="17"/>
      <c r="C23" s="144" t="s">
        <v>68</v>
      </c>
      <c r="D23" s="43" t="s">
        <v>126</v>
      </c>
      <c r="E23" s="145" t="s">
        <v>127</v>
      </c>
      <c r="F23" s="146"/>
      <c r="G23" s="144" t="s">
        <v>20</v>
      </c>
      <c r="H23" s="19"/>
      <c r="I23" s="144" t="s">
        <v>59</v>
      </c>
      <c r="J23" s="147"/>
      <c r="K23" s="19"/>
      <c r="L23" s="148" t="s">
        <v>22</v>
      </c>
      <c r="M23" s="149"/>
      <c r="N23" s="149"/>
      <c r="O23" s="150"/>
    </row>
    <row r="24">
      <c r="A24" s="20" t="s">
        <v>128</v>
      </c>
      <c r="B24" s="21" t="s">
        <v>129</v>
      </c>
      <c r="C24" s="22" t="s">
        <v>130</v>
      </c>
      <c r="D24" s="35" t="s">
        <v>131</v>
      </c>
      <c r="E24" s="79"/>
      <c r="F24" s="79"/>
      <c r="G24" s="80" t="s">
        <v>132</v>
      </c>
      <c r="H24" s="34" t="s">
        <v>13</v>
      </c>
      <c r="I24" s="22"/>
      <c r="J24" s="27"/>
      <c r="K24" s="28">
        <v>44911.0</v>
      </c>
      <c r="L24" s="81" t="s">
        <v>22</v>
      </c>
      <c r="M24" s="30"/>
      <c r="N24" s="30"/>
      <c r="O24" s="31"/>
    </row>
    <row r="25">
      <c r="A25" s="32" t="s">
        <v>133</v>
      </c>
      <c r="B25" s="33"/>
      <c r="C25" s="34" t="s">
        <v>134</v>
      </c>
      <c r="D25" s="35" t="s">
        <v>135</v>
      </c>
      <c r="E25" s="151" t="s">
        <v>136</v>
      </c>
      <c r="F25" s="82"/>
      <c r="G25" s="34" t="s">
        <v>20</v>
      </c>
      <c r="I25" s="34" t="s">
        <v>97</v>
      </c>
      <c r="J25" s="38" t="s">
        <v>137</v>
      </c>
      <c r="L25" s="39" t="s">
        <v>22</v>
      </c>
      <c r="M25" s="29"/>
      <c r="N25" s="29"/>
      <c r="O25" s="40"/>
    </row>
    <row r="26">
      <c r="A26" s="32" t="s">
        <v>138</v>
      </c>
      <c r="B26" s="33"/>
      <c r="C26" s="34" t="s">
        <v>139</v>
      </c>
      <c r="D26" s="43" t="s">
        <v>140</v>
      </c>
      <c r="E26" s="82"/>
      <c r="F26" s="82"/>
      <c r="G26" s="34" t="s">
        <v>20</v>
      </c>
      <c r="I26" s="34"/>
      <c r="J26" s="38"/>
      <c r="L26" s="39" t="s">
        <v>22</v>
      </c>
      <c r="M26" s="29"/>
      <c r="N26" s="29"/>
      <c r="O26" s="40"/>
    </row>
    <row r="27">
      <c r="A27" s="32" t="s">
        <v>141</v>
      </c>
      <c r="B27" s="17"/>
      <c r="C27" s="34" t="s">
        <v>142</v>
      </c>
      <c r="D27" s="35" t="s">
        <v>143</v>
      </c>
      <c r="E27" s="82"/>
      <c r="F27" s="82"/>
      <c r="G27" s="34" t="s">
        <v>20</v>
      </c>
      <c r="H27" s="19"/>
      <c r="I27" s="34"/>
      <c r="J27" s="38"/>
      <c r="K27" s="19"/>
      <c r="L27" s="39" t="s">
        <v>22</v>
      </c>
      <c r="M27" s="29"/>
      <c r="N27" s="29"/>
      <c r="O27" s="40"/>
    </row>
    <row r="28">
      <c r="A28" s="50" t="s">
        <v>144</v>
      </c>
      <c r="B28" s="152" t="s">
        <v>145</v>
      </c>
      <c r="C28" s="11" t="s">
        <v>28</v>
      </c>
      <c r="D28" s="35" t="s">
        <v>146</v>
      </c>
      <c r="E28" s="153" t="s">
        <v>30</v>
      </c>
      <c r="F28" s="53"/>
      <c r="G28" s="154" t="s">
        <v>147</v>
      </c>
      <c r="H28" s="11" t="s">
        <v>49</v>
      </c>
      <c r="I28" s="11"/>
      <c r="J28" s="54"/>
      <c r="K28" s="13">
        <v>44911.0</v>
      </c>
      <c r="L28" s="55" t="s">
        <v>22</v>
      </c>
      <c r="M28" s="56"/>
      <c r="N28" s="56"/>
      <c r="O28" s="57"/>
    </row>
    <row r="29">
      <c r="A29" s="6" t="s">
        <v>148</v>
      </c>
      <c r="C29" s="8" t="s">
        <v>71</v>
      </c>
      <c r="D29" s="35" t="s">
        <v>149</v>
      </c>
      <c r="E29" s="153" t="s">
        <v>30</v>
      </c>
      <c r="F29" s="10"/>
      <c r="G29" s="8" t="s">
        <v>20</v>
      </c>
      <c r="I29" s="8"/>
      <c r="J29" s="12"/>
      <c r="L29" s="14" t="s">
        <v>22</v>
      </c>
      <c r="M29" s="15"/>
      <c r="N29" s="15"/>
      <c r="O29" s="16"/>
    </row>
    <row r="30">
      <c r="A30" s="58" t="s">
        <v>150</v>
      </c>
      <c r="B30" s="19"/>
      <c r="C30" s="61" t="s">
        <v>151</v>
      </c>
      <c r="D30" s="43" t="s">
        <v>152</v>
      </c>
      <c r="E30" s="155"/>
      <c r="F30" s="60"/>
      <c r="G30" s="61" t="s">
        <v>20</v>
      </c>
      <c r="H30" s="19"/>
      <c r="I30" s="61"/>
      <c r="J30" s="12"/>
      <c r="K30" s="19"/>
      <c r="L30" s="63" t="s">
        <v>22</v>
      </c>
      <c r="M30" s="64"/>
      <c r="N30" s="64"/>
      <c r="O30" s="65"/>
    </row>
    <row r="31">
      <c r="A31" s="156" t="s">
        <v>153</v>
      </c>
      <c r="B31" s="51" t="s">
        <v>154</v>
      </c>
      <c r="C31" s="11" t="s">
        <v>28</v>
      </c>
      <c r="D31" s="35" t="s">
        <v>155</v>
      </c>
      <c r="E31" s="53"/>
      <c r="F31" s="53"/>
      <c r="G31" s="8" t="s">
        <v>20</v>
      </c>
      <c r="H31" s="11" t="s">
        <v>49</v>
      </c>
      <c r="I31" s="11"/>
      <c r="J31" s="54" t="s">
        <v>156</v>
      </c>
      <c r="K31" s="13">
        <v>44911.0</v>
      </c>
      <c r="L31" s="55" t="s">
        <v>22</v>
      </c>
      <c r="M31" s="56"/>
      <c r="N31" s="56"/>
      <c r="O31" s="57"/>
    </row>
    <row r="32">
      <c r="A32" s="6" t="s">
        <v>157</v>
      </c>
      <c r="B32" s="17"/>
      <c r="C32" s="8" t="s">
        <v>28</v>
      </c>
      <c r="D32" s="35" t="s">
        <v>158</v>
      </c>
      <c r="E32" s="10"/>
      <c r="F32" s="10"/>
      <c r="G32" s="157" t="s">
        <v>159</v>
      </c>
      <c r="H32" s="19"/>
      <c r="I32" s="8"/>
      <c r="J32" s="62" t="s">
        <v>156</v>
      </c>
      <c r="K32" s="19"/>
      <c r="L32" s="14" t="s">
        <v>22</v>
      </c>
      <c r="M32" s="15"/>
      <c r="N32" s="15"/>
      <c r="O32" s="16"/>
    </row>
    <row r="33">
      <c r="A33" s="50" t="s">
        <v>160</v>
      </c>
      <c r="B33" s="51" t="s">
        <v>161</v>
      </c>
      <c r="C33" s="11" t="s">
        <v>162</v>
      </c>
      <c r="D33" s="43" t="s">
        <v>163</v>
      </c>
      <c r="E33" s="53"/>
      <c r="F33" s="53"/>
      <c r="G33" s="11" t="s">
        <v>20</v>
      </c>
      <c r="H33" s="11" t="s">
        <v>49</v>
      </c>
      <c r="I33" s="11"/>
      <c r="J33" s="12"/>
      <c r="K33" s="13">
        <v>44914.0</v>
      </c>
      <c r="L33" s="55" t="s">
        <v>22</v>
      </c>
      <c r="M33" s="56"/>
      <c r="N33" s="56"/>
      <c r="O33" s="57"/>
    </row>
    <row r="34">
      <c r="A34" s="6" t="s">
        <v>164</v>
      </c>
      <c r="B34" s="17"/>
      <c r="C34" s="18" t="s">
        <v>165</v>
      </c>
      <c r="D34" s="35" t="s">
        <v>166</v>
      </c>
      <c r="E34" s="10"/>
      <c r="F34" s="10"/>
      <c r="G34" s="8" t="s">
        <v>20</v>
      </c>
      <c r="H34" s="19"/>
      <c r="I34" s="8"/>
      <c r="J34" s="12"/>
      <c r="K34" s="19"/>
      <c r="L34" s="14" t="s">
        <v>22</v>
      </c>
      <c r="M34" s="15"/>
      <c r="N34" s="15"/>
      <c r="O34" s="16"/>
    </row>
    <row r="35">
      <c r="A35" s="50" t="s">
        <v>167</v>
      </c>
      <c r="B35" s="51" t="s">
        <v>168</v>
      </c>
      <c r="C35" s="11" t="s">
        <v>169</v>
      </c>
      <c r="D35" s="43" t="s">
        <v>170</v>
      </c>
      <c r="E35" s="158" t="s">
        <v>171</v>
      </c>
      <c r="F35" s="53"/>
      <c r="G35" s="154" t="s">
        <v>172</v>
      </c>
      <c r="H35" s="11" t="s">
        <v>173</v>
      </c>
      <c r="I35" s="11"/>
      <c r="J35" s="54" t="s">
        <v>174</v>
      </c>
      <c r="K35" s="13">
        <v>44914.0</v>
      </c>
      <c r="L35" s="14" t="s">
        <v>22</v>
      </c>
      <c r="M35" s="56"/>
      <c r="N35" s="56"/>
      <c r="O35" s="57"/>
    </row>
    <row r="36">
      <c r="A36" s="58" t="s">
        <v>175</v>
      </c>
      <c r="B36" s="17"/>
      <c r="C36" s="61" t="s">
        <v>176</v>
      </c>
      <c r="D36" s="35" t="s">
        <v>177</v>
      </c>
      <c r="E36" s="60" t="s">
        <v>178</v>
      </c>
      <c r="F36" s="60"/>
      <c r="G36" s="61" t="s">
        <v>20</v>
      </c>
      <c r="H36" s="19"/>
      <c r="I36" s="61"/>
      <c r="J36" s="62"/>
      <c r="K36" s="19"/>
      <c r="L36" s="63" t="s">
        <v>22</v>
      </c>
      <c r="M36" s="64"/>
      <c r="N36" s="64"/>
      <c r="O36" s="65"/>
    </row>
    <row r="37">
      <c r="A37" s="50" t="s">
        <v>179</v>
      </c>
      <c r="B37" s="51" t="s">
        <v>180</v>
      </c>
      <c r="C37" s="11" t="s">
        <v>181</v>
      </c>
      <c r="D37" s="35" t="s">
        <v>182</v>
      </c>
      <c r="E37" s="53"/>
      <c r="F37" s="53"/>
      <c r="G37" s="11" t="s">
        <v>20</v>
      </c>
      <c r="H37" s="11" t="s">
        <v>49</v>
      </c>
      <c r="I37" s="11"/>
      <c r="J37" s="54"/>
      <c r="K37" s="13">
        <v>44914.0</v>
      </c>
      <c r="L37" s="55" t="s">
        <v>22</v>
      </c>
      <c r="M37" s="56"/>
      <c r="N37" s="56"/>
      <c r="O37" s="57"/>
    </row>
    <row r="38">
      <c r="A38" s="6" t="s">
        <v>183</v>
      </c>
      <c r="B38" s="33"/>
      <c r="C38" s="8" t="s">
        <v>184</v>
      </c>
      <c r="D38" s="35" t="s">
        <v>185</v>
      </c>
      <c r="E38" s="10"/>
      <c r="F38" s="10"/>
      <c r="G38" s="8" t="s">
        <v>20</v>
      </c>
      <c r="I38" s="8"/>
      <c r="J38" s="12"/>
      <c r="L38" s="14" t="s">
        <v>22</v>
      </c>
      <c r="M38" s="15"/>
      <c r="N38" s="15"/>
      <c r="O38" s="16"/>
    </row>
    <row r="39">
      <c r="A39" s="58" t="s">
        <v>186</v>
      </c>
      <c r="B39" s="17"/>
      <c r="C39" s="61" t="s">
        <v>187</v>
      </c>
      <c r="D39" s="35" t="s">
        <v>188</v>
      </c>
      <c r="E39" s="60"/>
      <c r="F39" s="60"/>
      <c r="G39" s="159" t="s">
        <v>189</v>
      </c>
      <c r="H39" s="19"/>
      <c r="I39" s="61"/>
      <c r="J39" s="62"/>
      <c r="K39" s="19"/>
      <c r="L39" s="63" t="s">
        <v>22</v>
      </c>
      <c r="M39" s="64"/>
      <c r="N39" s="64"/>
      <c r="O39" s="65"/>
    </row>
    <row r="40">
      <c r="A40" s="20" t="s">
        <v>190</v>
      </c>
      <c r="B40" s="21" t="s">
        <v>191</v>
      </c>
      <c r="C40" s="22" t="s">
        <v>192</v>
      </c>
      <c r="D40" s="35" t="s">
        <v>193</v>
      </c>
      <c r="E40" s="79" t="s">
        <v>194</v>
      </c>
      <c r="F40" s="79"/>
      <c r="G40" s="80" t="s">
        <v>195</v>
      </c>
      <c r="H40" s="34" t="s">
        <v>13</v>
      </c>
      <c r="I40" s="22"/>
      <c r="J40" s="27"/>
      <c r="K40" s="28">
        <v>44915.0</v>
      </c>
      <c r="L40" s="81" t="s">
        <v>22</v>
      </c>
      <c r="M40" s="30"/>
      <c r="N40" s="30"/>
      <c r="O40" s="31"/>
    </row>
    <row r="41">
      <c r="A41" s="32" t="s">
        <v>196</v>
      </c>
      <c r="B41" s="33"/>
      <c r="C41" s="34" t="s">
        <v>68</v>
      </c>
      <c r="D41" s="35" t="s">
        <v>197</v>
      </c>
      <c r="E41" s="160" t="s">
        <v>198</v>
      </c>
      <c r="F41" s="43" t="s">
        <v>199</v>
      </c>
      <c r="G41" s="34" t="s">
        <v>20</v>
      </c>
      <c r="I41" s="34" t="s">
        <v>97</v>
      </c>
      <c r="J41" s="38" t="s">
        <v>200</v>
      </c>
      <c r="L41" s="29">
        <v>45051.0</v>
      </c>
      <c r="M41" s="29"/>
      <c r="N41" s="29"/>
      <c r="O41" s="40"/>
    </row>
    <row r="42">
      <c r="A42" s="32" t="s">
        <v>201</v>
      </c>
      <c r="B42" s="17"/>
      <c r="C42" s="34" t="s">
        <v>202</v>
      </c>
      <c r="D42" s="35" t="s">
        <v>203</v>
      </c>
      <c r="E42" s="151" t="s">
        <v>204</v>
      </c>
      <c r="F42" s="82"/>
      <c r="G42" s="34" t="s">
        <v>20</v>
      </c>
      <c r="H42" s="19"/>
      <c r="I42" s="34"/>
      <c r="J42" s="38" t="s">
        <v>205</v>
      </c>
      <c r="K42" s="19"/>
      <c r="L42" s="39" t="s">
        <v>22</v>
      </c>
      <c r="M42" s="29">
        <v>44970.0</v>
      </c>
      <c r="N42" s="29"/>
      <c r="O42" s="40"/>
    </row>
    <row r="43">
      <c r="A43" s="20" t="s">
        <v>206</v>
      </c>
      <c r="B43" s="21" t="s">
        <v>207</v>
      </c>
      <c r="C43" s="22" t="s">
        <v>208</v>
      </c>
      <c r="D43" s="43" t="s">
        <v>209</v>
      </c>
      <c r="E43" s="161" t="s">
        <v>210</v>
      </c>
      <c r="F43" s="25" t="s">
        <v>211</v>
      </c>
      <c r="G43" s="22" t="s">
        <v>20</v>
      </c>
      <c r="H43" s="34" t="s">
        <v>13</v>
      </c>
      <c r="I43" s="22"/>
      <c r="J43" s="27" t="s">
        <v>212</v>
      </c>
      <c r="K43" s="28">
        <v>44915.0</v>
      </c>
      <c r="L43" s="81" t="s">
        <v>22</v>
      </c>
      <c r="M43" s="30"/>
      <c r="N43" s="30"/>
      <c r="O43" s="31"/>
    </row>
    <row r="44">
      <c r="A44" s="32" t="s">
        <v>213</v>
      </c>
      <c r="B44" s="17"/>
      <c r="C44" s="34" t="s">
        <v>68</v>
      </c>
      <c r="D44" s="35" t="s">
        <v>214</v>
      </c>
      <c r="E44" s="151" t="s">
        <v>215</v>
      </c>
      <c r="F44" s="37" t="s">
        <v>216</v>
      </c>
      <c r="G44" s="34" t="s">
        <v>20</v>
      </c>
      <c r="H44" s="19"/>
      <c r="I44" s="34"/>
      <c r="J44" s="38" t="s">
        <v>212</v>
      </c>
      <c r="K44" s="19"/>
      <c r="L44" s="39" t="s">
        <v>22</v>
      </c>
      <c r="M44" s="29"/>
      <c r="N44" s="29"/>
      <c r="O44" s="40"/>
    </row>
    <row r="45">
      <c r="A45" s="20" t="s">
        <v>217</v>
      </c>
      <c r="B45" s="21" t="s">
        <v>218</v>
      </c>
      <c r="C45" s="22" t="s">
        <v>219</v>
      </c>
      <c r="D45" s="35" t="s">
        <v>220</v>
      </c>
      <c r="E45" s="162" t="s">
        <v>221</v>
      </c>
      <c r="F45" s="163" t="s">
        <v>222</v>
      </c>
      <c r="G45" s="80" t="s">
        <v>223</v>
      </c>
      <c r="H45" s="22" t="s">
        <v>13</v>
      </c>
      <c r="I45" s="22"/>
      <c r="J45" s="27"/>
      <c r="K45" s="28">
        <v>44915.0</v>
      </c>
      <c r="L45" s="81" t="s">
        <v>22</v>
      </c>
      <c r="M45" s="30"/>
      <c r="N45" s="30"/>
      <c r="O45" s="31"/>
    </row>
    <row r="46">
      <c r="A46" s="32" t="s">
        <v>224</v>
      </c>
      <c r="B46" s="17"/>
      <c r="C46" s="34" t="s">
        <v>134</v>
      </c>
      <c r="D46" s="43" t="s">
        <v>225</v>
      </c>
      <c r="E46" s="82" t="s">
        <v>226</v>
      </c>
      <c r="F46" s="82"/>
      <c r="G46" s="34" t="s">
        <v>20</v>
      </c>
      <c r="H46" s="19"/>
      <c r="I46" s="34"/>
      <c r="J46" s="38"/>
      <c r="K46" s="19"/>
      <c r="L46" s="39" t="s">
        <v>22</v>
      </c>
      <c r="M46" s="29"/>
      <c r="N46" s="29"/>
      <c r="O46" s="40"/>
    </row>
    <row r="47">
      <c r="A47" s="20" t="s">
        <v>227</v>
      </c>
      <c r="B47" s="21" t="s">
        <v>228</v>
      </c>
      <c r="C47" s="22" t="s">
        <v>28</v>
      </c>
      <c r="D47" s="35" t="s">
        <v>229</v>
      </c>
      <c r="E47" s="79"/>
      <c r="F47" s="79"/>
      <c r="G47" s="80" t="s">
        <v>230</v>
      </c>
      <c r="H47" s="34" t="s">
        <v>13</v>
      </c>
      <c r="I47" s="22"/>
      <c r="J47" s="27"/>
      <c r="K47" s="28">
        <v>44915.0</v>
      </c>
      <c r="L47" s="81" t="s">
        <v>22</v>
      </c>
      <c r="M47" s="30"/>
      <c r="N47" s="30"/>
      <c r="O47" s="31"/>
    </row>
    <row r="48">
      <c r="A48" s="32" t="s">
        <v>231</v>
      </c>
      <c r="B48" s="33"/>
      <c r="C48" s="34" t="s">
        <v>134</v>
      </c>
      <c r="D48" s="43" t="s">
        <v>232</v>
      </c>
      <c r="E48" s="82"/>
      <c r="F48" s="82"/>
      <c r="G48" s="164" t="s">
        <v>233</v>
      </c>
      <c r="I48" s="34"/>
      <c r="J48" s="38"/>
      <c r="L48" s="39" t="s">
        <v>22</v>
      </c>
      <c r="M48" s="29"/>
      <c r="N48" s="29"/>
      <c r="O48" s="40"/>
    </row>
    <row r="49">
      <c r="A49" s="41" t="s">
        <v>234</v>
      </c>
      <c r="B49" s="17"/>
      <c r="C49" s="42" t="s">
        <v>235</v>
      </c>
      <c r="D49" s="35" t="s">
        <v>236</v>
      </c>
      <c r="E49" s="44" t="s">
        <v>237</v>
      </c>
      <c r="F49" s="165" t="s">
        <v>238</v>
      </c>
      <c r="G49" s="42" t="s">
        <v>20</v>
      </c>
      <c r="H49" s="19"/>
      <c r="I49" s="42"/>
      <c r="J49" s="46" t="s">
        <v>239</v>
      </c>
      <c r="K49" s="19"/>
      <c r="L49" s="48">
        <v>45051.0</v>
      </c>
      <c r="M49" s="48"/>
      <c r="N49" s="48"/>
      <c r="O49" s="49"/>
    </row>
    <row r="50">
      <c r="A50" s="50" t="s">
        <v>240</v>
      </c>
      <c r="B50" s="51" t="s">
        <v>241</v>
      </c>
      <c r="C50" s="11" t="s">
        <v>68</v>
      </c>
      <c r="D50" s="43" t="s">
        <v>242</v>
      </c>
      <c r="E50" s="53" t="s">
        <v>243</v>
      </c>
      <c r="F50" s="53"/>
      <c r="G50" s="154" t="s">
        <v>244</v>
      </c>
      <c r="H50" s="11" t="s">
        <v>173</v>
      </c>
      <c r="I50" s="11"/>
      <c r="J50" s="54"/>
      <c r="K50" s="13">
        <v>44915.0</v>
      </c>
      <c r="L50" s="55" t="s">
        <v>22</v>
      </c>
      <c r="M50" s="56"/>
      <c r="N50" s="56"/>
      <c r="O50" s="57"/>
    </row>
    <row r="51">
      <c r="A51" s="58" t="s">
        <v>245</v>
      </c>
      <c r="B51" s="17"/>
      <c r="C51" s="61" t="s">
        <v>134</v>
      </c>
      <c r="D51" s="35" t="s">
        <v>246</v>
      </c>
      <c r="E51" s="60" t="s">
        <v>247</v>
      </c>
      <c r="F51" s="60"/>
      <c r="G51" s="61" t="s">
        <v>20</v>
      </c>
      <c r="H51" s="19"/>
      <c r="I51" s="61"/>
      <c r="J51" s="62"/>
      <c r="K51" s="19"/>
      <c r="L51" s="63" t="s">
        <v>22</v>
      </c>
      <c r="M51" s="64"/>
      <c r="N51" s="64"/>
      <c r="O51" s="65"/>
    </row>
    <row r="52">
      <c r="A52" s="50" t="s">
        <v>248</v>
      </c>
      <c r="B52" s="51" t="s">
        <v>249</v>
      </c>
      <c r="C52" s="11" t="s">
        <v>100</v>
      </c>
      <c r="D52" s="43" t="s">
        <v>250</v>
      </c>
      <c r="E52" s="53" t="s">
        <v>251</v>
      </c>
      <c r="F52" s="53"/>
      <c r="G52" s="11" t="s">
        <v>20</v>
      </c>
      <c r="H52" s="11" t="s">
        <v>173</v>
      </c>
      <c r="I52" s="11"/>
      <c r="J52" s="54"/>
      <c r="K52" s="13">
        <v>44916.0</v>
      </c>
      <c r="L52" s="55" t="s">
        <v>22</v>
      </c>
      <c r="M52" s="56"/>
      <c r="N52" s="56"/>
      <c r="O52" s="57"/>
    </row>
    <row r="53">
      <c r="A53" s="6" t="s">
        <v>252</v>
      </c>
      <c r="B53" s="17"/>
      <c r="C53" s="8" t="s">
        <v>253</v>
      </c>
      <c r="D53" s="35" t="s">
        <v>254</v>
      </c>
      <c r="E53" s="10"/>
      <c r="F53" s="10"/>
      <c r="G53" s="166" t="s">
        <v>255</v>
      </c>
      <c r="H53" s="19"/>
      <c r="I53" s="8"/>
      <c r="J53" s="12"/>
      <c r="K53" s="19"/>
      <c r="L53" s="14" t="s">
        <v>22</v>
      </c>
      <c r="M53" s="15"/>
      <c r="N53" s="15"/>
      <c r="O53" s="16"/>
    </row>
    <row r="54">
      <c r="A54" s="167" t="s">
        <v>256</v>
      </c>
      <c r="B54" s="168" t="s">
        <v>257</v>
      </c>
      <c r="C54" s="169" t="s">
        <v>68</v>
      </c>
      <c r="D54" s="43" t="s">
        <v>258</v>
      </c>
      <c r="E54" s="170" t="s">
        <v>259</v>
      </c>
      <c r="F54" s="171"/>
      <c r="G54" s="169" t="s">
        <v>20</v>
      </c>
      <c r="H54" s="172" t="s">
        <v>58</v>
      </c>
      <c r="I54" s="169"/>
      <c r="J54" s="173"/>
      <c r="K54" s="174">
        <v>44916.0</v>
      </c>
      <c r="L54" s="175" t="s">
        <v>22</v>
      </c>
      <c r="M54" s="176"/>
      <c r="N54" s="176"/>
      <c r="O54" s="177"/>
    </row>
    <row r="55">
      <c r="A55" s="178" t="s">
        <v>260</v>
      </c>
      <c r="B55" s="33"/>
      <c r="C55" s="172" t="s">
        <v>261</v>
      </c>
      <c r="D55" s="35" t="s">
        <v>262</v>
      </c>
      <c r="E55" s="179"/>
      <c r="F55" s="179"/>
      <c r="G55" s="172" t="s">
        <v>20</v>
      </c>
      <c r="I55" s="172"/>
      <c r="J55" s="180"/>
      <c r="L55" s="181" t="s">
        <v>22</v>
      </c>
      <c r="M55" s="182"/>
      <c r="N55" s="182"/>
      <c r="O55" s="183"/>
    </row>
    <row r="56">
      <c r="A56" s="184" t="s">
        <v>263</v>
      </c>
      <c r="B56" s="17"/>
      <c r="C56" s="185" t="s">
        <v>264</v>
      </c>
      <c r="D56" s="35" t="s">
        <v>265</v>
      </c>
      <c r="E56" s="186" t="s">
        <v>266</v>
      </c>
      <c r="F56" s="187" t="s">
        <v>267</v>
      </c>
      <c r="G56" s="188" t="s">
        <v>268</v>
      </c>
      <c r="H56" s="19"/>
      <c r="I56" s="185" t="s">
        <v>269</v>
      </c>
      <c r="J56" s="189" t="s">
        <v>270</v>
      </c>
      <c r="K56" s="19"/>
      <c r="L56" s="190" t="s">
        <v>22</v>
      </c>
      <c r="M56" s="191">
        <v>44944.0</v>
      </c>
      <c r="N56" s="191">
        <v>44949.0</v>
      </c>
      <c r="O56" s="192">
        <v>44952.0</v>
      </c>
    </row>
    <row r="57">
      <c r="A57" s="20" t="s">
        <v>271</v>
      </c>
      <c r="B57" s="21" t="s">
        <v>272</v>
      </c>
      <c r="C57" s="22" t="s">
        <v>28</v>
      </c>
      <c r="D57" s="43" t="s">
        <v>273</v>
      </c>
      <c r="E57" s="193" t="s">
        <v>274</v>
      </c>
      <c r="F57" s="79"/>
      <c r="G57" s="22" t="s">
        <v>20</v>
      </c>
      <c r="H57" s="22" t="s">
        <v>13</v>
      </c>
      <c r="I57" s="22"/>
      <c r="J57" s="27"/>
      <c r="K57" s="28">
        <v>44916.0</v>
      </c>
      <c r="L57" s="81" t="s">
        <v>22</v>
      </c>
      <c r="M57" s="30"/>
      <c r="N57" s="30"/>
      <c r="O57" s="31"/>
    </row>
    <row r="58">
      <c r="A58" s="32" t="s">
        <v>275</v>
      </c>
      <c r="B58" s="33"/>
      <c r="C58" s="194" t="s">
        <v>134</v>
      </c>
      <c r="D58" s="35" t="s">
        <v>276</v>
      </c>
      <c r="E58" s="151" t="s">
        <v>277</v>
      </c>
      <c r="F58" s="82"/>
      <c r="G58" s="164" t="s">
        <v>278</v>
      </c>
      <c r="I58" s="34" t="s">
        <v>279</v>
      </c>
      <c r="J58" s="38" t="s">
        <v>174</v>
      </c>
      <c r="L58" s="39" t="s">
        <v>22</v>
      </c>
      <c r="M58" s="29"/>
      <c r="N58" s="29"/>
      <c r="O58" s="40"/>
    </row>
    <row r="59">
      <c r="A59" s="41" t="s">
        <v>280</v>
      </c>
      <c r="B59" s="17"/>
      <c r="C59" s="42" t="s">
        <v>281</v>
      </c>
      <c r="D59" s="35" t="s">
        <v>282</v>
      </c>
      <c r="E59" s="44"/>
      <c r="F59" s="44"/>
      <c r="G59" s="42" t="s">
        <v>20</v>
      </c>
      <c r="H59" s="19"/>
      <c r="I59" s="42"/>
      <c r="J59" s="46"/>
      <c r="L59" s="39" t="s">
        <v>22</v>
      </c>
      <c r="M59" s="48"/>
      <c r="N59" s="48"/>
      <c r="O59" s="49"/>
    </row>
    <row r="60">
      <c r="A60" s="50" t="s">
        <v>283</v>
      </c>
      <c r="B60" s="51" t="s">
        <v>284</v>
      </c>
      <c r="C60" s="11" t="s">
        <v>285</v>
      </c>
      <c r="D60" s="43" t="s">
        <v>286</v>
      </c>
      <c r="E60" s="195" t="s">
        <v>287</v>
      </c>
      <c r="F60" s="196" t="s">
        <v>288</v>
      </c>
      <c r="G60" s="11" t="s">
        <v>20</v>
      </c>
      <c r="H60" s="11" t="s">
        <v>49</v>
      </c>
      <c r="I60" s="11"/>
      <c r="J60" s="197" t="s">
        <v>289</v>
      </c>
      <c r="K60" s="13">
        <v>44916.0</v>
      </c>
      <c r="L60" s="55" t="s">
        <v>22</v>
      </c>
      <c r="M60" s="56"/>
      <c r="N60" s="56"/>
      <c r="O60" s="57"/>
    </row>
    <row r="61">
      <c r="A61" s="6" t="s">
        <v>284</v>
      </c>
      <c r="B61" s="33"/>
      <c r="C61" s="8" t="s">
        <v>290</v>
      </c>
      <c r="D61" s="43" t="s">
        <v>291</v>
      </c>
      <c r="E61" s="10"/>
      <c r="F61" s="10"/>
      <c r="G61" s="8" t="s">
        <v>20</v>
      </c>
      <c r="I61" s="8"/>
      <c r="J61" s="198"/>
      <c r="L61" s="14" t="s">
        <v>22</v>
      </c>
      <c r="M61" s="15"/>
      <c r="N61" s="15"/>
      <c r="O61" s="16"/>
    </row>
    <row r="62">
      <c r="A62" s="6" t="s">
        <v>292</v>
      </c>
      <c r="B62" s="33"/>
      <c r="C62" s="8" t="s">
        <v>293</v>
      </c>
      <c r="D62" s="43" t="s">
        <v>294</v>
      </c>
      <c r="E62" s="10"/>
      <c r="F62" s="199" t="s">
        <v>295</v>
      </c>
      <c r="G62" s="8" t="s">
        <v>20</v>
      </c>
      <c r="I62" s="8"/>
      <c r="J62" s="198"/>
      <c r="L62" s="14" t="s">
        <v>22</v>
      </c>
      <c r="M62" s="15"/>
      <c r="N62" s="15"/>
      <c r="O62" s="16"/>
    </row>
    <row r="63">
      <c r="A63" s="6" t="s">
        <v>296</v>
      </c>
      <c r="B63" s="33"/>
      <c r="C63" s="8" t="s">
        <v>68</v>
      </c>
      <c r="D63" s="43" t="s">
        <v>297</v>
      </c>
      <c r="E63" s="10" t="s">
        <v>298</v>
      </c>
      <c r="F63" s="10"/>
      <c r="G63" s="8" t="s">
        <v>20</v>
      </c>
      <c r="I63" s="8"/>
      <c r="J63" s="198"/>
      <c r="L63" s="14" t="s">
        <v>22</v>
      </c>
      <c r="M63" s="15"/>
      <c r="N63" s="15"/>
      <c r="O63" s="16"/>
    </row>
    <row r="64">
      <c r="A64" s="6" t="s">
        <v>299</v>
      </c>
      <c r="B64" s="33"/>
      <c r="C64" s="8" t="s">
        <v>300</v>
      </c>
      <c r="D64" s="35" t="s">
        <v>301</v>
      </c>
      <c r="E64" s="10"/>
      <c r="F64" s="10"/>
      <c r="G64" s="8" t="s">
        <v>20</v>
      </c>
      <c r="I64" s="8"/>
      <c r="J64" s="198"/>
      <c r="L64" s="14" t="s">
        <v>22</v>
      </c>
      <c r="M64" s="15"/>
      <c r="N64" s="15"/>
      <c r="O64" s="16"/>
    </row>
    <row r="65">
      <c r="A65" s="6" t="s">
        <v>302</v>
      </c>
      <c r="B65" s="33"/>
      <c r="C65" s="8" t="s">
        <v>303</v>
      </c>
      <c r="D65" s="43" t="s">
        <v>304</v>
      </c>
      <c r="E65" s="10"/>
      <c r="F65" s="9" t="s">
        <v>305</v>
      </c>
      <c r="G65" s="8" t="s">
        <v>20</v>
      </c>
      <c r="I65" s="8"/>
      <c r="J65" s="198"/>
      <c r="L65" s="14" t="s">
        <v>22</v>
      </c>
      <c r="M65" s="15"/>
      <c r="N65" s="15"/>
      <c r="O65" s="16"/>
    </row>
    <row r="66">
      <c r="A66" s="6" t="s">
        <v>306</v>
      </c>
      <c r="B66" s="17"/>
      <c r="C66" s="8" t="s">
        <v>307</v>
      </c>
      <c r="D66" s="35" t="s">
        <v>308</v>
      </c>
      <c r="E66" s="10" t="s">
        <v>309</v>
      </c>
      <c r="F66" s="10"/>
      <c r="G66" s="8" t="s">
        <v>20</v>
      </c>
      <c r="H66" s="19"/>
      <c r="I66" s="8"/>
      <c r="J66" s="198"/>
      <c r="K66" s="19"/>
      <c r="L66" s="14" t="s">
        <v>22</v>
      </c>
      <c r="M66" s="15"/>
      <c r="N66" s="15"/>
      <c r="O66" s="16"/>
    </row>
    <row r="67">
      <c r="A67" s="20" t="s">
        <v>310</v>
      </c>
      <c r="B67" s="21" t="s">
        <v>311</v>
      </c>
      <c r="C67" s="22" t="s">
        <v>208</v>
      </c>
      <c r="D67" s="43" t="s">
        <v>312</v>
      </c>
      <c r="E67" s="79" t="s">
        <v>313</v>
      </c>
      <c r="F67" s="163" t="s">
        <v>314</v>
      </c>
      <c r="G67" s="22" t="s">
        <v>20</v>
      </c>
      <c r="H67" s="22" t="s">
        <v>13</v>
      </c>
      <c r="I67" s="22" t="s">
        <v>315</v>
      </c>
      <c r="J67" s="27" t="s">
        <v>239</v>
      </c>
      <c r="K67" s="28">
        <v>44916.0</v>
      </c>
      <c r="L67" s="30">
        <v>45051.0</v>
      </c>
      <c r="M67" s="30">
        <v>44965.0</v>
      </c>
      <c r="N67" s="30"/>
      <c r="O67" s="31"/>
    </row>
    <row r="68">
      <c r="A68" s="32" t="s">
        <v>316</v>
      </c>
      <c r="B68" s="33"/>
      <c r="C68" s="34" t="s">
        <v>317</v>
      </c>
      <c r="D68" s="35" t="s">
        <v>318</v>
      </c>
      <c r="E68" s="82"/>
      <c r="F68" s="82"/>
      <c r="G68" s="164" t="s">
        <v>319</v>
      </c>
      <c r="I68" s="34"/>
      <c r="J68" s="38"/>
      <c r="L68" s="29" t="s">
        <v>22</v>
      </c>
      <c r="M68" s="29"/>
      <c r="N68" s="29"/>
      <c r="O68" s="40"/>
    </row>
    <row r="69">
      <c r="A69" s="41" t="s">
        <v>320</v>
      </c>
      <c r="B69" s="17"/>
      <c r="C69" s="42" t="s">
        <v>321</v>
      </c>
      <c r="D69" s="35" t="s">
        <v>322</v>
      </c>
      <c r="E69" s="44"/>
      <c r="F69" s="44"/>
      <c r="G69" s="42" t="s">
        <v>20</v>
      </c>
      <c r="H69" s="19"/>
      <c r="I69" s="42"/>
      <c r="J69" s="46"/>
      <c r="K69" s="19"/>
      <c r="L69" s="48" t="s">
        <v>22</v>
      </c>
      <c r="M69" s="48"/>
      <c r="N69" s="48"/>
      <c r="O69" s="49"/>
    </row>
    <row r="70">
      <c r="A70" s="167" t="s">
        <v>323</v>
      </c>
      <c r="B70" s="200" t="s">
        <v>324</v>
      </c>
      <c r="C70" s="169" t="s">
        <v>290</v>
      </c>
      <c r="D70" s="35" t="s">
        <v>325</v>
      </c>
      <c r="E70" s="171" t="s">
        <v>326</v>
      </c>
      <c r="F70" s="201" t="s">
        <v>327</v>
      </c>
      <c r="G70" s="202" t="s">
        <v>328</v>
      </c>
      <c r="H70" s="169" t="s">
        <v>58</v>
      </c>
      <c r="I70" s="169" t="s">
        <v>329</v>
      </c>
      <c r="J70" s="203"/>
      <c r="K70" s="174">
        <v>44916.0</v>
      </c>
      <c r="L70" s="175" t="s">
        <v>22</v>
      </c>
      <c r="M70" s="176">
        <v>44916.0</v>
      </c>
      <c r="N70" s="176">
        <v>44917.0</v>
      </c>
      <c r="O70" s="177">
        <v>44929.0</v>
      </c>
    </row>
    <row r="71">
      <c r="A71" s="178" t="s">
        <v>330</v>
      </c>
      <c r="B71" s="33"/>
      <c r="C71" s="172" t="s">
        <v>290</v>
      </c>
      <c r="D71" s="35" t="s">
        <v>331</v>
      </c>
      <c r="E71" s="204" t="s">
        <v>332</v>
      </c>
      <c r="F71" s="179"/>
      <c r="G71" s="205" t="s">
        <v>333</v>
      </c>
      <c r="I71" s="172" t="s">
        <v>80</v>
      </c>
      <c r="J71" s="180"/>
      <c r="L71" s="182" t="s">
        <v>22</v>
      </c>
      <c r="M71" s="182"/>
      <c r="N71" s="182"/>
      <c r="O71" s="183"/>
    </row>
    <row r="72">
      <c r="A72" s="184" t="s">
        <v>334</v>
      </c>
      <c r="B72" s="17"/>
      <c r="C72" s="185" t="s">
        <v>335</v>
      </c>
      <c r="D72" s="43" t="s">
        <v>336</v>
      </c>
      <c r="E72" s="206"/>
      <c r="F72" s="206"/>
      <c r="G72" s="185" t="s">
        <v>20</v>
      </c>
      <c r="H72" s="19"/>
      <c r="I72" s="185"/>
      <c r="J72" s="189"/>
      <c r="K72" s="19"/>
      <c r="L72" s="191" t="s">
        <v>22</v>
      </c>
      <c r="M72" s="191"/>
      <c r="N72" s="191"/>
      <c r="O72" s="192"/>
    </row>
    <row r="73" hidden="1">
      <c r="A73" s="207" t="s">
        <v>337</v>
      </c>
      <c r="B73" s="208" t="s">
        <v>338</v>
      </c>
      <c r="C73" s="209" t="s">
        <v>71</v>
      </c>
      <c r="D73" s="210"/>
      <c r="E73" s="211" t="s">
        <v>339</v>
      </c>
      <c r="F73" s="212"/>
      <c r="G73" s="209" t="s">
        <v>20</v>
      </c>
      <c r="H73" s="213" t="s">
        <v>340</v>
      </c>
      <c r="I73" s="213" t="s">
        <v>97</v>
      </c>
      <c r="J73" s="214" t="s">
        <v>341</v>
      </c>
      <c r="K73" s="215">
        <v>44917.0</v>
      </c>
      <c r="L73" s="216" t="s">
        <v>22</v>
      </c>
      <c r="M73" s="217">
        <v>44951.0</v>
      </c>
      <c r="N73" s="218"/>
      <c r="O73" s="219"/>
    </row>
    <row r="74" hidden="1">
      <c r="A74" s="220" t="s">
        <v>342</v>
      </c>
      <c r="B74" s="33"/>
      <c r="C74" s="221" t="s">
        <v>343</v>
      </c>
      <c r="D74" s="210"/>
      <c r="E74" s="222"/>
      <c r="F74" s="222"/>
      <c r="G74" s="221" t="s">
        <v>20</v>
      </c>
      <c r="I74" s="221"/>
      <c r="J74" s="223"/>
      <c r="L74" s="224" t="s">
        <v>22</v>
      </c>
      <c r="M74" s="225"/>
      <c r="N74" s="226"/>
      <c r="O74" s="227"/>
    </row>
    <row r="75" hidden="1">
      <c r="A75" s="228" t="s">
        <v>344</v>
      </c>
      <c r="B75" s="17"/>
      <c r="C75" s="229" t="s">
        <v>345</v>
      </c>
      <c r="D75" s="210"/>
      <c r="E75" s="230" t="s">
        <v>346</v>
      </c>
      <c r="F75" s="231" t="s">
        <v>347</v>
      </c>
      <c r="G75" s="229" t="s">
        <v>20</v>
      </c>
      <c r="H75" s="19"/>
      <c r="I75" s="229"/>
      <c r="J75" s="232"/>
      <c r="K75" s="19"/>
      <c r="L75" s="233" t="s">
        <v>22</v>
      </c>
      <c r="M75" s="234"/>
      <c r="N75" s="235"/>
      <c r="O75" s="236"/>
    </row>
    <row r="76">
      <c r="A76" s="178" t="s">
        <v>348</v>
      </c>
      <c r="B76" s="237" t="s">
        <v>349</v>
      </c>
      <c r="C76" s="172" t="s">
        <v>350</v>
      </c>
      <c r="D76" s="43" t="s">
        <v>351</v>
      </c>
      <c r="E76" s="179"/>
      <c r="F76" s="179"/>
      <c r="G76" s="172" t="s">
        <v>20</v>
      </c>
      <c r="H76" s="169"/>
      <c r="I76" s="172"/>
      <c r="J76" s="180"/>
      <c r="K76" s="174"/>
      <c r="L76" s="182" t="s">
        <v>22</v>
      </c>
      <c r="M76" s="182"/>
      <c r="N76" s="182"/>
      <c r="O76" s="183"/>
    </row>
    <row r="77">
      <c r="A77" s="184" t="s">
        <v>352</v>
      </c>
      <c r="B77" s="17"/>
      <c r="C77" s="185" t="s">
        <v>353</v>
      </c>
      <c r="D77" s="35" t="s">
        <v>354</v>
      </c>
      <c r="E77" s="206"/>
      <c r="F77" s="206"/>
      <c r="G77" s="185" t="s">
        <v>20</v>
      </c>
      <c r="H77" s="19"/>
      <c r="I77" s="185"/>
      <c r="J77" s="189"/>
      <c r="K77" s="19"/>
      <c r="L77" s="191" t="s">
        <v>22</v>
      </c>
      <c r="M77" s="191"/>
      <c r="N77" s="191"/>
      <c r="O77" s="192"/>
    </row>
    <row r="78">
      <c r="A78" s="238" t="s">
        <v>355</v>
      </c>
      <c r="B78" s="239" t="s">
        <v>356</v>
      </c>
      <c r="C78" s="240" t="s">
        <v>357</v>
      </c>
      <c r="D78" s="43" t="s">
        <v>358</v>
      </c>
      <c r="E78" s="241" t="s">
        <v>359</v>
      </c>
      <c r="F78" s="241"/>
      <c r="G78" s="242" t="s">
        <v>360</v>
      </c>
      <c r="H78" s="240" t="s">
        <v>79</v>
      </c>
      <c r="I78" s="240"/>
      <c r="J78" s="243"/>
      <c r="K78" s="244">
        <v>44917.0</v>
      </c>
      <c r="L78" s="245" t="s">
        <v>22</v>
      </c>
      <c r="M78" s="245"/>
      <c r="N78" s="245"/>
      <c r="O78" s="246"/>
    </row>
    <row r="79">
      <c r="A79" s="247" t="s">
        <v>361</v>
      </c>
      <c r="B79" s="33"/>
      <c r="C79" s="248" t="s">
        <v>68</v>
      </c>
      <c r="D79" s="35" t="s">
        <v>362</v>
      </c>
      <c r="E79" s="249" t="s">
        <v>363</v>
      </c>
      <c r="F79" s="249"/>
      <c r="G79" s="248" t="s">
        <v>20</v>
      </c>
      <c r="I79" s="248"/>
      <c r="J79" s="250" t="s">
        <v>364</v>
      </c>
      <c r="L79" s="251" t="s">
        <v>22</v>
      </c>
      <c r="M79" s="252">
        <v>44930.0</v>
      </c>
      <c r="N79" s="252"/>
      <c r="O79" s="253"/>
    </row>
    <row r="80">
      <c r="A80" s="247" t="s">
        <v>365</v>
      </c>
      <c r="B80" s="33"/>
      <c r="C80" s="248" t="s">
        <v>366</v>
      </c>
      <c r="D80" s="35" t="s">
        <v>367</v>
      </c>
      <c r="E80" s="249" t="s">
        <v>368</v>
      </c>
      <c r="F80" s="249"/>
      <c r="G80" s="254" t="s">
        <v>369</v>
      </c>
      <c r="I80" s="248"/>
      <c r="J80" s="250"/>
      <c r="L80" s="252" t="s">
        <v>22</v>
      </c>
      <c r="M80" s="252"/>
      <c r="N80" s="252"/>
      <c r="O80" s="253"/>
    </row>
    <row r="81">
      <c r="A81" s="255" t="s">
        <v>370</v>
      </c>
      <c r="B81" s="33"/>
      <c r="C81" s="248" t="s">
        <v>371</v>
      </c>
      <c r="D81" s="35" t="s">
        <v>372</v>
      </c>
      <c r="E81" s="249" t="s">
        <v>373</v>
      </c>
      <c r="F81" s="249"/>
      <c r="G81" s="254" t="s">
        <v>374</v>
      </c>
      <c r="I81" s="248"/>
      <c r="J81" s="250"/>
      <c r="L81" s="252" t="s">
        <v>22</v>
      </c>
      <c r="M81" s="252"/>
      <c r="N81" s="252"/>
      <c r="O81" s="253"/>
    </row>
    <row r="82">
      <c r="A82" s="256" t="s">
        <v>375</v>
      </c>
      <c r="B82" s="17"/>
      <c r="C82" s="257" t="s">
        <v>376</v>
      </c>
      <c r="D82" s="35" t="s">
        <v>377</v>
      </c>
      <c r="E82" s="258" t="s">
        <v>378</v>
      </c>
      <c r="F82" s="258"/>
      <c r="G82" s="257" t="s">
        <v>20</v>
      </c>
      <c r="H82" s="19"/>
      <c r="I82" s="257"/>
      <c r="J82" s="259"/>
      <c r="K82" s="19"/>
      <c r="L82" s="260" t="s">
        <v>22</v>
      </c>
      <c r="M82" s="260"/>
      <c r="N82" s="260"/>
      <c r="O82" s="261"/>
    </row>
    <row r="83">
      <c r="A83" s="50" t="s">
        <v>379</v>
      </c>
      <c r="B83" s="51" t="s">
        <v>380</v>
      </c>
      <c r="C83" s="11" t="s">
        <v>219</v>
      </c>
      <c r="D83" s="35" t="s">
        <v>381</v>
      </c>
      <c r="E83" s="262" t="s">
        <v>382</v>
      </c>
      <c r="F83" s="53"/>
      <c r="G83" s="154" t="s">
        <v>383</v>
      </c>
      <c r="H83" s="11" t="s">
        <v>49</v>
      </c>
      <c r="I83" s="11"/>
      <c r="J83" s="54"/>
      <c r="K83" s="13">
        <v>44917.0</v>
      </c>
      <c r="L83" s="56" t="s">
        <v>22</v>
      </c>
      <c r="M83" s="56"/>
      <c r="N83" s="56"/>
      <c r="O83" s="57"/>
    </row>
    <row r="84">
      <c r="A84" s="6" t="s">
        <v>384</v>
      </c>
      <c r="B84" s="33"/>
      <c r="C84" s="8" t="s">
        <v>385</v>
      </c>
      <c r="D84" s="35" t="s">
        <v>386</v>
      </c>
      <c r="E84" s="10" t="s">
        <v>387</v>
      </c>
      <c r="F84" s="10"/>
      <c r="G84" s="8" t="s">
        <v>20</v>
      </c>
      <c r="I84" s="8"/>
      <c r="J84" s="12"/>
      <c r="L84" s="15" t="s">
        <v>22</v>
      </c>
      <c r="M84" s="15"/>
      <c r="N84" s="15"/>
      <c r="O84" s="16"/>
    </row>
    <row r="85">
      <c r="A85" s="58" t="s">
        <v>388</v>
      </c>
      <c r="B85" s="17"/>
      <c r="C85" s="61" t="s">
        <v>389</v>
      </c>
      <c r="D85" s="43" t="s">
        <v>390</v>
      </c>
      <c r="E85" s="60"/>
      <c r="F85" s="60"/>
      <c r="G85" s="159" t="s">
        <v>391</v>
      </c>
      <c r="H85" s="19"/>
      <c r="I85" s="61"/>
      <c r="J85" s="62"/>
      <c r="K85" s="19"/>
      <c r="L85" s="64" t="s">
        <v>22</v>
      </c>
      <c r="M85" s="64"/>
      <c r="N85" s="64"/>
      <c r="O85" s="65"/>
    </row>
    <row r="86">
      <c r="A86" s="50" t="s">
        <v>392</v>
      </c>
      <c r="B86" s="51" t="s">
        <v>393</v>
      </c>
      <c r="C86" s="11" t="s">
        <v>394</v>
      </c>
      <c r="D86" s="35" t="s">
        <v>395</v>
      </c>
      <c r="E86" s="53"/>
      <c r="F86" s="53"/>
      <c r="G86" s="11" t="s">
        <v>20</v>
      </c>
      <c r="H86" s="11" t="s">
        <v>49</v>
      </c>
      <c r="I86" s="11"/>
      <c r="J86" s="54"/>
      <c r="K86" s="13">
        <v>44918.0</v>
      </c>
      <c r="L86" s="56" t="s">
        <v>22</v>
      </c>
      <c r="M86" s="56"/>
      <c r="N86" s="56"/>
      <c r="O86" s="57"/>
    </row>
    <row r="87">
      <c r="A87" s="58" t="s">
        <v>396</v>
      </c>
      <c r="B87" s="17"/>
      <c r="C87" s="61" t="s">
        <v>28</v>
      </c>
      <c r="D87" s="43" t="s">
        <v>397</v>
      </c>
      <c r="E87" s="263"/>
      <c r="F87" s="60"/>
      <c r="G87" s="61" t="s">
        <v>20</v>
      </c>
      <c r="H87" s="19"/>
      <c r="I87" s="61"/>
      <c r="J87" s="62"/>
      <c r="K87" s="19"/>
      <c r="L87" s="64" t="s">
        <v>22</v>
      </c>
      <c r="M87" s="64"/>
      <c r="N87" s="64"/>
      <c r="O87" s="65"/>
    </row>
    <row r="88">
      <c r="A88" s="50" t="s">
        <v>398</v>
      </c>
      <c r="B88" s="51" t="s">
        <v>399</v>
      </c>
      <c r="C88" s="11" t="s">
        <v>28</v>
      </c>
      <c r="D88" s="43" t="s">
        <v>400</v>
      </c>
      <c r="E88" s="53" t="s">
        <v>401</v>
      </c>
      <c r="F88" s="53"/>
      <c r="G88" s="11" t="s">
        <v>20</v>
      </c>
      <c r="H88" s="11" t="s">
        <v>173</v>
      </c>
      <c r="I88" s="11"/>
      <c r="J88" s="54"/>
      <c r="K88" s="13">
        <v>44918.0</v>
      </c>
      <c r="L88" s="56" t="s">
        <v>22</v>
      </c>
      <c r="M88" s="56"/>
      <c r="N88" s="56"/>
      <c r="O88" s="57"/>
    </row>
    <row r="89">
      <c r="A89" s="6" t="s">
        <v>402</v>
      </c>
      <c r="B89" s="17"/>
      <c r="C89" s="8" t="s">
        <v>68</v>
      </c>
      <c r="D89" s="43" t="s">
        <v>403</v>
      </c>
      <c r="E89" s="10" t="s">
        <v>404</v>
      </c>
      <c r="F89" s="264"/>
      <c r="G89" s="8" t="s">
        <v>20</v>
      </c>
      <c r="H89" s="19"/>
      <c r="I89" s="8"/>
      <c r="J89" s="12"/>
      <c r="K89" s="19"/>
      <c r="L89" s="15" t="s">
        <v>22</v>
      </c>
      <c r="M89" s="15"/>
      <c r="N89" s="15"/>
      <c r="O89" s="16"/>
    </row>
    <row r="90">
      <c r="A90" s="265" t="s">
        <v>405</v>
      </c>
      <c r="B90" s="266" t="s">
        <v>406</v>
      </c>
      <c r="C90" s="267" t="s">
        <v>407</v>
      </c>
      <c r="D90" s="43" t="s">
        <v>408</v>
      </c>
      <c r="E90" s="268"/>
      <c r="F90" s="269" t="s">
        <v>409</v>
      </c>
      <c r="G90" s="267" t="s">
        <v>20</v>
      </c>
      <c r="H90" s="267"/>
      <c r="I90" s="267"/>
      <c r="J90" s="270" t="s">
        <v>410</v>
      </c>
      <c r="K90" s="271"/>
      <c r="L90" s="272">
        <v>45044.0</v>
      </c>
      <c r="M90" s="272"/>
      <c r="N90" s="272"/>
      <c r="O90" s="273"/>
    </row>
    <row r="91">
      <c r="A91" s="20" t="s">
        <v>411</v>
      </c>
      <c r="B91" s="21" t="s">
        <v>412</v>
      </c>
      <c r="C91" s="22" t="s">
        <v>413</v>
      </c>
      <c r="D91" s="43" t="s">
        <v>414</v>
      </c>
      <c r="E91" s="79" t="s">
        <v>415</v>
      </c>
      <c r="F91" s="163" t="s">
        <v>416</v>
      </c>
      <c r="G91" s="80" t="s">
        <v>417</v>
      </c>
      <c r="H91" s="22" t="s">
        <v>13</v>
      </c>
      <c r="I91" s="22"/>
      <c r="J91" s="27" t="s">
        <v>418</v>
      </c>
      <c r="K91" s="28">
        <v>44918.0</v>
      </c>
      <c r="L91" s="30">
        <v>45030.0</v>
      </c>
      <c r="M91" s="30"/>
      <c r="N91" s="30"/>
      <c r="O91" s="31"/>
    </row>
    <row r="92">
      <c r="A92" s="274" t="s">
        <v>419</v>
      </c>
      <c r="B92" s="275"/>
      <c r="C92" s="276" t="s">
        <v>420</v>
      </c>
      <c r="D92" s="43" t="s">
        <v>421</v>
      </c>
      <c r="E92" s="277"/>
      <c r="F92" s="277"/>
      <c r="G92" s="276" t="s">
        <v>20</v>
      </c>
      <c r="H92" s="278"/>
      <c r="I92" s="276"/>
      <c r="J92" s="279"/>
      <c r="K92" s="278"/>
      <c r="L92" s="280" t="s">
        <v>22</v>
      </c>
      <c r="M92" s="280"/>
      <c r="N92" s="280"/>
      <c r="O92" s="281"/>
    </row>
    <row r="93">
      <c r="A93" s="32" t="s">
        <v>422</v>
      </c>
      <c r="B93" s="282" t="s">
        <v>423</v>
      </c>
      <c r="C93" s="34" t="s">
        <v>424</v>
      </c>
      <c r="D93" s="35" t="s">
        <v>425</v>
      </c>
      <c r="E93" s="82"/>
      <c r="F93" s="82"/>
      <c r="G93" s="34" t="s">
        <v>20</v>
      </c>
      <c r="H93" s="34" t="s">
        <v>13</v>
      </c>
      <c r="I93" s="34"/>
      <c r="J93" s="38"/>
      <c r="K93" s="283">
        <v>44930.0</v>
      </c>
      <c r="L93" s="39" t="s">
        <v>22</v>
      </c>
      <c r="M93" s="29"/>
      <c r="N93" s="29"/>
      <c r="O93" s="40"/>
    </row>
    <row r="94">
      <c r="A94" s="32" t="s">
        <v>426</v>
      </c>
      <c r="B94" s="33"/>
      <c r="C94" s="34" t="s">
        <v>427</v>
      </c>
      <c r="D94" s="35" t="s">
        <v>428</v>
      </c>
      <c r="E94" s="82"/>
      <c r="F94" s="82"/>
      <c r="G94" s="34" t="s">
        <v>20</v>
      </c>
      <c r="I94" s="34"/>
      <c r="J94" s="38"/>
      <c r="L94" s="39" t="s">
        <v>22</v>
      </c>
      <c r="M94" s="29"/>
      <c r="N94" s="29"/>
      <c r="O94" s="40"/>
    </row>
    <row r="95">
      <c r="A95" s="32" t="s">
        <v>429</v>
      </c>
      <c r="B95" s="17"/>
      <c r="C95" s="34" t="s">
        <v>430</v>
      </c>
      <c r="D95" s="35" t="s">
        <v>431</v>
      </c>
      <c r="E95" s="36" t="s">
        <v>432</v>
      </c>
      <c r="F95" s="82"/>
      <c r="G95" s="34" t="s">
        <v>20</v>
      </c>
      <c r="H95" s="19"/>
      <c r="I95" s="34"/>
      <c r="J95" s="38"/>
      <c r="K95" s="19"/>
      <c r="L95" s="39" t="s">
        <v>22</v>
      </c>
      <c r="M95" s="29"/>
      <c r="N95" s="29"/>
      <c r="O95" s="40"/>
    </row>
    <row r="96">
      <c r="A96" s="20" t="s">
        <v>433</v>
      </c>
      <c r="B96" s="21" t="s">
        <v>434</v>
      </c>
      <c r="C96" s="22" t="s">
        <v>100</v>
      </c>
      <c r="D96" s="43" t="s">
        <v>435</v>
      </c>
      <c r="E96" s="79" t="s">
        <v>30</v>
      </c>
      <c r="F96" s="163" t="s">
        <v>436</v>
      </c>
      <c r="G96" s="80" t="s">
        <v>437</v>
      </c>
      <c r="H96" s="22" t="s">
        <v>13</v>
      </c>
      <c r="I96" s="22"/>
      <c r="J96" s="27" t="s">
        <v>438</v>
      </c>
      <c r="K96" s="28">
        <v>44931.0</v>
      </c>
      <c r="L96" s="30">
        <v>45044.0</v>
      </c>
      <c r="M96" s="30">
        <v>44932.0</v>
      </c>
      <c r="N96" s="30"/>
      <c r="O96" s="31"/>
    </row>
    <row r="97">
      <c r="A97" s="32" t="s">
        <v>439</v>
      </c>
      <c r="B97" s="33"/>
      <c r="C97" s="34" t="s">
        <v>134</v>
      </c>
      <c r="D97" s="284" t="s">
        <v>440</v>
      </c>
      <c r="E97" s="82"/>
      <c r="F97" s="82"/>
      <c r="G97" s="34" t="s">
        <v>20</v>
      </c>
      <c r="I97" s="34"/>
      <c r="J97" s="38"/>
      <c r="L97" s="39" t="s">
        <v>22</v>
      </c>
      <c r="M97" s="29"/>
      <c r="N97" s="29"/>
      <c r="O97" s="40"/>
    </row>
    <row r="98">
      <c r="A98" s="41" t="s">
        <v>441</v>
      </c>
      <c r="B98" s="17"/>
      <c r="C98" s="42" t="s">
        <v>187</v>
      </c>
      <c r="D98" s="43" t="s">
        <v>442</v>
      </c>
      <c r="E98" s="285" t="s">
        <v>443</v>
      </c>
      <c r="F98" s="44"/>
      <c r="G98" s="42" t="s">
        <v>20</v>
      </c>
      <c r="H98" s="19"/>
      <c r="I98" s="42" t="s">
        <v>444</v>
      </c>
      <c r="J98" s="46"/>
      <c r="K98" s="19"/>
      <c r="L98" s="47" t="s">
        <v>22</v>
      </c>
      <c r="M98" s="48"/>
      <c r="N98" s="48"/>
      <c r="O98" s="49"/>
    </row>
    <row r="99">
      <c r="A99" s="50" t="s">
        <v>445</v>
      </c>
      <c r="B99" s="51" t="s">
        <v>446</v>
      </c>
      <c r="C99" s="11" t="s">
        <v>447</v>
      </c>
      <c r="D99" s="43" t="s">
        <v>448</v>
      </c>
      <c r="E99" s="195" t="s">
        <v>449</v>
      </c>
      <c r="F99" s="53"/>
      <c r="G99" s="154" t="s">
        <v>450</v>
      </c>
      <c r="H99" s="11" t="s">
        <v>49</v>
      </c>
      <c r="I99" s="11"/>
      <c r="J99" s="197"/>
      <c r="K99" s="13">
        <v>44931.0</v>
      </c>
      <c r="L99" s="55" t="s">
        <v>22</v>
      </c>
      <c r="M99" s="56"/>
      <c r="N99" s="56"/>
      <c r="O99" s="57"/>
    </row>
    <row r="100">
      <c r="A100" s="6" t="s">
        <v>451</v>
      </c>
      <c r="B100" s="33"/>
      <c r="C100" s="8" t="s">
        <v>452</v>
      </c>
      <c r="D100" s="43" t="s">
        <v>453</v>
      </c>
      <c r="E100" s="10"/>
      <c r="F100" s="10"/>
      <c r="G100" s="8" t="s">
        <v>20</v>
      </c>
      <c r="I100" s="8"/>
      <c r="J100" s="198"/>
      <c r="L100" s="14" t="s">
        <v>22</v>
      </c>
      <c r="M100" s="15"/>
      <c r="N100" s="15"/>
      <c r="O100" s="16"/>
    </row>
    <row r="101">
      <c r="A101" s="6" t="s">
        <v>454</v>
      </c>
      <c r="B101" s="33"/>
      <c r="C101" s="8" t="s">
        <v>455</v>
      </c>
      <c r="D101" s="35" t="s">
        <v>456</v>
      </c>
      <c r="E101" s="286" t="s">
        <v>457</v>
      </c>
      <c r="F101" s="10"/>
      <c r="G101" s="8" t="s">
        <v>20</v>
      </c>
      <c r="I101" s="8"/>
      <c r="J101" s="198" t="s">
        <v>458</v>
      </c>
      <c r="L101" s="14" t="s">
        <v>22</v>
      </c>
      <c r="M101" s="15"/>
      <c r="N101" s="15"/>
      <c r="O101" s="16"/>
    </row>
    <row r="102">
      <c r="A102" s="58" t="s">
        <v>459</v>
      </c>
      <c r="B102" s="17"/>
      <c r="C102" s="61" t="s">
        <v>151</v>
      </c>
      <c r="D102" s="43" t="s">
        <v>460</v>
      </c>
      <c r="E102" s="287" t="s">
        <v>461</v>
      </c>
      <c r="F102" s="60"/>
      <c r="G102" s="61" t="s">
        <v>20</v>
      </c>
      <c r="H102" s="19"/>
      <c r="I102" s="61"/>
      <c r="J102" s="288"/>
      <c r="K102" s="19"/>
      <c r="L102" s="63" t="s">
        <v>22</v>
      </c>
      <c r="M102" s="64"/>
      <c r="N102" s="64"/>
      <c r="O102" s="65"/>
    </row>
    <row r="103">
      <c r="A103" s="178" t="s">
        <v>462</v>
      </c>
      <c r="B103" s="289" t="s">
        <v>463</v>
      </c>
      <c r="C103" s="172" t="s">
        <v>424</v>
      </c>
      <c r="D103" s="43" t="s">
        <v>464</v>
      </c>
      <c r="E103" s="290" t="s">
        <v>465</v>
      </c>
      <c r="F103" s="179"/>
      <c r="G103" s="172" t="s">
        <v>20</v>
      </c>
      <c r="H103" s="169"/>
      <c r="I103" s="172"/>
      <c r="J103" s="180" t="s">
        <v>466</v>
      </c>
      <c r="K103" s="174"/>
      <c r="L103" s="181" t="s">
        <v>22</v>
      </c>
      <c r="M103" s="182"/>
      <c r="N103" s="182"/>
      <c r="O103" s="183"/>
    </row>
    <row r="104">
      <c r="A104" s="178" t="s">
        <v>467</v>
      </c>
      <c r="B104" s="17"/>
      <c r="C104" s="172" t="s">
        <v>468</v>
      </c>
      <c r="D104" s="35" t="s">
        <v>469</v>
      </c>
      <c r="E104" s="291" t="s">
        <v>470</v>
      </c>
      <c r="F104" s="179"/>
      <c r="G104" s="172" t="s">
        <v>20</v>
      </c>
      <c r="H104" s="19"/>
      <c r="I104" s="172"/>
      <c r="J104" s="180" t="s">
        <v>471</v>
      </c>
      <c r="K104" s="19"/>
      <c r="L104" s="181" t="s">
        <v>22</v>
      </c>
      <c r="M104" s="182"/>
      <c r="N104" s="182"/>
      <c r="O104" s="183"/>
    </row>
    <row r="105">
      <c r="A105" s="292" t="s">
        <v>472</v>
      </c>
      <c r="B105" s="293" t="s">
        <v>473</v>
      </c>
      <c r="C105" s="294" t="s">
        <v>474</v>
      </c>
      <c r="D105" s="35" t="s">
        <v>475</v>
      </c>
      <c r="E105" s="295" t="s">
        <v>415</v>
      </c>
      <c r="F105" s="296" t="s">
        <v>476</v>
      </c>
      <c r="G105" s="294" t="s">
        <v>20</v>
      </c>
      <c r="H105" s="294" t="s">
        <v>58</v>
      </c>
      <c r="I105" s="294"/>
      <c r="J105" s="297"/>
      <c r="K105" s="298">
        <v>44931.0</v>
      </c>
      <c r="L105" s="299" t="s">
        <v>22</v>
      </c>
      <c r="M105" s="300">
        <v>44931.0</v>
      </c>
      <c r="N105" s="300">
        <v>44932.0</v>
      </c>
      <c r="O105" s="301">
        <v>44959.0</v>
      </c>
    </row>
    <row r="106">
      <c r="A106" s="50" t="s">
        <v>477</v>
      </c>
      <c r="B106" s="51" t="s">
        <v>478</v>
      </c>
      <c r="C106" s="11" t="s">
        <v>290</v>
      </c>
      <c r="D106" s="35" t="s">
        <v>479</v>
      </c>
      <c r="E106" s="158" t="s">
        <v>480</v>
      </c>
      <c r="F106" s="53"/>
      <c r="G106" s="11" t="s">
        <v>20</v>
      </c>
      <c r="H106" s="11" t="s">
        <v>49</v>
      </c>
      <c r="I106" s="11"/>
      <c r="J106" s="197"/>
      <c r="K106" s="13">
        <v>44932.0</v>
      </c>
      <c r="L106" s="55" t="s">
        <v>22</v>
      </c>
      <c r="M106" s="56"/>
      <c r="N106" s="56"/>
      <c r="O106" s="57"/>
    </row>
    <row r="107">
      <c r="A107" s="6" t="s">
        <v>481</v>
      </c>
      <c r="B107" s="17"/>
      <c r="C107" s="8" t="s">
        <v>68</v>
      </c>
      <c r="D107" s="35" t="s">
        <v>482</v>
      </c>
      <c r="E107" s="10"/>
      <c r="F107" s="10"/>
      <c r="G107" s="8" t="s">
        <v>20</v>
      </c>
      <c r="H107" s="19"/>
      <c r="I107" s="8"/>
      <c r="J107" s="198"/>
      <c r="K107" s="19"/>
      <c r="L107" s="14" t="s">
        <v>22</v>
      </c>
      <c r="M107" s="15"/>
      <c r="N107" s="15"/>
      <c r="O107" s="16"/>
    </row>
    <row r="108" hidden="1">
      <c r="A108" s="207" t="s">
        <v>483</v>
      </c>
      <c r="B108" s="208" t="s">
        <v>484</v>
      </c>
      <c r="C108" s="209" t="s">
        <v>100</v>
      </c>
      <c r="D108" s="210"/>
      <c r="E108" s="302" t="s">
        <v>485</v>
      </c>
      <c r="F108" s="212"/>
      <c r="G108" s="209" t="s">
        <v>20</v>
      </c>
      <c r="H108" s="213" t="s">
        <v>340</v>
      </c>
      <c r="I108" s="213" t="s">
        <v>486</v>
      </c>
      <c r="J108" s="303" t="s">
        <v>487</v>
      </c>
      <c r="K108" s="215">
        <v>44932.0</v>
      </c>
      <c r="L108" s="304" t="s">
        <v>22</v>
      </c>
      <c r="M108" s="217"/>
      <c r="N108" s="305"/>
      <c r="O108" s="306"/>
    </row>
    <row r="109" hidden="1">
      <c r="A109" s="220" t="s">
        <v>488</v>
      </c>
      <c r="B109" s="33"/>
      <c r="C109" s="221" t="s">
        <v>489</v>
      </c>
      <c r="D109" s="210"/>
      <c r="E109" s="307" t="s">
        <v>490</v>
      </c>
      <c r="F109" s="222"/>
      <c r="G109" s="221" t="s">
        <v>20</v>
      </c>
      <c r="I109" s="221"/>
      <c r="J109" s="223" t="s">
        <v>491</v>
      </c>
      <c r="L109" s="224" t="s">
        <v>22</v>
      </c>
      <c r="M109" s="225"/>
      <c r="N109" s="226"/>
      <c r="O109" s="227"/>
    </row>
    <row r="110" hidden="1">
      <c r="A110" s="220" t="s">
        <v>492</v>
      </c>
      <c r="B110" s="33"/>
      <c r="C110" s="221" t="s">
        <v>134</v>
      </c>
      <c r="D110" s="210"/>
      <c r="E110" s="308" t="s">
        <v>493</v>
      </c>
      <c r="F110" s="222"/>
      <c r="G110" s="221" t="s">
        <v>20</v>
      </c>
      <c r="I110" s="221" t="s">
        <v>494</v>
      </c>
      <c r="J110" s="223" t="s">
        <v>491</v>
      </c>
      <c r="L110" s="224" t="s">
        <v>22</v>
      </c>
      <c r="M110" s="225">
        <v>44932.0</v>
      </c>
      <c r="N110" s="226"/>
      <c r="O110" s="227"/>
    </row>
    <row r="111" hidden="1">
      <c r="A111" s="220" t="s">
        <v>495</v>
      </c>
      <c r="B111" s="33"/>
      <c r="C111" s="221" t="s">
        <v>496</v>
      </c>
      <c r="D111" s="210"/>
      <c r="E111" s="308" t="s">
        <v>497</v>
      </c>
      <c r="F111" s="222"/>
      <c r="G111" s="309" t="s">
        <v>498</v>
      </c>
      <c r="I111" s="221" t="s">
        <v>97</v>
      </c>
      <c r="J111" s="223" t="s">
        <v>491</v>
      </c>
      <c r="L111" s="224" t="s">
        <v>22</v>
      </c>
      <c r="M111" s="225">
        <v>44957.0</v>
      </c>
      <c r="N111" s="226"/>
      <c r="O111" s="227"/>
    </row>
    <row r="112" hidden="1">
      <c r="A112" s="220" t="s">
        <v>499</v>
      </c>
      <c r="B112" s="33"/>
      <c r="C112" s="221" t="s">
        <v>500</v>
      </c>
      <c r="D112" s="210"/>
      <c r="E112" s="308" t="s">
        <v>501</v>
      </c>
      <c r="F112" s="222"/>
      <c r="G112" s="221" t="s">
        <v>20</v>
      </c>
      <c r="I112" s="221"/>
      <c r="J112" s="223" t="s">
        <v>491</v>
      </c>
      <c r="L112" s="224" t="s">
        <v>22</v>
      </c>
      <c r="M112" s="225"/>
      <c r="N112" s="226"/>
      <c r="O112" s="227"/>
    </row>
    <row r="113" hidden="1">
      <c r="A113" s="220" t="s">
        <v>502</v>
      </c>
      <c r="B113" s="33"/>
      <c r="C113" s="221" t="s">
        <v>503</v>
      </c>
      <c r="D113" s="210"/>
      <c r="E113" s="222"/>
      <c r="F113" s="222"/>
      <c r="G113" s="221" t="s">
        <v>20</v>
      </c>
      <c r="I113" s="221"/>
      <c r="J113" s="223" t="s">
        <v>491</v>
      </c>
      <c r="L113" s="224" t="s">
        <v>22</v>
      </c>
      <c r="M113" s="225"/>
      <c r="N113" s="226"/>
      <c r="O113" s="227"/>
    </row>
    <row r="114" hidden="1">
      <c r="A114" s="228" t="s">
        <v>504</v>
      </c>
      <c r="B114" s="17"/>
      <c r="C114" s="229" t="s">
        <v>505</v>
      </c>
      <c r="D114" s="210"/>
      <c r="E114" s="310" t="s">
        <v>506</v>
      </c>
      <c r="F114" s="230"/>
      <c r="G114" s="311" t="s">
        <v>507</v>
      </c>
      <c r="H114" s="19"/>
      <c r="I114" s="229" t="s">
        <v>508</v>
      </c>
      <c r="J114" s="232" t="s">
        <v>491</v>
      </c>
      <c r="K114" s="19"/>
      <c r="L114" s="233" t="s">
        <v>22</v>
      </c>
      <c r="M114" s="234">
        <v>44937.0</v>
      </c>
      <c r="N114" s="235"/>
      <c r="O114" s="236"/>
    </row>
    <row r="115">
      <c r="A115" s="50" t="s">
        <v>509</v>
      </c>
      <c r="B115" s="312" t="s">
        <v>510</v>
      </c>
      <c r="C115" s="11" t="s">
        <v>113</v>
      </c>
      <c r="D115" s="35" t="s">
        <v>511</v>
      </c>
      <c r="E115" s="313" t="s">
        <v>512</v>
      </c>
      <c r="F115" s="53"/>
      <c r="G115" s="11" t="s">
        <v>20</v>
      </c>
      <c r="H115" s="11"/>
      <c r="I115" s="11"/>
      <c r="J115" s="197" t="s">
        <v>513</v>
      </c>
      <c r="K115" s="13"/>
      <c r="L115" s="55" t="s">
        <v>22</v>
      </c>
      <c r="M115" s="56"/>
      <c r="N115" s="56"/>
      <c r="O115" s="57"/>
    </row>
    <row r="116">
      <c r="A116" s="6" t="s">
        <v>514</v>
      </c>
      <c r="B116" s="33"/>
      <c r="C116" s="8" t="s">
        <v>134</v>
      </c>
      <c r="D116" s="35" t="s">
        <v>515</v>
      </c>
      <c r="E116" s="314" t="s">
        <v>516</v>
      </c>
      <c r="F116" s="10"/>
      <c r="G116" s="8" t="s">
        <v>20</v>
      </c>
      <c r="I116" s="8" t="s">
        <v>517</v>
      </c>
      <c r="J116" s="198" t="s">
        <v>174</v>
      </c>
      <c r="L116" s="14" t="s">
        <v>22</v>
      </c>
      <c r="M116" s="15"/>
      <c r="N116" s="15"/>
      <c r="O116" s="16"/>
    </row>
    <row r="117">
      <c r="A117" s="6" t="s">
        <v>518</v>
      </c>
      <c r="B117" s="33"/>
      <c r="C117" s="8" t="s">
        <v>519</v>
      </c>
      <c r="D117" s="35" t="s">
        <v>520</v>
      </c>
      <c r="E117" s="10"/>
      <c r="F117" s="10"/>
      <c r="G117" s="8" t="s">
        <v>20</v>
      </c>
      <c r="I117" s="8"/>
      <c r="J117" s="198"/>
      <c r="L117" s="14" t="s">
        <v>22</v>
      </c>
      <c r="M117" s="15"/>
      <c r="N117" s="15"/>
      <c r="O117" s="16"/>
    </row>
    <row r="118">
      <c r="A118" s="6" t="s">
        <v>521</v>
      </c>
      <c r="B118" s="33"/>
      <c r="C118" s="8" t="s">
        <v>522</v>
      </c>
      <c r="D118" s="43" t="s">
        <v>523</v>
      </c>
      <c r="E118" s="314" t="s">
        <v>524</v>
      </c>
      <c r="F118" s="10"/>
      <c r="G118" s="8" t="s">
        <v>20</v>
      </c>
      <c r="I118" s="8"/>
      <c r="J118" s="198" t="s">
        <v>525</v>
      </c>
      <c r="L118" s="14" t="s">
        <v>22</v>
      </c>
      <c r="M118" s="15"/>
      <c r="N118" s="15"/>
      <c r="O118" s="16"/>
    </row>
    <row r="119">
      <c r="A119" s="58" t="s">
        <v>526</v>
      </c>
      <c r="B119" s="17"/>
      <c r="C119" s="61" t="s">
        <v>527</v>
      </c>
      <c r="D119" s="35" t="s">
        <v>528</v>
      </c>
      <c r="E119" s="60"/>
      <c r="F119" s="60"/>
      <c r="G119" s="61" t="s">
        <v>20</v>
      </c>
      <c r="H119" s="19"/>
      <c r="I119" s="61"/>
      <c r="J119" s="288"/>
      <c r="K119" s="19"/>
      <c r="L119" s="63" t="s">
        <v>22</v>
      </c>
      <c r="M119" s="64"/>
      <c r="N119" s="64"/>
      <c r="O119" s="65"/>
    </row>
    <row r="120">
      <c r="A120" s="315" t="s">
        <v>529</v>
      </c>
      <c r="B120" s="316" t="s">
        <v>530</v>
      </c>
      <c r="C120" s="317" t="s">
        <v>192</v>
      </c>
      <c r="D120" s="43" t="s">
        <v>531</v>
      </c>
      <c r="E120" s="318" t="s">
        <v>532</v>
      </c>
      <c r="F120" s="319" t="s">
        <v>533</v>
      </c>
      <c r="G120" s="320" t="s">
        <v>534</v>
      </c>
      <c r="H120" s="317" t="s">
        <v>535</v>
      </c>
      <c r="I120" s="317" t="s">
        <v>97</v>
      </c>
      <c r="J120" s="321" t="s">
        <v>536</v>
      </c>
      <c r="K120" s="322">
        <v>44935.0</v>
      </c>
      <c r="L120" s="323" t="s">
        <v>22</v>
      </c>
      <c r="M120" s="324"/>
      <c r="N120" s="324"/>
      <c r="O120" s="325"/>
    </row>
    <row r="121">
      <c r="A121" s="326" t="s">
        <v>537</v>
      </c>
      <c r="B121" s="17"/>
      <c r="C121" s="327" t="s">
        <v>427</v>
      </c>
      <c r="D121" s="35" t="s">
        <v>538</v>
      </c>
      <c r="E121" s="328"/>
      <c r="F121" s="328"/>
      <c r="G121" s="327" t="s">
        <v>20</v>
      </c>
      <c r="H121" s="19"/>
      <c r="I121" s="327"/>
      <c r="J121" s="329"/>
      <c r="K121" s="19"/>
      <c r="L121" s="330" t="s">
        <v>22</v>
      </c>
      <c r="M121" s="331"/>
      <c r="N121" s="331"/>
      <c r="O121" s="332"/>
    </row>
    <row r="122">
      <c r="A122" s="20" t="s">
        <v>539</v>
      </c>
      <c r="B122" s="333" t="s">
        <v>540</v>
      </c>
      <c r="C122" s="22" t="s">
        <v>68</v>
      </c>
      <c r="D122" s="43" t="s">
        <v>541</v>
      </c>
      <c r="E122" s="79"/>
      <c r="F122" s="79"/>
      <c r="G122" s="22" t="s">
        <v>20</v>
      </c>
      <c r="H122" s="22" t="s">
        <v>13</v>
      </c>
      <c r="I122" s="22"/>
      <c r="J122" s="27"/>
      <c r="K122" s="28">
        <v>44935.0</v>
      </c>
      <c r="L122" s="30" t="s">
        <v>22</v>
      </c>
      <c r="M122" s="30"/>
      <c r="N122" s="30"/>
      <c r="O122" s="31"/>
    </row>
    <row r="123">
      <c r="A123" s="32" t="s">
        <v>542</v>
      </c>
      <c r="B123" s="33"/>
      <c r="C123" s="34" t="s">
        <v>543</v>
      </c>
      <c r="D123" s="35" t="s">
        <v>544</v>
      </c>
      <c r="E123" s="36" t="s">
        <v>545</v>
      </c>
      <c r="F123" s="82"/>
      <c r="G123" s="34" t="s">
        <v>20</v>
      </c>
      <c r="I123" s="34"/>
      <c r="J123" s="38"/>
      <c r="L123" s="39" t="s">
        <v>22</v>
      </c>
      <c r="M123" s="29"/>
      <c r="N123" s="29"/>
      <c r="O123" s="40"/>
    </row>
    <row r="124">
      <c r="A124" s="41" t="s">
        <v>546</v>
      </c>
      <c r="B124" s="17"/>
      <c r="C124" s="42" t="s">
        <v>547</v>
      </c>
      <c r="D124" s="35" t="s">
        <v>548</v>
      </c>
      <c r="E124" s="285" t="s">
        <v>549</v>
      </c>
      <c r="F124" s="44"/>
      <c r="G124" s="42" t="s">
        <v>20</v>
      </c>
      <c r="H124" s="19"/>
      <c r="I124" s="42"/>
      <c r="J124" s="46"/>
      <c r="K124" s="19"/>
      <c r="L124" s="39" t="s">
        <v>22</v>
      </c>
      <c r="M124" s="48">
        <v>44937.0</v>
      </c>
      <c r="N124" s="48"/>
      <c r="O124" s="49"/>
    </row>
    <row r="125">
      <c r="A125" s="20" t="s">
        <v>550</v>
      </c>
      <c r="B125" s="21" t="s">
        <v>551</v>
      </c>
      <c r="C125" s="22" t="s">
        <v>28</v>
      </c>
      <c r="D125" s="43" t="s">
        <v>552</v>
      </c>
      <c r="E125" s="161" t="s">
        <v>553</v>
      </c>
      <c r="F125" s="163" t="s">
        <v>554</v>
      </c>
      <c r="G125" s="80" t="s">
        <v>555</v>
      </c>
      <c r="H125" s="22" t="s">
        <v>13</v>
      </c>
      <c r="I125" s="22"/>
      <c r="J125" s="27" t="s">
        <v>556</v>
      </c>
      <c r="K125" s="28">
        <v>44935.0</v>
      </c>
      <c r="L125" s="30">
        <v>45044.0</v>
      </c>
      <c r="M125" s="30"/>
      <c r="N125" s="30"/>
      <c r="O125" s="31"/>
    </row>
    <row r="126">
      <c r="A126" s="32" t="s">
        <v>557</v>
      </c>
      <c r="B126" s="33"/>
      <c r="C126" s="34" t="s">
        <v>558</v>
      </c>
      <c r="D126" s="35" t="s">
        <v>559</v>
      </c>
      <c r="E126" s="334"/>
      <c r="F126" s="334"/>
      <c r="G126" s="335" t="s">
        <v>560</v>
      </c>
      <c r="I126" s="34"/>
      <c r="J126" s="334"/>
      <c r="L126" s="39" t="s">
        <v>22</v>
      </c>
      <c r="M126" s="29"/>
      <c r="N126" s="29"/>
      <c r="O126" s="40"/>
    </row>
    <row r="127">
      <c r="A127" s="32" t="s">
        <v>561</v>
      </c>
      <c r="B127" s="17"/>
      <c r="C127" s="34" t="s">
        <v>134</v>
      </c>
      <c r="D127" s="43" t="s">
        <v>562</v>
      </c>
      <c r="E127" s="36" t="s">
        <v>563</v>
      </c>
      <c r="F127" s="43" t="s">
        <v>564</v>
      </c>
      <c r="G127" s="164" t="s">
        <v>565</v>
      </c>
      <c r="H127" s="19"/>
      <c r="I127" s="34" t="s">
        <v>566</v>
      </c>
      <c r="J127" s="38" t="s">
        <v>567</v>
      </c>
      <c r="L127" s="39" t="s">
        <v>22</v>
      </c>
      <c r="M127" s="29">
        <v>44936.0</v>
      </c>
      <c r="N127" s="29"/>
      <c r="O127" s="40"/>
    </row>
    <row r="128">
      <c r="A128" s="20" t="s">
        <v>568</v>
      </c>
      <c r="B128" s="282" t="s">
        <v>569</v>
      </c>
      <c r="C128" s="336" t="s">
        <v>570</v>
      </c>
      <c r="D128" s="43" t="s">
        <v>571</v>
      </c>
      <c r="E128" s="22"/>
      <c r="F128" s="163" t="s">
        <v>572</v>
      </c>
      <c r="G128" s="22" t="s">
        <v>20</v>
      </c>
      <c r="H128" s="34" t="s">
        <v>13</v>
      </c>
      <c r="I128" s="22"/>
      <c r="J128" s="27"/>
      <c r="K128" s="28">
        <v>44935.0</v>
      </c>
      <c r="L128" s="81" t="s">
        <v>22</v>
      </c>
      <c r="M128" s="30"/>
      <c r="N128" s="30"/>
      <c r="O128" s="31"/>
    </row>
    <row r="129">
      <c r="A129" s="32" t="s">
        <v>573</v>
      </c>
      <c r="B129" s="33"/>
      <c r="C129" s="34" t="s">
        <v>574</v>
      </c>
      <c r="D129" s="43" t="s">
        <v>575</v>
      </c>
      <c r="E129" s="337" t="s">
        <v>576</v>
      </c>
      <c r="F129" s="37" t="s">
        <v>577</v>
      </c>
      <c r="G129" s="164" t="s">
        <v>578</v>
      </c>
      <c r="I129" s="34"/>
      <c r="J129" s="38" t="s">
        <v>579</v>
      </c>
      <c r="L129" s="29">
        <v>45044.0</v>
      </c>
      <c r="M129" s="29">
        <v>44939.0</v>
      </c>
      <c r="N129" s="29"/>
      <c r="O129" s="40"/>
    </row>
    <row r="130">
      <c r="A130" s="41" t="s">
        <v>580</v>
      </c>
      <c r="B130" s="17"/>
      <c r="C130" s="338" t="s">
        <v>581</v>
      </c>
      <c r="D130" s="35" t="s">
        <v>582</v>
      </c>
      <c r="E130" s="339" t="s">
        <v>583</v>
      </c>
      <c r="F130" s="44"/>
      <c r="G130" s="42" t="s">
        <v>20</v>
      </c>
      <c r="H130" s="19"/>
      <c r="I130" s="42" t="s">
        <v>584</v>
      </c>
      <c r="J130" s="46" t="s">
        <v>585</v>
      </c>
      <c r="K130" s="19"/>
      <c r="L130" s="39" t="s">
        <v>22</v>
      </c>
      <c r="M130" s="48"/>
      <c r="N130" s="48"/>
      <c r="O130" s="49"/>
    </row>
    <row r="131">
      <c r="A131" s="50" t="s">
        <v>586</v>
      </c>
      <c r="B131" s="312" t="s">
        <v>587</v>
      </c>
      <c r="C131" s="11" t="s">
        <v>588</v>
      </c>
      <c r="D131" s="43" t="s">
        <v>589</v>
      </c>
      <c r="E131" s="196" t="s">
        <v>590</v>
      </c>
      <c r="F131" s="53"/>
      <c r="G131" s="11" t="s">
        <v>20</v>
      </c>
      <c r="H131" s="11"/>
      <c r="I131" s="11" t="s">
        <v>566</v>
      </c>
      <c r="J131" s="197" t="s">
        <v>585</v>
      </c>
      <c r="K131" s="13"/>
      <c r="L131" s="55" t="s">
        <v>22</v>
      </c>
      <c r="M131" s="56"/>
      <c r="N131" s="56"/>
      <c r="O131" s="57"/>
    </row>
    <row r="132">
      <c r="A132" s="58" t="s">
        <v>591</v>
      </c>
      <c r="B132" s="17"/>
      <c r="C132" s="61" t="s">
        <v>592</v>
      </c>
      <c r="D132" s="43" t="s">
        <v>593</v>
      </c>
      <c r="E132" s="60"/>
      <c r="F132" s="60"/>
      <c r="G132" s="61" t="s">
        <v>20</v>
      </c>
      <c r="H132" s="19"/>
      <c r="I132" s="61"/>
      <c r="J132" s="288"/>
      <c r="K132" s="19"/>
      <c r="L132" s="63" t="s">
        <v>22</v>
      </c>
      <c r="M132" s="64"/>
      <c r="N132" s="64"/>
      <c r="O132" s="65"/>
    </row>
    <row r="133">
      <c r="A133" s="20" t="s">
        <v>594</v>
      </c>
      <c r="B133" s="21" t="s">
        <v>595</v>
      </c>
      <c r="C133" s="22" t="s">
        <v>424</v>
      </c>
      <c r="D133" s="43" t="s">
        <v>596</v>
      </c>
      <c r="E133" s="340" t="s">
        <v>597</v>
      </c>
      <c r="F133" s="163" t="s">
        <v>598</v>
      </c>
      <c r="G133" s="80" t="s">
        <v>599</v>
      </c>
      <c r="H133" s="22" t="s">
        <v>13</v>
      </c>
      <c r="I133" s="22"/>
      <c r="J133" s="12" t="s">
        <v>600</v>
      </c>
      <c r="K133" s="341">
        <v>44935.0</v>
      </c>
      <c r="L133" s="15">
        <v>45044.0</v>
      </c>
      <c r="M133" s="15">
        <v>44957.0</v>
      </c>
      <c r="N133" s="30"/>
      <c r="O133" s="31"/>
    </row>
    <row r="134">
      <c r="A134" s="32" t="s">
        <v>601</v>
      </c>
      <c r="B134" s="33"/>
      <c r="C134" s="34" t="s">
        <v>602</v>
      </c>
      <c r="D134" s="35" t="s">
        <v>603</v>
      </c>
      <c r="E134" s="82"/>
      <c r="F134" s="82"/>
      <c r="G134" s="34" t="s">
        <v>20</v>
      </c>
      <c r="I134" s="34"/>
      <c r="J134" s="38"/>
      <c r="L134" s="39" t="s">
        <v>22</v>
      </c>
      <c r="M134" s="29"/>
      <c r="N134" s="29"/>
      <c r="O134" s="40"/>
    </row>
    <row r="135">
      <c r="A135" s="41" t="s">
        <v>604</v>
      </c>
      <c r="B135" s="17"/>
      <c r="C135" s="42" t="s">
        <v>605</v>
      </c>
      <c r="D135" s="35" t="s">
        <v>606</v>
      </c>
      <c r="E135" s="342" t="s">
        <v>607</v>
      </c>
      <c r="F135" s="44"/>
      <c r="G135" s="42" t="s">
        <v>20</v>
      </c>
      <c r="H135" s="19"/>
      <c r="I135" s="42" t="s">
        <v>584</v>
      </c>
      <c r="J135" s="46" t="s">
        <v>585</v>
      </c>
      <c r="K135" s="19"/>
      <c r="L135" s="47" t="s">
        <v>22</v>
      </c>
      <c r="M135" s="48"/>
      <c r="N135" s="48"/>
      <c r="O135" s="49"/>
    </row>
    <row r="136">
      <c r="A136" s="343" t="s">
        <v>608</v>
      </c>
      <c r="B136" s="344" t="s">
        <v>609</v>
      </c>
      <c r="C136" s="345" t="s">
        <v>610</v>
      </c>
      <c r="D136" s="43" t="s">
        <v>611</v>
      </c>
      <c r="E136" s="346" t="s">
        <v>612</v>
      </c>
      <c r="F136" s="347"/>
      <c r="G136" s="345" t="s">
        <v>20</v>
      </c>
      <c r="H136" s="317"/>
      <c r="I136" s="345" t="s">
        <v>584</v>
      </c>
      <c r="J136" s="348" t="s">
        <v>585</v>
      </c>
      <c r="K136" s="349"/>
      <c r="L136" s="323" t="s">
        <v>22</v>
      </c>
      <c r="M136" s="350"/>
      <c r="N136" s="350"/>
      <c r="O136" s="351"/>
    </row>
    <row r="137">
      <c r="A137" s="343" t="s">
        <v>613</v>
      </c>
      <c r="B137" s="33"/>
      <c r="C137" s="345" t="s">
        <v>614</v>
      </c>
      <c r="D137" s="43" t="s">
        <v>615</v>
      </c>
      <c r="E137" s="352" t="s">
        <v>616</v>
      </c>
      <c r="F137" s="347"/>
      <c r="G137" s="353" t="s">
        <v>617</v>
      </c>
      <c r="I137" s="345" t="s">
        <v>618</v>
      </c>
      <c r="J137" s="348" t="s">
        <v>585</v>
      </c>
      <c r="L137" s="323" t="s">
        <v>22</v>
      </c>
      <c r="M137" s="350"/>
      <c r="N137" s="350"/>
      <c r="O137" s="351"/>
    </row>
    <row r="138">
      <c r="A138" s="326" t="s">
        <v>619</v>
      </c>
      <c r="B138" s="17"/>
      <c r="C138" s="327" t="s">
        <v>176</v>
      </c>
      <c r="D138" s="35" t="s">
        <v>620</v>
      </c>
      <c r="E138" s="328"/>
      <c r="F138" s="328"/>
      <c r="G138" s="327" t="s">
        <v>20</v>
      </c>
      <c r="H138" s="19"/>
      <c r="I138" s="327"/>
      <c r="J138" s="329" t="s">
        <v>621</v>
      </c>
      <c r="K138" s="19"/>
      <c r="L138" s="323" t="s">
        <v>22</v>
      </c>
      <c r="M138" s="331"/>
      <c r="N138" s="331"/>
      <c r="O138" s="332"/>
    </row>
    <row r="139">
      <c r="A139" s="20" t="s">
        <v>622</v>
      </c>
      <c r="B139" s="21" t="s">
        <v>623</v>
      </c>
      <c r="C139" s="22" t="s">
        <v>394</v>
      </c>
      <c r="D139" s="35" t="s">
        <v>624</v>
      </c>
      <c r="E139" s="79"/>
      <c r="F139" s="163" t="s">
        <v>625</v>
      </c>
      <c r="G139" s="22" t="s">
        <v>20</v>
      </c>
      <c r="H139" s="22" t="s">
        <v>13</v>
      </c>
      <c r="I139" s="22"/>
      <c r="J139" s="27" t="s">
        <v>212</v>
      </c>
      <c r="K139" s="28">
        <v>44935.0</v>
      </c>
      <c r="L139" s="81" t="s">
        <v>22</v>
      </c>
      <c r="M139" s="30"/>
      <c r="N139" s="30"/>
      <c r="O139" s="31"/>
    </row>
    <row r="140">
      <c r="A140" s="32" t="s">
        <v>626</v>
      </c>
      <c r="B140" s="33"/>
      <c r="C140" s="34" t="s">
        <v>68</v>
      </c>
      <c r="D140" s="43" t="s">
        <v>627</v>
      </c>
      <c r="E140" s="82"/>
      <c r="F140" s="82"/>
      <c r="G140" s="34" t="s">
        <v>20</v>
      </c>
      <c r="I140" s="34"/>
      <c r="J140" s="38" t="s">
        <v>628</v>
      </c>
      <c r="L140" s="39" t="s">
        <v>22</v>
      </c>
      <c r="M140" s="29"/>
      <c r="N140" s="29"/>
      <c r="O140" s="40"/>
    </row>
    <row r="141">
      <c r="A141" s="32" t="s">
        <v>629</v>
      </c>
      <c r="B141" s="33"/>
      <c r="C141" s="34" t="s">
        <v>630</v>
      </c>
      <c r="D141" s="35" t="s">
        <v>631</v>
      </c>
      <c r="E141" s="82" t="s">
        <v>415</v>
      </c>
      <c r="F141" s="43" t="s">
        <v>632</v>
      </c>
      <c r="G141" s="34" t="s">
        <v>20</v>
      </c>
      <c r="I141" s="34"/>
      <c r="J141" s="38" t="s">
        <v>633</v>
      </c>
      <c r="L141" s="39" t="s">
        <v>22</v>
      </c>
      <c r="M141" s="29"/>
      <c r="N141" s="29"/>
      <c r="O141" s="40"/>
    </row>
    <row r="142">
      <c r="A142" s="41" t="s">
        <v>634</v>
      </c>
      <c r="B142" s="17"/>
      <c r="C142" s="42" t="s">
        <v>635</v>
      </c>
      <c r="D142" s="43" t="s">
        <v>636</v>
      </c>
      <c r="E142" s="44"/>
      <c r="F142" s="44"/>
      <c r="G142" s="42" t="s">
        <v>20</v>
      </c>
      <c r="H142" s="19"/>
      <c r="I142" s="42"/>
      <c r="J142" s="46"/>
      <c r="K142" s="19"/>
      <c r="L142" s="47" t="s">
        <v>22</v>
      </c>
      <c r="M142" s="48"/>
      <c r="N142" s="48"/>
      <c r="O142" s="49"/>
    </row>
    <row r="143">
      <c r="A143" s="265" t="s">
        <v>637</v>
      </c>
      <c r="B143" s="354" t="s">
        <v>638</v>
      </c>
      <c r="C143" s="267" t="s">
        <v>424</v>
      </c>
      <c r="D143" s="35" t="s">
        <v>639</v>
      </c>
      <c r="E143" s="268"/>
      <c r="F143" s="268"/>
      <c r="G143" s="267" t="s">
        <v>20</v>
      </c>
      <c r="H143" s="267" t="s">
        <v>13</v>
      </c>
      <c r="I143" s="267"/>
      <c r="J143" s="355"/>
      <c r="K143" s="271">
        <v>44936.0</v>
      </c>
      <c r="L143" s="356" t="s">
        <v>22</v>
      </c>
      <c r="M143" s="272"/>
      <c r="N143" s="272"/>
      <c r="O143" s="273"/>
    </row>
    <row r="144">
      <c r="A144" s="20" t="s">
        <v>640</v>
      </c>
      <c r="B144" s="357" t="s">
        <v>641</v>
      </c>
      <c r="C144" s="22" t="s">
        <v>28</v>
      </c>
      <c r="D144" s="35" t="s">
        <v>642</v>
      </c>
      <c r="E144" s="340" t="s">
        <v>643</v>
      </c>
      <c r="F144" s="79"/>
      <c r="G144" s="22" t="s">
        <v>20</v>
      </c>
      <c r="H144" s="22" t="s">
        <v>13</v>
      </c>
      <c r="I144" s="22" t="s">
        <v>644</v>
      </c>
      <c r="J144" s="38" t="s">
        <v>645</v>
      </c>
      <c r="K144" s="283">
        <v>44936.0</v>
      </c>
      <c r="L144" s="39" t="s">
        <v>22</v>
      </c>
      <c r="M144" s="30">
        <v>44937.0</v>
      </c>
      <c r="N144" s="30"/>
      <c r="O144" s="31"/>
    </row>
    <row r="145">
      <c r="A145" s="32" t="s">
        <v>646</v>
      </c>
      <c r="B145" s="33"/>
      <c r="C145" s="34" t="s">
        <v>68</v>
      </c>
      <c r="D145" s="43" t="s">
        <v>647</v>
      </c>
      <c r="E145" s="131" t="s">
        <v>648</v>
      </c>
      <c r="F145" s="82"/>
      <c r="G145" s="164" t="s">
        <v>649</v>
      </c>
      <c r="I145" s="34" t="s">
        <v>644</v>
      </c>
      <c r="J145" s="38" t="s">
        <v>650</v>
      </c>
      <c r="L145" s="39" t="s">
        <v>22</v>
      </c>
      <c r="M145" s="29">
        <v>44960.0</v>
      </c>
      <c r="N145" s="29"/>
      <c r="O145" s="40"/>
    </row>
    <row r="146">
      <c r="A146" s="41" t="s">
        <v>651</v>
      </c>
      <c r="B146" s="17"/>
      <c r="C146" s="42" t="s">
        <v>652</v>
      </c>
      <c r="D146" s="43" t="s">
        <v>653</v>
      </c>
      <c r="E146" s="358" t="s">
        <v>654</v>
      </c>
      <c r="F146" s="44"/>
      <c r="G146" s="42" t="s">
        <v>20</v>
      </c>
      <c r="H146" s="19"/>
      <c r="I146" s="42" t="s">
        <v>644</v>
      </c>
      <c r="J146" s="46" t="s">
        <v>655</v>
      </c>
      <c r="K146" s="19"/>
      <c r="L146" s="39" t="s">
        <v>22</v>
      </c>
      <c r="M146" s="48"/>
      <c r="N146" s="48"/>
      <c r="O146" s="49"/>
    </row>
    <row r="147">
      <c r="A147" s="20" t="s">
        <v>656</v>
      </c>
      <c r="B147" s="354" t="s">
        <v>657</v>
      </c>
      <c r="C147" s="22" t="s">
        <v>658</v>
      </c>
      <c r="D147" s="43" t="s">
        <v>659</v>
      </c>
      <c r="E147" s="359" t="s">
        <v>660</v>
      </c>
      <c r="F147" s="25" t="s">
        <v>661</v>
      </c>
      <c r="G147" s="22" t="s">
        <v>20</v>
      </c>
      <c r="H147" s="267" t="s">
        <v>13</v>
      </c>
      <c r="I147" s="22"/>
      <c r="J147" s="27" t="s">
        <v>33</v>
      </c>
      <c r="K147" s="271">
        <v>44936.0</v>
      </c>
      <c r="L147" s="30">
        <v>45046.0</v>
      </c>
      <c r="M147" s="30">
        <v>44945.0</v>
      </c>
      <c r="N147" s="30"/>
      <c r="O147" s="31"/>
    </row>
    <row r="148">
      <c r="A148" s="20" t="s">
        <v>662</v>
      </c>
      <c r="B148" s="21" t="s">
        <v>663</v>
      </c>
      <c r="C148" s="22" t="s">
        <v>28</v>
      </c>
      <c r="D148" s="43" t="s">
        <v>664</v>
      </c>
      <c r="E148" s="79"/>
      <c r="F148" s="79"/>
      <c r="G148" s="22" t="s">
        <v>20</v>
      </c>
      <c r="H148" s="22" t="s">
        <v>13</v>
      </c>
      <c r="I148" s="22"/>
      <c r="J148" s="27"/>
      <c r="K148" s="28">
        <v>44936.0</v>
      </c>
      <c r="L148" s="81" t="s">
        <v>22</v>
      </c>
      <c r="M148" s="30"/>
      <c r="N148" s="30"/>
      <c r="O148" s="31"/>
    </row>
    <row r="149">
      <c r="A149" s="32" t="s">
        <v>665</v>
      </c>
      <c r="B149" s="33"/>
      <c r="C149" s="34" t="s">
        <v>385</v>
      </c>
      <c r="D149" s="284" t="s">
        <v>666</v>
      </c>
      <c r="E149" s="82" t="s">
        <v>415</v>
      </c>
      <c r="F149" s="43" t="s">
        <v>667</v>
      </c>
      <c r="G149" s="360" t="s">
        <v>20</v>
      </c>
      <c r="I149" s="34"/>
      <c r="J149" s="38" t="s">
        <v>668</v>
      </c>
      <c r="L149" s="39" t="s">
        <v>22</v>
      </c>
      <c r="M149" s="29">
        <v>44936.0</v>
      </c>
      <c r="N149" s="29"/>
      <c r="O149" s="40"/>
    </row>
    <row r="150">
      <c r="A150" s="41" t="s">
        <v>669</v>
      </c>
      <c r="B150" s="17"/>
      <c r="C150" s="42" t="s">
        <v>670</v>
      </c>
      <c r="D150" s="43" t="s">
        <v>671</v>
      </c>
      <c r="E150" s="361" t="s">
        <v>672</v>
      </c>
      <c r="F150" s="165" t="s">
        <v>673</v>
      </c>
      <c r="G150" s="362" t="s">
        <v>674</v>
      </c>
      <c r="H150" s="19"/>
      <c r="I150" s="42"/>
      <c r="J150" s="46" t="s">
        <v>675</v>
      </c>
      <c r="K150" s="19"/>
      <c r="L150" s="29">
        <v>45045.0</v>
      </c>
      <c r="M150" s="48">
        <v>44936.0</v>
      </c>
      <c r="N150" s="48"/>
      <c r="O150" s="49"/>
    </row>
    <row r="151">
      <c r="A151" s="50" t="s">
        <v>676</v>
      </c>
      <c r="B151" s="51" t="s">
        <v>677</v>
      </c>
      <c r="C151" s="11" t="s">
        <v>678</v>
      </c>
      <c r="D151" s="284" t="s">
        <v>679</v>
      </c>
      <c r="E151" s="363"/>
      <c r="F151" s="53"/>
      <c r="G151" s="11" t="s">
        <v>20</v>
      </c>
      <c r="H151" s="11" t="s">
        <v>49</v>
      </c>
      <c r="I151" s="11"/>
      <c r="J151" s="54"/>
      <c r="K151" s="13">
        <v>44936.0</v>
      </c>
      <c r="L151" s="55" t="s">
        <v>22</v>
      </c>
      <c r="M151" s="56"/>
      <c r="N151" s="56"/>
      <c r="O151" s="57"/>
    </row>
    <row r="152">
      <c r="A152" s="6" t="s">
        <v>680</v>
      </c>
      <c r="B152" s="33"/>
      <c r="C152" s="8" t="s">
        <v>68</v>
      </c>
      <c r="D152" s="43" t="s">
        <v>681</v>
      </c>
      <c r="E152" s="364" t="s">
        <v>682</v>
      </c>
      <c r="F152" s="10"/>
      <c r="G152" s="8" t="s">
        <v>20</v>
      </c>
      <c r="I152" s="8"/>
      <c r="J152" s="12"/>
      <c r="L152" s="14" t="s">
        <v>22</v>
      </c>
      <c r="M152" s="15"/>
      <c r="N152" s="15"/>
      <c r="O152" s="16"/>
    </row>
    <row r="153">
      <c r="A153" s="6" t="s">
        <v>683</v>
      </c>
      <c r="B153" s="17"/>
      <c r="C153" s="8" t="s">
        <v>684</v>
      </c>
      <c r="D153" s="43" t="s">
        <v>685</v>
      </c>
      <c r="E153" s="314" t="s">
        <v>686</v>
      </c>
      <c r="F153" s="10"/>
      <c r="G153" s="8" t="s">
        <v>20</v>
      </c>
      <c r="H153" s="19"/>
      <c r="I153" s="8"/>
      <c r="J153" s="12" t="s">
        <v>585</v>
      </c>
      <c r="K153" s="19"/>
      <c r="L153" s="14" t="s">
        <v>22</v>
      </c>
      <c r="M153" s="15"/>
      <c r="N153" s="15"/>
      <c r="O153" s="16"/>
    </row>
    <row r="154">
      <c r="A154" s="50" t="s">
        <v>687</v>
      </c>
      <c r="B154" s="51" t="s">
        <v>688</v>
      </c>
      <c r="C154" s="11" t="s">
        <v>689</v>
      </c>
      <c r="D154" s="43" t="s">
        <v>690</v>
      </c>
      <c r="E154" s="53"/>
      <c r="F154" s="53"/>
      <c r="G154" s="11" t="s">
        <v>20</v>
      </c>
      <c r="H154" s="11" t="s">
        <v>49</v>
      </c>
      <c r="I154" s="11"/>
      <c r="J154" s="54" t="s">
        <v>691</v>
      </c>
      <c r="K154" s="13">
        <v>44937.0</v>
      </c>
      <c r="L154" s="55" t="s">
        <v>22</v>
      </c>
      <c r="M154" s="56"/>
      <c r="N154" s="56"/>
      <c r="O154" s="57"/>
    </row>
    <row r="155">
      <c r="A155" s="58" t="s">
        <v>692</v>
      </c>
      <c r="B155" s="17"/>
      <c r="C155" s="61" t="s">
        <v>219</v>
      </c>
      <c r="D155" s="284" t="s">
        <v>693</v>
      </c>
      <c r="E155" s="60"/>
      <c r="F155" s="60"/>
      <c r="G155" s="61" t="s">
        <v>20</v>
      </c>
      <c r="H155" s="19"/>
      <c r="I155" s="61"/>
      <c r="J155" s="62" t="s">
        <v>691</v>
      </c>
      <c r="K155" s="19"/>
      <c r="L155" s="63" t="s">
        <v>22</v>
      </c>
      <c r="M155" s="64"/>
      <c r="N155" s="64"/>
      <c r="O155" s="65"/>
    </row>
    <row r="156" hidden="1">
      <c r="A156" s="207" t="s">
        <v>694</v>
      </c>
      <c r="B156" s="208" t="s">
        <v>695</v>
      </c>
      <c r="C156" s="209" t="s">
        <v>696</v>
      </c>
      <c r="D156" s="210"/>
      <c r="E156" s="302" t="s">
        <v>697</v>
      </c>
      <c r="F156" s="212" t="s">
        <v>698</v>
      </c>
      <c r="G156" s="365" t="s">
        <v>699</v>
      </c>
      <c r="H156" s="213" t="s">
        <v>340</v>
      </c>
      <c r="I156" s="213"/>
      <c r="J156" s="214" t="s">
        <v>700</v>
      </c>
      <c r="K156" s="215">
        <v>44937.0</v>
      </c>
      <c r="L156" s="216" t="s">
        <v>22</v>
      </c>
      <c r="M156" s="366"/>
      <c r="N156" s="366"/>
      <c r="O156" s="367"/>
    </row>
    <row r="157" hidden="1">
      <c r="A157" s="220" t="s">
        <v>701</v>
      </c>
      <c r="B157" s="33"/>
      <c r="C157" s="221" t="s">
        <v>100</v>
      </c>
      <c r="D157" s="210"/>
      <c r="E157" s="307" t="s">
        <v>702</v>
      </c>
      <c r="F157" s="222"/>
      <c r="G157" s="309" t="s">
        <v>703</v>
      </c>
      <c r="I157" s="221"/>
      <c r="J157" s="223" t="s">
        <v>704</v>
      </c>
      <c r="L157" s="224" t="s">
        <v>22</v>
      </c>
      <c r="M157" s="225">
        <v>44937.0</v>
      </c>
      <c r="N157" s="225"/>
      <c r="O157" s="368"/>
    </row>
    <row r="158" hidden="1">
      <c r="A158" s="220" t="s">
        <v>705</v>
      </c>
      <c r="B158" s="33"/>
      <c r="C158" s="221" t="s">
        <v>706</v>
      </c>
      <c r="D158" s="210"/>
      <c r="E158" s="222"/>
      <c r="F158" s="369" t="s">
        <v>707</v>
      </c>
      <c r="G158" s="309" t="s">
        <v>708</v>
      </c>
      <c r="I158" s="221"/>
      <c r="J158" s="223" t="s">
        <v>709</v>
      </c>
      <c r="L158" s="224" t="s">
        <v>22</v>
      </c>
      <c r="M158" s="225"/>
      <c r="N158" s="225"/>
      <c r="O158" s="368"/>
    </row>
    <row r="159" hidden="1">
      <c r="A159" s="220" t="s">
        <v>710</v>
      </c>
      <c r="B159" s="33"/>
      <c r="C159" s="221" t="s">
        <v>711</v>
      </c>
      <c r="D159" s="210"/>
      <c r="E159" s="222"/>
      <c r="F159" s="222"/>
      <c r="G159" s="309" t="s">
        <v>712</v>
      </c>
      <c r="I159" s="221"/>
      <c r="J159" s="223"/>
      <c r="L159" s="224" t="s">
        <v>22</v>
      </c>
      <c r="M159" s="225"/>
      <c r="N159" s="225"/>
      <c r="O159" s="368"/>
    </row>
    <row r="160" hidden="1">
      <c r="A160" s="228" t="s">
        <v>713</v>
      </c>
      <c r="B160" s="17"/>
      <c r="C160" s="229" t="s">
        <v>714</v>
      </c>
      <c r="D160" s="210"/>
      <c r="E160" s="230"/>
      <c r="F160" s="230"/>
      <c r="G160" s="229" t="s">
        <v>20</v>
      </c>
      <c r="H160" s="19"/>
      <c r="I160" s="229"/>
      <c r="J160" s="232"/>
      <c r="K160" s="19"/>
      <c r="L160" s="233" t="s">
        <v>22</v>
      </c>
      <c r="M160" s="234"/>
      <c r="N160" s="234"/>
      <c r="O160" s="370"/>
    </row>
    <row r="161">
      <c r="A161" s="20" t="s">
        <v>715</v>
      </c>
      <c r="B161" s="371" t="s">
        <v>716</v>
      </c>
      <c r="C161" s="22" t="s">
        <v>717</v>
      </c>
      <c r="D161" s="43" t="s">
        <v>718</v>
      </c>
      <c r="E161" s="78" t="s">
        <v>719</v>
      </c>
      <c r="F161" s="79"/>
      <c r="G161" s="22" t="s">
        <v>20</v>
      </c>
      <c r="H161" s="22" t="s">
        <v>13</v>
      </c>
      <c r="I161" s="22" t="s">
        <v>584</v>
      </c>
      <c r="J161" s="27" t="s">
        <v>174</v>
      </c>
      <c r="K161" s="28">
        <v>44937.0</v>
      </c>
      <c r="L161" s="81" t="s">
        <v>22</v>
      </c>
      <c r="M161" s="30"/>
      <c r="N161" s="30"/>
      <c r="O161" s="31"/>
    </row>
    <row r="162">
      <c r="A162" s="32" t="s">
        <v>720</v>
      </c>
      <c r="B162" s="33"/>
      <c r="C162" s="34" t="s">
        <v>721</v>
      </c>
      <c r="D162" s="43" t="s">
        <v>722</v>
      </c>
      <c r="E162" s="36" t="s">
        <v>723</v>
      </c>
      <c r="F162" s="37" t="s">
        <v>724</v>
      </c>
      <c r="G162" s="34" t="s">
        <v>20</v>
      </c>
      <c r="I162" s="34"/>
      <c r="J162" s="38" t="s">
        <v>725</v>
      </c>
      <c r="L162" s="29">
        <v>45044.0</v>
      </c>
      <c r="M162" s="29">
        <v>44938.0</v>
      </c>
      <c r="N162" s="29"/>
      <c r="O162" s="40"/>
    </row>
    <row r="163">
      <c r="A163" s="41" t="s">
        <v>726</v>
      </c>
      <c r="B163" s="17"/>
      <c r="C163" s="42" t="s">
        <v>727</v>
      </c>
      <c r="D163" s="43" t="s">
        <v>728</v>
      </c>
      <c r="E163" s="44"/>
      <c r="F163" s="44"/>
      <c r="G163" s="42" t="s">
        <v>20</v>
      </c>
      <c r="H163" s="19"/>
      <c r="I163" s="42"/>
      <c r="J163" s="46"/>
      <c r="K163" s="19"/>
      <c r="L163" s="47" t="s">
        <v>22</v>
      </c>
      <c r="M163" s="48"/>
      <c r="N163" s="48"/>
      <c r="O163" s="49"/>
    </row>
    <row r="164">
      <c r="A164" s="50" t="s">
        <v>729</v>
      </c>
      <c r="B164" s="372" t="s">
        <v>730</v>
      </c>
      <c r="C164" s="11" t="s">
        <v>731</v>
      </c>
      <c r="D164" s="43" t="s">
        <v>732</v>
      </c>
      <c r="F164" s="53"/>
      <c r="G164" s="11" t="s">
        <v>20</v>
      </c>
      <c r="H164" s="11" t="s">
        <v>49</v>
      </c>
      <c r="I164" s="11"/>
      <c r="J164" s="54"/>
      <c r="K164" s="13">
        <v>44937.0</v>
      </c>
      <c r="L164" s="55" t="s">
        <v>22</v>
      </c>
      <c r="M164" s="56"/>
      <c r="N164" s="56"/>
      <c r="O164" s="57"/>
    </row>
    <row r="165">
      <c r="A165" s="58" t="s">
        <v>733</v>
      </c>
      <c r="C165" s="61" t="s">
        <v>721</v>
      </c>
      <c r="D165" s="43" t="s">
        <v>734</v>
      </c>
      <c r="E165" s="60"/>
      <c r="F165" s="373" t="s">
        <v>735</v>
      </c>
      <c r="G165" s="61" t="s">
        <v>20</v>
      </c>
      <c r="H165" s="19"/>
      <c r="I165" s="61"/>
      <c r="J165" s="62" t="s">
        <v>709</v>
      </c>
      <c r="K165" s="19"/>
      <c r="L165" s="63" t="s">
        <v>22</v>
      </c>
      <c r="M165" s="64"/>
      <c r="N165" s="64"/>
      <c r="O165" s="65"/>
    </row>
    <row r="166" hidden="1">
      <c r="A166" s="220" t="s">
        <v>736</v>
      </c>
      <c r="B166" s="374" t="s">
        <v>737</v>
      </c>
      <c r="C166" s="221" t="s">
        <v>394</v>
      </c>
      <c r="D166" s="210"/>
      <c r="E166" s="222"/>
      <c r="F166" s="222"/>
      <c r="G166" s="221" t="s">
        <v>20</v>
      </c>
      <c r="H166" s="213" t="s">
        <v>340</v>
      </c>
      <c r="I166" s="221"/>
      <c r="J166" s="223"/>
      <c r="K166" s="375">
        <v>44937.0</v>
      </c>
      <c r="L166" s="224" t="s">
        <v>22</v>
      </c>
      <c r="M166" s="225"/>
      <c r="N166" s="225"/>
      <c r="O166" s="368"/>
    </row>
    <row r="167" hidden="1">
      <c r="A167" s="228" t="s">
        <v>738</v>
      </c>
      <c r="B167" s="17"/>
      <c r="C167" s="229" t="s">
        <v>739</v>
      </c>
      <c r="D167" s="210"/>
      <c r="E167" s="230"/>
      <c r="F167" s="310" t="s">
        <v>740</v>
      </c>
      <c r="G167" s="229" t="s">
        <v>20</v>
      </c>
      <c r="H167" s="19"/>
      <c r="I167" s="229"/>
      <c r="J167" s="232" t="s">
        <v>486</v>
      </c>
      <c r="K167" s="19"/>
      <c r="L167" s="233" t="s">
        <v>22</v>
      </c>
      <c r="M167" s="234">
        <v>44938.0</v>
      </c>
      <c r="N167" s="234"/>
      <c r="O167" s="370"/>
    </row>
    <row r="168">
      <c r="A168" s="50" t="s">
        <v>741</v>
      </c>
      <c r="B168" s="293" t="s">
        <v>742</v>
      </c>
      <c r="C168" s="11" t="s">
        <v>394</v>
      </c>
      <c r="D168" s="43" t="s">
        <v>743</v>
      </c>
      <c r="E168" s="53"/>
      <c r="F168" s="53"/>
      <c r="G168" s="11" t="s">
        <v>20</v>
      </c>
      <c r="H168" s="294" t="s">
        <v>49</v>
      </c>
      <c r="I168" s="11"/>
      <c r="J168" s="54"/>
      <c r="K168" s="298">
        <v>44937.0</v>
      </c>
      <c r="L168" s="55" t="s">
        <v>22</v>
      </c>
      <c r="M168" s="56"/>
      <c r="N168" s="56"/>
      <c r="O168" s="57"/>
    </row>
    <row r="169">
      <c r="A169" s="50" t="s">
        <v>744</v>
      </c>
      <c r="B169" s="51" t="s">
        <v>745</v>
      </c>
      <c r="C169" s="11" t="s">
        <v>746</v>
      </c>
      <c r="D169" s="284" t="s">
        <v>747</v>
      </c>
      <c r="E169" s="53"/>
      <c r="F169" s="53"/>
      <c r="G169" s="11" t="s">
        <v>20</v>
      </c>
      <c r="H169" s="11" t="s">
        <v>49</v>
      </c>
      <c r="I169" s="11"/>
      <c r="J169" s="54"/>
      <c r="K169" s="13">
        <v>44937.0</v>
      </c>
      <c r="L169" s="55" t="s">
        <v>22</v>
      </c>
      <c r="M169" s="56"/>
      <c r="N169" s="56"/>
      <c r="O169" s="57"/>
    </row>
    <row r="170">
      <c r="A170" s="20" t="s">
        <v>748</v>
      </c>
      <c r="B170" s="21" t="s">
        <v>749</v>
      </c>
      <c r="C170" s="22" t="s">
        <v>750</v>
      </c>
      <c r="D170" s="284" t="s">
        <v>751</v>
      </c>
      <c r="E170" s="79"/>
      <c r="F170" s="79"/>
      <c r="G170" s="22" t="s">
        <v>20</v>
      </c>
      <c r="H170" s="22" t="s">
        <v>13</v>
      </c>
      <c r="I170" s="22"/>
      <c r="J170" s="27" t="s">
        <v>752</v>
      </c>
      <c r="K170" s="28">
        <v>44938.0</v>
      </c>
      <c r="L170" s="30">
        <v>45051.0</v>
      </c>
      <c r="M170" s="30"/>
      <c r="N170" s="30"/>
      <c r="O170" s="31"/>
    </row>
    <row r="171">
      <c r="A171" s="41" t="s">
        <v>753</v>
      </c>
      <c r="B171" s="17"/>
      <c r="C171" s="42" t="s">
        <v>754</v>
      </c>
      <c r="D171" s="43" t="s">
        <v>755</v>
      </c>
      <c r="E171" s="44"/>
      <c r="F171" s="44"/>
      <c r="G171" s="42" t="s">
        <v>20</v>
      </c>
      <c r="H171" s="19"/>
      <c r="I171" s="42"/>
      <c r="J171" s="46" t="s">
        <v>752</v>
      </c>
      <c r="K171" s="19"/>
      <c r="L171" s="376">
        <v>45051.0</v>
      </c>
      <c r="M171" s="48"/>
      <c r="N171" s="48"/>
      <c r="O171" s="49"/>
    </row>
    <row r="172">
      <c r="A172" s="6" t="s">
        <v>756</v>
      </c>
      <c r="B172" s="377" t="s">
        <v>757</v>
      </c>
      <c r="C172" s="8" t="s">
        <v>758</v>
      </c>
      <c r="D172" s="284" t="s">
        <v>759</v>
      </c>
      <c r="E172" s="10"/>
      <c r="F172" s="10"/>
      <c r="G172" s="8" t="s">
        <v>20</v>
      </c>
      <c r="H172" s="8" t="s">
        <v>49</v>
      </c>
      <c r="I172" s="8"/>
      <c r="J172" s="54" t="s">
        <v>752</v>
      </c>
      <c r="K172" s="341">
        <v>44938.0</v>
      </c>
      <c r="L172" s="15" t="s">
        <v>22</v>
      </c>
      <c r="M172" s="15"/>
      <c r="N172" s="15"/>
      <c r="O172" s="16"/>
    </row>
    <row r="173">
      <c r="A173" s="58" t="s">
        <v>760</v>
      </c>
      <c r="B173" s="17"/>
      <c r="C173" s="61" t="s">
        <v>761</v>
      </c>
      <c r="D173" s="43" t="s">
        <v>762</v>
      </c>
      <c r="E173" s="60"/>
      <c r="F173" s="60"/>
      <c r="G173" s="61" t="s">
        <v>20</v>
      </c>
      <c r="H173" s="19"/>
      <c r="I173" s="61"/>
      <c r="J173" s="62" t="s">
        <v>752</v>
      </c>
      <c r="K173" s="19"/>
      <c r="L173" s="64" t="s">
        <v>22</v>
      </c>
      <c r="M173" s="64"/>
      <c r="N173" s="64"/>
      <c r="O173" s="65"/>
    </row>
    <row r="174" hidden="1">
      <c r="A174" s="378" t="s">
        <v>763</v>
      </c>
      <c r="B174" s="208" t="s">
        <v>764</v>
      </c>
      <c r="C174" s="213" t="s">
        <v>765</v>
      </c>
      <c r="D174" s="210"/>
      <c r="E174" s="379"/>
      <c r="F174" s="379"/>
      <c r="G174" s="380" t="s">
        <v>766</v>
      </c>
      <c r="H174" s="213" t="s">
        <v>340</v>
      </c>
      <c r="I174" s="213"/>
      <c r="J174" s="214"/>
      <c r="K174" s="381">
        <v>44938.0</v>
      </c>
      <c r="L174" s="382" t="s">
        <v>22</v>
      </c>
      <c r="M174" s="366"/>
      <c r="N174" s="366"/>
      <c r="O174" s="367"/>
    </row>
    <row r="175" hidden="1">
      <c r="A175" s="228" t="s">
        <v>767</v>
      </c>
      <c r="B175" s="17"/>
      <c r="C175" s="229" t="s">
        <v>768</v>
      </c>
      <c r="D175" s="210"/>
      <c r="E175" s="230"/>
      <c r="F175" s="230"/>
      <c r="G175" s="229" t="s">
        <v>20</v>
      </c>
      <c r="H175" s="19"/>
      <c r="I175" s="229"/>
      <c r="J175" s="232" t="s">
        <v>769</v>
      </c>
      <c r="K175" s="19"/>
      <c r="L175" s="233" t="s">
        <v>22</v>
      </c>
      <c r="M175" s="234"/>
      <c r="N175" s="234"/>
      <c r="O175" s="370"/>
    </row>
    <row r="176">
      <c r="A176" s="58" t="s">
        <v>770</v>
      </c>
      <c r="B176" s="383" t="s">
        <v>771</v>
      </c>
      <c r="C176" s="61" t="s">
        <v>219</v>
      </c>
      <c r="D176" s="284" t="s">
        <v>772</v>
      </c>
      <c r="E176" s="384" t="s">
        <v>773</v>
      </c>
      <c r="F176" s="60"/>
      <c r="G176" s="61" t="s">
        <v>20</v>
      </c>
      <c r="H176" s="294"/>
      <c r="I176" s="61"/>
      <c r="J176" s="62" t="s">
        <v>774</v>
      </c>
      <c r="K176" s="298"/>
      <c r="L176" s="63" t="s">
        <v>22</v>
      </c>
      <c r="M176" s="64"/>
      <c r="N176" s="64"/>
      <c r="O176" s="65"/>
    </row>
    <row r="177">
      <c r="A177" s="50" t="s">
        <v>775</v>
      </c>
      <c r="B177" s="51" t="s">
        <v>775</v>
      </c>
      <c r="C177" s="11" t="s">
        <v>208</v>
      </c>
      <c r="D177" s="43" t="s">
        <v>776</v>
      </c>
      <c r="E177" s="53"/>
      <c r="F177" s="53"/>
      <c r="G177" s="154" t="s">
        <v>777</v>
      </c>
      <c r="H177" s="11" t="s">
        <v>49</v>
      </c>
      <c r="I177" s="11"/>
      <c r="J177" s="54"/>
      <c r="K177" s="13">
        <v>44938.0</v>
      </c>
      <c r="L177" s="55" t="s">
        <v>22</v>
      </c>
      <c r="M177" s="56"/>
      <c r="N177" s="56"/>
      <c r="O177" s="57"/>
    </row>
    <row r="178">
      <c r="A178" s="6" t="s">
        <v>778</v>
      </c>
      <c r="B178" s="17"/>
      <c r="C178" s="8" t="s">
        <v>42</v>
      </c>
      <c r="D178" s="43" t="s">
        <v>779</v>
      </c>
      <c r="E178" s="10"/>
      <c r="F178" s="10"/>
      <c r="G178" s="8" t="s">
        <v>20</v>
      </c>
      <c r="H178" s="19"/>
      <c r="I178" s="8"/>
      <c r="J178" s="12"/>
      <c r="L178" s="14" t="s">
        <v>22</v>
      </c>
      <c r="M178" s="15"/>
      <c r="N178" s="15"/>
      <c r="O178" s="16"/>
    </row>
    <row r="179">
      <c r="A179" s="50" t="s">
        <v>780</v>
      </c>
      <c r="B179" s="51" t="s">
        <v>781</v>
      </c>
      <c r="C179" s="11" t="s">
        <v>394</v>
      </c>
      <c r="D179" s="43" t="s">
        <v>782</v>
      </c>
      <c r="E179" s="53"/>
      <c r="F179" s="385" t="s">
        <v>783</v>
      </c>
      <c r="G179" s="11" t="s">
        <v>20</v>
      </c>
      <c r="H179" s="11" t="s">
        <v>49</v>
      </c>
      <c r="I179" s="11"/>
      <c r="J179" s="54" t="s">
        <v>709</v>
      </c>
      <c r="K179" s="13">
        <v>44938.0</v>
      </c>
      <c r="L179" s="55" t="s">
        <v>22</v>
      </c>
      <c r="M179" s="56"/>
      <c r="N179" s="56"/>
      <c r="O179" s="57"/>
    </row>
    <row r="180">
      <c r="A180" s="58" t="s">
        <v>784</v>
      </c>
      <c r="B180" s="17"/>
      <c r="C180" s="61" t="s">
        <v>42</v>
      </c>
      <c r="D180" s="284" t="s">
        <v>785</v>
      </c>
      <c r="E180" s="286" t="s">
        <v>786</v>
      </c>
      <c r="F180" s="373" t="s">
        <v>787</v>
      </c>
      <c r="G180" s="61" t="s">
        <v>20</v>
      </c>
      <c r="H180" s="19"/>
      <c r="I180" s="61"/>
      <c r="J180" s="62" t="s">
        <v>709</v>
      </c>
      <c r="K180" s="19"/>
      <c r="L180" s="63" t="s">
        <v>22</v>
      </c>
      <c r="M180" s="64"/>
      <c r="N180" s="64"/>
      <c r="O180" s="65"/>
    </row>
    <row r="181">
      <c r="A181" s="50" t="s">
        <v>788</v>
      </c>
      <c r="B181" s="51" t="s">
        <v>789</v>
      </c>
      <c r="C181" s="11" t="s">
        <v>93</v>
      </c>
      <c r="D181" s="43" t="s">
        <v>790</v>
      </c>
      <c r="E181" s="53"/>
      <c r="F181" s="53"/>
      <c r="G181" s="11" t="s">
        <v>20</v>
      </c>
      <c r="H181" s="11" t="s">
        <v>49</v>
      </c>
      <c r="I181" s="11"/>
      <c r="J181" s="54"/>
      <c r="K181" s="13">
        <v>44938.0</v>
      </c>
      <c r="L181" s="55" t="s">
        <v>22</v>
      </c>
      <c r="M181" s="56"/>
      <c r="N181" s="56"/>
      <c r="O181" s="57"/>
    </row>
    <row r="182">
      <c r="A182" s="6" t="s">
        <v>791</v>
      </c>
      <c r="B182" s="33"/>
      <c r="C182" s="8" t="s">
        <v>93</v>
      </c>
      <c r="D182" s="43" t="s">
        <v>792</v>
      </c>
      <c r="E182" s="10"/>
      <c r="F182" s="10"/>
      <c r="G182" s="8" t="s">
        <v>20</v>
      </c>
      <c r="I182" s="8"/>
      <c r="J182" s="12"/>
      <c r="L182" s="14" t="s">
        <v>22</v>
      </c>
      <c r="M182" s="15"/>
      <c r="N182" s="15"/>
      <c r="O182" s="16"/>
    </row>
    <row r="183">
      <c r="A183" s="58" t="s">
        <v>793</v>
      </c>
      <c r="B183" s="17"/>
      <c r="C183" s="61" t="s">
        <v>794</v>
      </c>
      <c r="D183" s="43" t="s">
        <v>795</v>
      </c>
      <c r="E183" s="60"/>
      <c r="F183" s="373" t="s">
        <v>796</v>
      </c>
      <c r="G183" s="159" t="s">
        <v>797</v>
      </c>
      <c r="H183" s="19"/>
      <c r="I183" s="61"/>
      <c r="J183" s="62" t="s">
        <v>709</v>
      </c>
      <c r="K183" s="19"/>
      <c r="L183" s="14" t="s">
        <v>22</v>
      </c>
      <c r="M183" s="64"/>
      <c r="N183" s="64"/>
      <c r="O183" s="65"/>
    </row>
    <row r="184">
      <c r="A184" s="20" t="s">
        <v>798</v>
      </c>
      <c r="B184" s="21" t="s">
        <v>799</v>
      </c>
      <c r="C184" s="22" t="s">
        <v>165</v>
      </c>
      <c r="D184" s="284" t="s">
        <v>800</v>
      </c>
      <c r="E184" s="79" t="s">
        <v>415</v>
      </c>
      <c r="F184" s="163" t="s">
        <v>801</v>
      </c>
      <c r="G184" s="22" t="s">
        <v>20</v>
      </c>
      <c r="H184" s="22" t="s">
        <v>13</v>
      </c>
      <c r="I184" s="22"/>
      <c r="J184" s="27" t="s">
        <v>802</v>
      </c>
      <c r="K184" s="28">
        <v>44938.0</v>
      </c>
      <c r="L184" s="30">
        <v>45051.0</v>
      </c>
      <c r="M184" s="30"/>
      <c r="N184" s="30"/>
      <c r="O184" s="31"/>
    </row>
    <row r="185">
      <c r="A185" s="41" t="s">
        <v>803</v>
      </c>
      <c r="B185" s="17"/>
      <c r="C185" s="42" t="s">
        <v>804</v>
      </c>
      <c r="D185" s="284" t="s">
        <v>805</v>
      </c>
      <c r="E185" s="44"/>
      <c r="F185" s="165" t="s">
        <v>806</v>
      </c>
      <c r="G185" s="362" t="s">
        <v>807</v>
      </c>
      <c r="H185" s="19"/>
      <c r="I185" s="42"/>
      <c r="J185" s="46" t="s">
        <v>709</v>
      </c>
      <c r="K185" s="19"/>
      <c r="L185" s="47" t="s">
        <v>22</v>
      </c>
      <c r="M185" s="48"/>
      <c r="N185" s="48"/>
      <c r="O185" s="49"/>
    </row>
    <row r="186">
      <c r="A186" s="315" t="s">
        <v>808</v>
      </c>
      <c r="B186" s="316" t="s">
        <v>809</v>
      </c>
      <c r="C186" s="317" t="s">
        <v>165</v>
      </c>
      <c r="D186" s="43" t="s">
        <v>810</v>
      </c>
      <c r="E186" s="318" t="s">
        <v>811</v>
      </c>
      <c r="F186" s="386"/>
      <c r="G186" s="317" t="s">
        <v>20</v>
      </c>
      <c r="H186" s="317" t="s">
        <v>535</v>
      </c>
      <c r="I186" s="317"/>
      <c r="J186" s="321" t="s">
        <v>174</v>
      </c>
      <c r="K186" s="322">
        <v>44938.0</v>
      </c>
      <c r="L186" s="387" t="s">
        <v>22</v>
      </c>
      <c r="M186" s="324"/>
      <c r="N186" s="324"/>
      <c r="O186" s="325"/>
    </row>
    <row r="187">
      <c r="A187" s="388" t="s">
        <v>812</v>
      </c>
      <c r="B187" s="17"/>
      <c r="C187" s="327" t="s">
        <v>813</v>
      </c>
      <c r="D187" s="43" t="s">
        <v>814</v>
      </c>
      <c r="E187" s="389"/>
      <c r="F187" s="328"/>
      <c r="G187" s="390"/>
      <c r="H187" s="19"/>
      <c r="I187" s="327"/>
      <c r="J187" s="329" t="s">
        <v>815</v>
      </c>
      <c r="K187" s="19"/>
      <c r="L187" s="330" t="s">
        <v>22</v>
      </c>
      <c r="M187" s="331"/>
      <c r="N187" s="331"/>
      <c r="O187" s="332"/>
    </row>
    <row r="188">
      <c r="A188" s="50" t="s">
        <v>816</v>
      </c>
      <c r="B188" s="51" t="s">
        <v>817</v>
      </c>
      <c r="C188" s="11" t="s">
        <v>818</v>
      </c>
      <c r="D188" s="284" t="s">
        <v>819</v>
      </c>
      <c r="E188" s="53"/>
      <c r="F188" s="53"/>
      <c r="G188" s="11" t="s">
        <v>20</v>
      </c>
      <c r="H188" s="11" t="s">
        <v>49</v>
      </c>
      <c r="I188" s="11"/>
      <c r="J188" s="197"/>
      <c r="K188" s="13">
        <v>44938.0</v>
      </c>
      <c r="L188" s="55" t="s">
        <v>22</v>
      </c>
      <c r="M188" s="56"/>
      <c r="N188" s="56"/>
      <c r="O188" s="57"/>
    </row>
    <row r="189">
      <c r="A189" s="6" t="s">
        <v>820</v>
      </c>
      <c r="B189" s="17"/>
      <c r="C189" s="8" t="s">
        <v>219</v>
      </c>
      <c r="D189" s="43" t="s">
        <v>821</v>
      </c>
      <c r="E189" s="10"/>
      <c r="F189" s="10"/>
      <c r="G189" s="8" t="s">
        <v>20</v>
      </c>
      <c r="H189" s="19"/>
      <c r="I189" s="8"/>
      <c r="J189" s="198"/>
      <c r="K189" s="19"/>
      <c r="L189" s="14" t="s">
        <v>22</v>
      </c>
      <c r="M189" s="15"/>
      <c r="N189" s="15"/>
      <c r="O189" s="16"/>
    </row>
    <row r="190">
      <c r="A190" s="50" t="s">
        <v>822</v>
      </c>
      <c r="B190" s="293" t="s">
        <v>823</v>
      </c>
      <c r="C190" s="11" t="s">
        <v>68</v>
      </c>
      <c r="D190" s="43" t="s">
        <v>824</v>
      </c>
      <c r="E190" s="53"/>
      <c r="F190" s="53"/>
      <c r="G190" s="11" t="s">
        <v>20</v>
      </c>
      <c r="H190" s="294" t="s">
        <v>49</v>
      </c>
      <c r="I190" s="11"/>
      <c r="J190" s="54"/>
      <c r="K190" s="298">
        <v>44938.0</v>
      </c>
      <c r="L190" s="55" t="s">
        <v>22</v>
      </c>
      <c r="M190" s="56"/>
      <c r="N190" s="56"/>
      <c r="O190" s="57"/>
    </row>
    <row r="191">
      <c r="A191" s="50" t="s">
        <v>825</v>
      </c>
      <c r="B191" s="293" t="s">
        <v>826</v>
      </c>
      <c r="C191" s="11" t="s">
        <v>28</v>
      </c>
      <c r="D191" s="284" t="s">
        <v>827</v>
      </c>
      <c r="E191" s="313" t="s">
        <v>828</v>
      </c>
      <c r="F191" s="53"/>
      <c r="G191" s="154" t="s">
        <v>829</v>
      </c>
      <c r="H191" s="294" t="s">
        <v>49</v>
      </c>
      <c r="I191" s="11"/>
      <c r="J191" s="54" t="s">
        <v>137</v>
      </c>
      <c r="K191" s="298">
        <v>44939.0</v>
      </c>
      <c r="L191" s="55" t="s">
        <v>22</v>
      </c>
      <c r="M191" s="56"/>
      <c r="N191" s="56"/>
      <c r="O191" s="57"/>
    </row>
    <row r="192">
      <c r="A192" s="391" t="s">
        <v>830</v>
      </c>
      <c r="B192" s="392" t="s">
        <v>831</v>
      </c>
      <c r="C192" s="393" t="s">
        <v>165</v>
      </c>
      <c r="D192" s="43" t="s">
        <v>832</v>
      </c>
      <c r="E192" s="394" t="s">
        <v>833</v>
      </c>
      <c r="F192" s="395"/>
      <c r="G192" s="393" t="s">
        <v>20</v>
      </c>
      <c r="H192" s="393" t="s">
        <v>14</v>
      </c>
      <c r="I192" s="393" t="s">
        <v>834</v>
      </c>
      <c r="J192" s="396" t="s">
        <v>835</v>
      </c>
      <c r="K192" s="397">
        <v>44939.0</v>
      </c>
      <c r="L192" s="398" t="s">
        <v>22</v>
      </c>
      <c r="M192" s="399">
        <v>44939.0</v>
      </c>
      <c r="N192" s="399"/>
      <c r="O192" s="400"/>
    </row>
    <row r="193">
      <c r="A193" s="401" t="s">
        <v>836</v>
      </c>
      <c r="B193" s="17"/>
      <c r="C193" s="402" t="s">
        <v>837</v>
      </c>
      <c r="D193" s="43" t="s">
        <v>838</v>
      </c>
      <c r="E193" s="403"/>
      <c r="F193" s="403"/>
      <c r="G193" s="402" t="s">
        <v>20</v>
      </c>
      <c r="H193" s="19"/>
      <c r="I193" s="402"/>
      <c r="J193" s="404"/>
      <c r="K193" s="19"/>
      <c r="L193" s="405" t="s">
        <v>22</v>
      </c>
      <c r="M193" s="406"/>
      <c r="N193" s="406"/>
      <c r="O193" s="407"/>
    </row>
    <row r="194">
      <c r="A194" s="408" t="s">
        <v>839</v>
      </c>
      <c r="B194" s="51" t="s">
        <v>840</v>
      </c>
      <c r="C194" s="11" t="s">
        <v>219</v>
      </c>
      <c r="D194" s="43" t="s">
        <v>841</v>
      </c>
      <c r="E194" s="195"/>
      <c r="F194" s="53"/>
      <c r="G194" s="409"/>
      <c r="H194" s="11" t="s">
        <v>49</v>
      </c>
      <c r="I194" s="11"/>
      <c r="J194" s="54" t="s">
        <v>156</v>
      </c>
      <c r="K194" s="13">
        <v>44939.0</v>
      </c>
      <c r="L194" s="55" t="s">
        <v>22</v>
      </c>
      <c r="M194" s="56"/>
      <c r="N194" s="56"/>
      <c r="O194" s="57"/>
    </row>
    <row r="195">
      <c r="A195" s="410" t="s">
        <v>842</v>
      </c>
      <c r="B195" s="17"/>
      <c r="C195" s="61" t="s">
        <v>162</v>
      </c>
      <c r="D195" s="43" t="s">
        <v>843</v>
      </c>
      <c r="E195" s="60"/>
      <c r="F195" s="60"/>
      <c r="G195" s="61"/>
      <c r="H195" s="19"/>
      <c r="I195" s="61"/>
      <c r="J195" s="54" t="s">
        <v>156</v>
      </c>
      <c r="K195" s="19"/>
      <c r="L195" s="63" t="s">
        <v>22</v>
      </c>
      <c r="M195" s="64"/>
      <c r="N195" s="64"/>
      <c r="O195" s="65"/>
    </row>
    <row r="196" hidden="1">
      <c r="A196" s="411" t="s">
        <v>844</v>
      </c>
      <c r="B196" s="412" t="s">
        <v>845</v>
      </c>
      <c r="C196" s="413" t="s">
        <v>219</v>
      </c>
      <c r="D196" s="210"/>
      <c r="E196" s="414"/>
      <c r="F196" s="415" t="s">
        <v>846</v>
      </c>
      <c r="G196" s="413" t="s">
        <v>20</v>
      </c>
      <c r="H196" s="416" t="s">
        <v>340</v>
      </c>
      <c r="I196" s="413"/>
      <c r="J196" s="417" t="s">
        <v>847</v>
      </c>
      <c r="K196" s="418">
        <v>44939.0</v>
      </c>
      <c r="L196" s="419" t="s">
        <v>22</v>
      </c>
      <c r="M196" s="420"/>
      <c r="N196" s="420"/>
      <c r="O196" s="421"/>
    </row>
    <row r="197" hidden="1">
      <c r="A197" s="422" t="s">
        <v>848</v>
      </c>
      <c r="B197" s="17"/>
      <c r="C197" s="423" t="s">
        <v>165</v>
      </c>
      <c r="D197" s="210"/>
      <c r="E197" s="424"/>
      <c r="F197" s="425" t="s">
        <v>849</v>
      </c>
      <c r="G197" s="423" t="s">
        <v>20</v>
      </c>
      <c r="H197" s="19"/>
      <c r="I197" s="423"/>
      <c r="J197" s="426" t="s">
        <v>850</v>
      </c>
      <c r="K197" s="19"/>
      <c r="L197" s="427" t="s">
        <v>22</v>
      </c>
      <c r="M197" s="428"/>
      <c r="N197" s="428"/>
      <c r="O197" s="429"/>
    </row>
    <row r="198">
      <c r="A198" s="50" t="s">
        <v>851</v>
      </c>
      <c r="B198" s="51" t="s">
        <v>852</v>
      </c>
      <c r="C198" s="11" t="s">
        <v>853</v>
      </c>
      <c r="D198" s="43" t="s">
        <v>854</v>
      </c>
      <c r="E198" s="53"/>
      <c r="F198" s="53"/>
      <c r="G198" s="11" t="s">
        <v>20</v>
      </c>
      <c r="H198" s="11" t="s">
        <v>49</v>
      </c>
      <c r="I198" s="11"/>
      <c r="J198" s="54"/>
      <c r="K198" s="13">
        <v>44939.0</v>
      </c>
      <c r="L198" s="14" t="s">
        <v>22</v>
      </c>
      <c r="M198" s="56"/>
      <c r="N198" s="56"/>
      <c r="O198" s="57"/>
    </row>
    <row r="199">
      <c r="A199" s="58" t="s">
        <v>855</v>
      </c>
      <c r="B199" s="17"/>
      <c r="C199" s="61" t="s">
        <v>856</v>
      </c>
      <c r="D199" s="284" t="s">
        <v>857</v>
      </c>
      <c r="E199" s="60"/>
      <c r="F199" s="60"/>
      <c r="G199" s="61" t="s">
        <v>20</v>
      </c>
      <c r="H199" s="19"/>
      <c r="I199" s="61"/>
      <c r="J199" s="62"/>
      <c r="K199" s="19"/>
      <c r="L199" s="63" t="s">
        <v>22</v>
      </c>
      <c r="M199" s="64"/>
      <c r="N199" s="64"/>
      <c r="O199" s="65"/>
    </row>
    <row r="200">
      <c r="A200" s="50" t="s">
        <v>858</v>
      </c>
      <c r="B200" s="51" t="s">
        <v>859</v>
      </c>
      <c r="C200" s="11" t="s">
        <v>71</v>
      </c>
      <c r="D200" s="43" t="s">
        <v>860</v>
      </c>
      <c r="E200" s="53"/>
      <c r="F200" s="53"/>
      <c r="G200" s="11" t="s">
        <v>20</v>
      </c>
      <c r="H200" s="11" t="s">
        <v>49</v>
      </c>
      <c r="I200" s="11"/>
      <c r="J200" s="54"/>
      <c r="K200" s="13">
        <v>44939.0</v>
      </c>
      <c r="L200" s="55" t="s">
        <v>22</v>
      </c>
      <c r="M200" s="56"/>
      <c r="N200" s="56"/>
      <c r="O200" s="57"/>
    </row>
    <row r="201">
      <c r="A201" s="58" t="s">
        <v>861</v>
      </c>
      <c r="B201" s="17"/>
      <c r="C201" s="61" t="s">
        <v>862</v>
      </c>
      <c r="D201" s="43" t="s">
        <v>863</v>
      </c>
      <c r="E201" s="60"/>
      <c r="F201" s="60"/>
      <c r="G201" s="61" t="s">
        <v>20</v>
      </c>
      <c r="H201" s="19"/>
      <c r="I201" s="61"/>
      <c r="J201" s="62"/>
      <c r="K201" s="19"/>
      <c r="L201" s="63" t="s">
        <v>22</v>
      </c>
      <c r="M201" s="64"/>
      <c r="N201" s="64"/>
      <c r="O201" s="65"/>
    </row>
    <row r="202">
      <c r="A202" s="167" t="s">
        <v>864</v>
      </c>
      <c r="B202" s="430" t="s">
        <v>865</v>
      </c>
      <c r="C202" s="169" t="s">
        <v>28</v>
      </c>
      <c r="D202" s="43" t="s">
        <v>866</v>
      </c>
      <c r="E202" s="431" t="s">
        <v>867</v>
      </c>
      <c r="F202" s="171"/>
      <c r="G202" s="169" t="s">
        <v>20</v>
      </c>
      <c r="H202" s="169" t="s">
        <v>58</v>
      </c>
      <c r="I202" s="169"/>
      <c r="J202" s="173"/>
      <c r="K202" s="174">
        <v>44939.0</v>
      </c>
      <c r="L202" s="175" t="s">
        <v>22</v>
      </c>
      <c r="M202" s="176"/>
      <c r="N202" s="176"/>
      <c r="O202" s="77"/>
    </row>
    <row r="203">
      <c r="A203" s="184" t="s">
        <v>868</v>
      </c>
      <c r="B203" s="17"/>
      <c r="C203" s="185" t="s">
        <v>869</v>
      </c>
      <c r="D203" s="284" t="s">
        <v>870</v>
      </c>
      <c r="E203" s="206"/>
      <c r="F203" s="432" t="s">
        <v>871</v>
      </c>
      <c r="G203" s="188" t="s">
        <v>872</v>
      </c>
      <c r="H203" s="19"/>
      <c r="I203" s="185"/>
      <c r="J203" s="189" t="s">
        <v>873</v>
      </c>
      <c r="K203" s="19"/>
      <c r="L203" s="190" t="s">
        <v>22</v>
      </c>
      <c r="M203" s="191">
        <v>44949.0</v>
      </c>
      <c r="N203" s="191">
        <v>44992.0</v>
      </c>
      <c r="O203" s="192">
        <v>44994.0</v>
      </c>
    </row>
    <row r="204">
      <c r="A204" s="50" t="s">
        <v>874</v>
      </c>
      <c r="B204" s="51" t="s">
        <v>875</v>
      </c>
      <c r="C204" s="11" t="s">
        <v>71</v>
      </c>
      <c r="D204" s="284" t="s">
        <v>876</v>
      </c>
      <c r="E204" s="433" t="s">
        <v>877</v>
      </c>
      <c r="F204" s="53"/>
      <c r="G204" s="11" t="s">
        <v>20</v>
      </c>
      <c r="H204" s="11" t="s">
        <v>49</v>
      </c>
      <c r="I204" s="11"/>
      <c r="J204" s="54" t="s">
        <v>137</v>
      </c>
      <c r="K204" s="13">
        <v>44939.0</v>
      </c>
      <c r="L204" s="55" t="s">
        <v>22</v>
      </c>
      <c r="M204" s="56"/>
      <c r="N204" s="56"/>
      <c r="O204" s="57"/>
    </row>
    <row r="205">
      <c r="A205" s="6" t="s">
        <v>878</v>
      </c>
      <c r="B205" s="33"/>
      <c r="C205" s="8" t="s">
        <v>794</v>
      </c>
      <c r="D205" s="284" t="s">
        <v>879</v>
      </c>
      <c r="E205" s="10"/>
      <c r="F205" s="10"/>
      <c r="G205" s="8" t="s">
        <v>20</v>
      </c>
      <c r="I205" s="8"/>
      <c r="J205" s="12"/>
      <c r="L205" s="14" t="s">
        <v>22</v>
      </c>
      <c r="M205" s="15"/>
      <c r="N205" s="15"/>
      <c r="O205" s="16"/>
    </row>
    <row r="206">
      <c r="A206" s="58" t="s">
        <v>880</v>
      </c>
      <c r="B206" s="17"/>
      <c r="C206" s="61" t="s">
        <v>881</v>
      </c>
      <c r="D206" s="43" t="s">
        <v>882</v>
      </c>
      <c r="E206" s="60"/>
      <c r="F206" s="60"/>
      <c r="G206" s="61" t="s">
        <v>20</v>
      </c>
      <c r="H206" s="19"/>
      <c r="I206" s="61"/>
      <c r="J206" s="62"/>
      <c r="K206" s="19"/>
      <c r="L206" s="63" t="s">
        <v>22</v>
      </c>
      <c r="M206" s="64"/>
      <c r="N206" s="64"/>
      <c r="O206" s="65"/>
    </row>
    <row r="207">
      <c r="A207" s="50" t="s">
        <v>883</v>
      </c>
      <c r="B207" s="51" t="s">
        <v>884</v>
      </c>
      <c r="C207" s="11" t="s">
        <v>394</v>
      </c>
      <c r="D207" s="43" t="s">
        <v>885</v>
      </c>
      <c r="E207" s="53"/>
      <c r="F207" s="53"/>
      <c r="G207" s="154" t="s">
        <v>886</v>
      </c>
      <c r="H207" s="11" t="s">
        <v>49</v>
      </c>
      <c r="I207" s="11"/>
      <c r="J207" s="54"/>
      <c r="K207" s="13">
        <v>44939.0</v>
      </c>
      <c r="L207" s="56" t="s">
        <v>22</v>
      </c>
      <c r="M207" s="56"/>
      <c r="N207" s="56"/>
      <c r="O207" s="57"/>
    </row>
    <row r="208">
      <c r="A208" s="6" t="s">
        <v>887</v>
      </c>
      <c r="B208" s="17"/>
      <c r="C208" s="8" t="s">
        <v>394</v>
      </c>
      <c r="D208" s="43" t="s">
        <v>888</v>
      </c>
      <c r="E208" s="10"/>
      <c r="F208" s="10"/>
      <c r="G208" s="157" t="s">
        <v>889</v>
      </c>
      <c r="H208" s="19"/>
      <c r="I208" s="8"/>
      <c r="J208" s="12"/>
      <c r="K208" s="19"/>
      <c r="L208" s="15" t="s">
        <v>22</v>
      </c>
      <c r="M208" s="15"/>
      <c r="N208" s="15"/>
      <c r="O208" s="16"/>
    </row>
    <row r="209">
      <c r="A209" s="50" t="s">
        <v>890</v>
      </c>
      <c r="B209" s="293" t="s">
        <v>891</v>
      </c>
      <c r="C209" s="11" t="s">
        <v>892</v>
      </c>
      <c r="D209" s="43" t="s">
        <v>893</v>
      </c>
      <c r="E209" s="53"/>
      <c r="F209" s="53"/>
      <c r="G209" s="11" t="s">
        <v>20</v>
      </c>
      <c r="H209" s="294" t="s">
        <v>49</v>
      </c>
      <c r="I209" s="11"/>
      <c r="J209" s="54"/>
      <c r="K209" s="298">
        <v>44942.0</v>
      </c>
      <c r="L209" s="56" t="s">
        <v>22</v>
      </c>
      <c r="M209" s="56"/>
      <c r="N209" s="56"/>
      <c r="O209" s="57"/>
    </row>
    <row r="210">
      <c r="A210" s="50" t="s">
        <v>894</v>
      </c>
      <c r="B210" s="51" t="s">
        <v>895</v>
      </c>
      <c r="C210" s="434" t="s">
        <v>28</v>
      </c>
      <c r="D210" s="43" t="s">
        <v>896</v>
      </c>
      <c r="E210" s="53"/>
      <c r="F210" s="53"/>
      <c r="G210" s="11" t="s">
        <v>20</v>
      </c>
      <c r="H210" s="11" t="s">
        <v>49</v>
      </c>
      <c r="I210" s="11"/>
      <c r="J210" s="54"/>
      <c r="K210" s="13">
        <v>44942.0</v>
      </c>
      <c r="L210" s="56" t="s">
        <v>22</v>
      </c>
      <c r="M210" s="56"/>
      <c r="N210" s="56"/>
      <c r="O210" s="57"/>
    </row>
    <row r="211">
      <c r="A211" s="58" t="s">
        <v>897</v>
      </c>
      <c r="B211" s="17"/>
      <c r="C211" s="61" t="s">
        <v>898</v>
      </c>
      <c r="D211" s="43" t="s">
        <v>899</v>
      </c>
      <c r="E211" s="60"/>
      <c r="F211" s="60"/>
      <c r="G211" s="61" t="s">
        <v>20</v>
      </c>
      <c r="H211" s="19"/>
      <c r="I211" s="61"/>
      <c r="J211" s="62"/>
      <c r="K211" s="19"/>
      <c r="L211" s="64" t="s">
        <v>22</v>
      </c>
      <c r="M211" s="64"/>
      <c r="N211" s="64"/>
      <c r="O211" s="65"/>
    </row>
    <row r="212">
      <c r="A212" s="20" t="s">
        <v>900</v>
      </c>
      <c r="B212" s="21" t="s">
        <v>901</v>
      </c>
      <c r="C212" s="22" t="s">
        <v>162</v>
      </c>
      <c r="D212" s="35" t="s">
        <v>902</v>
      </c>
      <c r="E212" s="79" t="s">
        <v>903</v>
      </c>
      <c r="F212" s="163" t="s">
        <v>904</v>
      </c>
      <c r="G212" s="22" t="s">
        <v>20</v>
      </c>
      <c r="H212" s="22" t="s">
        <v>13</v>
      </c>
      <c r="I212" s="22"/>
      <c r="J212" s="27" t="s">
        <v>33</v>
      </c>
      <c r="K212" s="28">
        <v>44942.0</v>
      </c>
      <c r="L212" s="30">
        <v>45044.0</v>
      </c>
      <c r="M212" s="30">
        <v>44944.0</v>
      </c>
      <c r="N212" s="30"/>
      <c r="O212" s="31"/>
    </row>
    <row r="213">
      <c r="A213" s="32" t="s">
        <v>905</v>
      </c>
      <c r="B213" s="33"/>
      <c r="C213" s="34" t="s">
        <v>162</v>
      </c>
      <c r="D213" s="43" t="s">
        <v>906</v>
      </c>
      <c r="E213" s="82"/>
      <c r="F213" s="82"/>
      <c r="G213" s="164" t="s">
        <v>907</v>
      </c>
      <c r="I213" s="34"/>
      <c r="J213" s="38"/>
      <c r="L213" s="29" t="s">
        <v>22</v>
      </c>
      <c r="M213" s="29"/>
      <c r="N213" s="29"/>
      <c r="O213" s="40"/>
    </row>
    <row r="214">
      <c r="A214" s="32" t="s">
        <v>908</v>
      </c>
      <c r="B214" s="33"/>
      <c r="C214" s="34" t="s">
        <v>909</v>
      </c>
      <c r="D214" s="284" t="s">
        <v>910</v>
      </c>
      <c r="E214" s="82"/>
      <c r="F214" s="37" t="s">
        <v>911</v>
      </c>
      <c r="G214" s="164" t="s">
        <v>912</v>
      </c>
      <c r="I214" s="34"/>
      <c r="J214" s="38" t="s">
        <v>913</v>
      </c>
      <c r="L214" s="29">
        <v>45044.0</v>
      </c>
      <c r="M214" s="29">
        <v>44957.0</v>
      </c>
      <c r="N214" s="29"/>
      <c r="O214" s="40"/>
    </row>
    <row r="215">
      <c r="A215" s="32" t="s">
        <v>914</v>
      </c>
      <c r="B215" s="33"/>
      <c r="C215" s="34" t="s">
        <v>915</v>
      </c>
      <c r="D215" s="284" t="s">
        <v>916</v>
      </c>
      <c r="E215" s="82"/>
      <c r="F215" s="82"/>
      <c r="G215" s="34" t="s">
        <v>20</v>
      </c>
      <c r="I215" s="34"/>
      <c r="J215" s="38"/>
      <c r="L215" s="29" t="s">
        <v>22</v>
      </c>
      <c r="M215" s="29"/>
      <c r="N215" s="29"/>
      <c r="O215" s="40"/>
    </row>
    <row r="216">
      <c r="A216" s="41" t="s">
        <v>917</v>
      </c>
      <c r="B216" s="17"/>
      <c r="C216" s="42" t="s">
        <v>169</v>
      </c>
      <c r="D216" s="43" t="s">
        <v>918</v>
      </c>
      <c r="E216" s="44"/>
      <c r="F216" s="44"/>
      <c r="G216" s="42" t="s">
        <v>20</v>
      </c>
      <c r="H216" s="19"/>
      <c r="I216" s="42"/>
      <c r="J216" s="46"/>
      <c r="K216" s="19"/>
      <c r="L216" s="48" t="s">
        <v>22</v>
      </c>
      <c r="M216" s="48"/>
      <c r="N216" s="48"/>
      <c r="O216" s="49"/>
    </row>
    <row r="217">
      <c r="A217" s="20" t="s">
        <v>919</v>
      </c>
      <c r="B217" s="21" t="s">
        <v>920</v>
      </c>
      <c r="C217" s="22" t="s">
        <v>758</v>
      </c>
      <c r="D217" s="284" t="s">
        <v>921</v>
      </c>
      <c r="E217" s="79" t="s">
        <v>903</v>
      </c>
      <c r="F217" s="79"/>
      <c r="G217" s="22" t="s">
        <v>20</v>
      </c>
      <c r="H217" s="22" t="s">
        <v>13</v>
      </c>
      <c r="I217" s="22"/>
      <c r="J217" s="27" t="s">
        <v>270</v>
      </c>
      <c r="K217" s="28">
        <v>44942.0</v>
      </c>
      <c r="L217" s="30" t="s">
        <v>22</v>
      </c>
      <c r="M217" s="30">
        <v>44943.0</v>
      </c>
      <c r="N217" s="30"/>
      <c r="O217" s="31"/>
    </row>
    <row r="218">
      <c r="A218" s="435" t="s">
        <v>922</v>
      </c>
      <c r="B218" s="17"/>
      <c r="C218" s="42" t="s">
        <v>923</v>
      </c>
      <c r="D218" s="35" t="s">
        <v>924</v>
      </c>
      <c r="E218" s="44"/>
      <c r="F218" s="44"/>
      <c r="G218" s="42" t="s">
        <v>20</v>
      </c>
      <c r="H218" s="19"/>
      <c r="I218" s="42"/>
      <c r="J218" s="46" t="s">
        <v>156</v>
      </c>
      <c r="K218" s="19"/>
      <c r="L218" s="48" t="s">
        <v>22</v>
      </c>
      <c r="M218" s="48"/>
      <c r="N218" s="48"/>
      <c r="O218" s="49"/>
    </row>
    <row r="219" hidden="1">
      <c r="A219" s="436" t="s">
        <v>925</v>
      </c>
      <c r="B219" s="208" t="s">
        <v>926</v>
      </c>
      <c r="C219" s="437" t="s">
        <v>162</v>
      </c>
      <c r="D219" s="210"/>
      <c r="E219" s="438" t="s">
        <v>927</v>
      </c>
      <c r="F219" s="439"/>
      <c r="G219" s="437" t="s">
        <v>20</v>
      </c>
      <c r="H219" s="437" t="s">
        <v>340</v>
      </c>
      <c r="I219" s="437" t="s">
        <v>928</v>
      </c>
      <c r="J219" s="440" t="s">
        <v>929</v>
      </c>
      <c r="K219" s="441">
        <v>44942.0</v>
      </c>
      <c r="L219" s="442" t="s">
        <v>22</v>
      </c>
      <c r="M219" s="218"/>
      <c r="N219" s="218"/>
      <c r="O219" s="219"/>
    </row>
    <row r="220" hidden="1">
      <c r="A220" s="443" t="s">
        <v>930</v>
      </c>
      <c r="B220" s="17"/>
      <c r="C220" s="444" t="s">
        <v>261</v>
      </c>
      <c r="D220" s="210"/>
      <c r="E220" s="445"/>
      <c r="F220" s="445"/>
      <c r="G220" s="446" t="s">
        <v>20</v>
      </c>
      <c r="H220" s="19"/>
      <c r="I220" s="446"/>
      <c r="J220" s="447"/>
      <c r="K220" s="19"/>
      <c r="L220" s="235" t="s">
        <v>22</v>
      </c>
      <c r="M220" s="235"/>
      <c r="N220" s="235"/>
      <c r="O220" s="236"/>
    </row>
    <row r="221">
      <c r="A221" s="50" t="s">
        <v>931</v>
      </c>
      <c r="B221" s="51" t="s">
        <v>932</v>
      </c>
      <c r="C221" s="11" t="s">
        <v>933</v>
      </c>
      <c r="D221" s="43" t="s">
        <v>934</v>
      </c>
      <c r="E221" s="448" t="s">
        <v>415</v>
      </c>
      <c r="F221" s="53"/>
      <c r="G221" s="11" t="s">
        <v>20</v>
      </c>
      <c r="H221" s="11" t="s">
        <v>49</v>
      </c>
      <c r="I221" s="11"/>
      <c r="J221" s="54" t="s">
        <v>137</v>
      </c>
      <c r="K221" s="13">
        <v>44942.0</v>
      </c>
      <c r="L221" s="55" t="s">
        <v>22</v>
      </c>
      <c r="M221" s="56"/>
      <c r="N221" s="56"/>
      <c r="O221" s="57"/>
    </row>
    <row r="222">
      <c r="A222" s="449" t="s">
        <v>935</v>
      </c>
      <c r="B222" s="17"/>
      <c r="C222" s="8" t="s">
        <v>794</v>
      </c>
      <c r="D222" s="43" t="s">
        <v>936</v>
      </c>
      <c r="E222" s="10"/>
      <c r="F222" s="10"/>
      <c r="G222" s="8" t="s">
        <v>20</v>
      </c>
      <c r="H222" s="19"/>
      <c r="I222" s="8"/>
      <c r="J222" s="12" t="s">
        <v>752</v>
      </c>
      <c r="K222" s="19"/>
      <c r="L222" s="15" t="s">
        <v>22</v>
      </c>
      <c r="M222" s="15"/>
      <c r="N222" s="15"/>
      <c r="O222" s="16"/>
    </row>
    <row r="223">
      <c r="A223" s="50" t="s">
        <v>937</v>
      </c>
      <c r="B223" s="51" t="s">
        <v>938</v>
      </c>
      <c r="C223" s="11" t="s">
        <v>28</v>
      </c>
      <c r="D223" s="284" t="s">
        <v>939</v>
      </c>
      <c r="E223" s="53"/>
      <c r="F223" s="53"/>
      <c r="G223" s="11" t="s">
        <v>20</v>
      </c>
      <c r="H223" s="11" t="s">
        <v>49</v>
      </c>
      <c r="I223" s="11"/>
      <c r="J223" s="54"/>
      <c r="K223" s="13">
        <v>44942.0</v>
      </c>
      <c r="L223" s="55" t="s">
        <v>22</v>
      </c>
      <c r="M223" s="56"/>
      <c r="N223" s="56"/>
      <c r="O223" s="57"/>
    </row>
    <row r="224">
      <c r="A224" s="410" t="s">
        <v>940</v>
      </c>
      <c r="B224" s="17"/>
      <c r="C224" s="61" t="s">
        <v>941</v>
      </c>
      <c r="D224" s="43" t="s">
        <v>942</v>
      </c>
      <c r="E224" s="60"/>
      <c r="F224" s="60"/>
      <c r="G224" s="61" t="s">
        <v>20</v>
      </c>
      <c r="H224" s="19"/>
      <c r="I224" s="61"/>
      <c r="J224" s="12" t="s">
        <v>752</v>
      </c>
      <c r="K224" s="19"/>
      <c r="L224" s="63" t="s">
        <v>22</v>
      </c>
      <c r="M224" s="64"/>
      <c r="N224" s="64"/>
      <c r="O224" s="65"/>
    </row>
    <row r="225">
      <c r="A225" s="20" t="s">
        <v>943</v>
      </c>
      <c r="B225" s="21" t="s">
        <v>944</v>
      </c>
      <c r="C225" s="22" t="s">
        <v>100</v>
      </c>
      <c r="D225" s="43" t="s">
        <v>945</v>
      </c>
      <c r="E225" s="340" t="s">
        <v>946</v>
      </c>
      <c r="F225" s="79"/>
      <c r="G225" s="22" t="s">
        <v>20</v>
      </c>
      <c r="H225" s="22" t="s">
        <v>13</v>
      </c>
      <c r="I225" s="22" t="s">
        <v>928</v>
      </c>
      <c r="J225" s="27" t="s">
        <v>947</v>
      </c>
      <c r="K225" s="28">
        <v>44942.0</v>
      </c>
      <c r="L225" s="81" t="s">
        <v>22</v>
      </c>
      <c r="M225" s="30">
        <v>44943.0</v>
      </c>
      <c r="N225" s="30"/>
      <c r="O225" s="31"/>
    </row>
    <row r="226">
      <c r="A226" s="32" t="s">
        <v>948</v>
      </c>
      <c r="B226" s="33"/>
      <c r="C226" s="34" t="s">
        <v>949</v>
      </c>
      <c r="D226" s="43" t="s">
        <v>950</v>
      </c>
      <c r="E226" s="450" t="s">
        <v>951</v>
      </c>
      <c r="F226" s="43" t="s">
        <v>952</v>
      </c>
      <c r="G226" s="34" t="s">
        <v>20</v>
      </c>
      <c r="I226" s="34" t="s">
        <v>953</v>
      </c>
      <c r="J226" s="38" t="s">
        <v>954</v>
      </c>
      <c r="L226" s="39" t="s">
        <v>22</v>
      </c>
      <c r="M226" s="29"/>
      <c r="N226" s="29"/>
      <c r="O226" s="40"/>
    </row>
    <row r="227">
      <c r="A227" s="32" t="s">
        <v>955</v>
      </c>
      <c r="B227" s="33"/>
      <c r="C227" s="34" t="s">
        <v>956</v>
      </c>
      <c r="D227" s="43" t="s">
        <v>957</v>
      </c>
      <c r="E227" s="160" t="s">
        <v>958</v>
      </c>
      <c r="F227" s="82"/>
      <c r="G227" s="164" t="s">
        <v>959</v>
      </c>
      <c r="I227" s="34"/>
      <c r="J227" s="38"/>
      <c r="L227" s="39" t="s">
        <v>22</v>
      </c>
      <c r="M227" s="29"/>
      <c r="N227" s="29"/>
      <c r="O227" s="40"/>
    </row>
    <row r="228">
      <c r="A228" s="32" t="s">
        <v>960</v>
      </c>
      <c r="B228" s="33"/>
      <c r="C228" s="34" t="s">
        <v>961</v>
      </c>
      <c r="D228" s="43" t="s">
        <v>962</v>
      </c>
      <c r="E228" s="82"/>
      <c r="F228" s="82"/>
      <c r="G228" s="34" t="s">
        <v>20</v>
      </c>
      <c r="I228" s="34"/>
      <c r="J228" s="38"/>
      <c r="L228" s="39" t="s">
        <v>22</v>
      </c>
      <c r="M228" s="29"/>
      <c r="N228" s="29"/>
      <c r="O228" s="40"/>
    </row>
    <row r="229">
      <c r="A229" s="41" t="s">
        <v>963</v>
      </c>
      <c r="B229" s="17"/>
      <c r="C229" s="42" t="s">
        <v>964</v>
      </c>
      <c r="D229" s="43" t="s">
        <v>965</v>
      </c>
      <c r="E229" s="44"/>
      <c r="F229" s="44"/>
      <c r="G229" s="34" t="s">
        <v>20</v>
      </c>
      <c r="H229" s="19"/>
      <c r="I229" s="42"/>
      <c r="J229" s="46"/>
      <c r="K229" s="19"/>
      <c r="L229" s="47" t="s">
        <v>22</v>
      </c>
      <c r="M229" s="48"/>
      <c r="N229" s="48"/>
      <c r="O229" s="49"/>
    </row>
    <row r="230">
      <c r="A230" s="408" t="s">
        <v>966</v>
      </c>
      <c r="B230" s="51" t="s">
        <v>967</v>
      </c>
      <c r="C230" s="11" t="s">
        <v>968</v>
      </c>
      <c r="D230" s="43" t="s">
        <v>969</v>
      </c>
      <c r="E230" s="53"/>
      <c r="F230" s="53"/>
      <c r="G230" s="11" t="s">
        <v>20</v>
      </c>
      <c r="H230" s="11" t="s">
        <v>49</v>
      </c>
      <c r="I230" s="11"/>
      <c r="J230" s="12" t="s">
        <v>752</v>
      </c>
      <c r="K230" s="13">
        <v>44942.0</v>
      </c>
      <c r="L230" s="55" t="s">
        <v>22</v>
      </c>
      <c r="M230" s="56"/>
      <c r="N230" s="56"/>
      <c r="O230" s="57"/>
    </row>
    <row r="231">
      <c r="A231" s="58" t="s">
        <v>970</v>
      </c>
      <c r="B231" s="17"/>
      <c r="C231" s="61" t="s">
        <v>971</v>
      </c>
      <c r="D231" s="43" t="s">
        <v>972</v>
      </c>
      <c r="E231" s="10"/>
      <c r="F231" s="60"/>
      <c r="G231" s="159" t="s">
        <v>973</v>
      </c>
      <c r="H231" s="19"/>
      <c r="I231" s="61"/>
      <c r="J231" s="62"/>
      <c r="K231" s="19"/>
      <c r="L231" s="63" t="s">
        <v>22</v>
      </c>
      <c r="M231" s="64"/>
      <c r="N231" s="64"/>
      <c r="O231" s="65"/>
    </row>
    <row r="232">
      <c r="A232" s="20" t="s">
        <v>974</v>
      </c>
      <c r="B232" s="21" t="s">
        <v>975</v>
      </c>
      <c r="C232" s="22" t="s">
        <v>219</v>
      </c>
      <c r="D232" s="43" t="s">
        <v>976</v>
      </c>
      <c r="E232" s="79"/>
      <c r="F232" s="79"/>
      <c r="G232" s="80" t="s">
        <v>977</v>
      </c>
      <c r="H232" s="22" t="s">
        <v>13</v>
      </c>
      <c r="I232" s="22"/>
      <c r="J232" s="27"/>
      <c r="K232" s="28">
        <v>44942.0</v>
      </c>
      <c r="L232" s="81" t="s">
        <v>22</v>
      </c>
      <c r="M232" s="30"/>
      <c r="N232" s="30"/>
      <c r="O232" s="31"/>
    </row>
    <row r="233">
      <c r="A233" s="32" t="s">
        <v>978</v>
      </c>
      <c r="B233" s="33"/>
      <c r="C233" s="34" t="s">
        <v>68</v>
      </c>
      <c r="D233" s="43" t="s">
        <v>979</v>
      </c>
      <c r="E233" s="131" t="s">
        <v>980</v>
      </c>
      <c r="F233" s="82"/>
      <c r="G233" s="164" t="s">
        <v>981</v>
      </c>
      <c r="I233" s="34"/>
      <c r="J233" s="38" t="s">
        <v>982</v>
      </c>
      <c r="L233" s="39" t="s">
        <v>22</v>
      </c>
      <c r="M233" s="29"/>
      <c r="N233" s="29"/>
      <c r="O233" s="40"/>
    </row>
    <row r="234">
      <c r="A234" s="32" t="s">
        <v>983</v>
      </c>
      <c r="B234" s="33"/>
      <c r="C234" s="34" t="s">
        <v>984</v>
      </c>
      <c r="D234" s="43" t="s">
        <v>985</v>
      </c>
      <c r="E234" s="82"/>
      <c r="F234" s="82"/>
      <c r="G234" s="34" t="s">
        <v>20</v>
      </c>
      <c r="I234" s="34"/>
      <c r="J234" s="38"/>
      <c r="L234" s="39" t="s">
        <v>22</v>
      </c>
      <c r="M234" s="29"/>
      <c r="N234" s="29"/>
      <c r="O234" s="40"/>
    </row>
    <row r="235">
      <c r="A235" s="32" t="s">
        <v>986</v>
      </c>
      <c r="B235" s="33"/>
      <c r="C235" s="34" t="s">
        <v>987</v>
      </c>
      <c r="D235" s="35" t="s">
        <v>988</v>
      </c>
      <c r="E235" s="82"/>
      <c r="F235" s="82"/>
      <c r="G235" s="164" t="s">
        <v>989</v>
      </c>
      <c r="I235" s="34"/>
      <c r="J235" s="38"/>
      <c r="L235" s="39" t="s">
        <v>22</v>
      </c>
      <c r="M235" s="29"/>
      <c r="N235" s="29"/>
      <c r="O235" s="40"/>
    </row>
    <row r="236">
      <c r="A236" s="41" t="s">
        <v>990</v>
      </c>
      <c r="B236" s="17"/>
      <c r="C236" s="42" t="s">
        <v>991</v>
      </c>
      <c r="D236" s="35" t="s">
        <v>992</v>
      </c>
      <c r="E236" s="44"/>
      <c r="F236" s="165" t="s">
        <v>993</v>
      </c>
      <c r="G236" s="362" t="s">
        <v>994</v>
      </c>
      <c r="H236" s="19"/>
      <c r="I236" s="42"/>
      <c r="J236" s="46" t="s">
        <v>995</v>
      </c>
      <c r="K236" s="19"/>
      <c r="L236" s="47" t="s">
        <v>22</v>
      </c>
      <c r="M236" s="48"/>
      <c r="N236" s="48"/>
      <c r="O236" s="49"/>
    </row>
    <row r="237">
      <c r="A237" s="50" t="s">
        <v>996</v>
      </c>
      <c r="B237" s="51" t="s">
        <v>997</v>
      </c>
      <c r="C237" s="11" t="s">
        <v>100</v>
      </c>
      <c r="D237" s="43" t="s">
        <v>998</v>
      </c>
      <c r="E237" s="53"/>
      <c r="F237" s="53"/>
      <c r="G237" s="154" t="s">
        <v>999</v>
      </c>
      <c r="H237" s="11" t="s">
        <v>49</v>
      </c>
      <c r="I237" s="11"/>
      <c r="J237" s="54"/>
      <c r="K237" s="13">
        <v>44943.0</v>
      </c>
      <c r="L237" s="55" t="s">
        <v>22</v>
      </c>
      <c r="M237" s="56"/>
      <c r="N237" s="56"/>
      <c r="O237" s="57"/>
    </row>
    <row r="238">
      <c r="A238" s="58" t="s">
        <v>1000</v>
      </c>
      <c r="B238" s="17"/>
      <c r="C238" s="61" t="s">
        <v>1001</v>
      </c>
      <c r="D238" s="43" t="s">
        <v>1002</v>
      </c>
      <c r="E238" s="60"/>
      <c r="F238" s="60"/>
      <c r="G238" s="8" t="s">
        <v>20</v>
      </c>
      <c r="H238" s="19"/>
      <c r="I238" s="61"/>
      <c r="J238" s="62"/>
      <c r="K238" s="19"/>
      <c r="L238" s="63" t="s">
        <v>22</v>
      </c>
      <c r="M238" s="64"/>
      <c r="N238" s="64"/>
      <c r="O238" s="65"/>
    </row>
    <row r="239">
      <c r="A239" s="6" t="s">
        <v>1003</v>
      </c>
      <c r="B239" s="312" t="s">
        <v>1004</v>
      </c>
      <c r="C239" s="8" t="s">
        <v>1005</v>
      </c>
      <c r="D239" s="284" t="s">
        <v>1006</v>
      </c>
      <c r="E239" s="10"/>
      <c r="F239" s="10"/>
      <c r="G239" s="8" t="s">
        <v>20</v>
      </c>
      <c r="H239" s="11"/>
      <c r="I239" s="8"/>
      <c r="J239" s="12"/>
      <c r="K239" s="13"/>
      <c r="L239" s="14" t="s">
        <v>22</v>
      </c>
      <c r="M239" s="15"/>
      <c r="N239" s="15"/>
      <c r="O239" s="16"/>
    </row>
    <row r="240">
      <c r="A240" s="58" t="s">
        <v>1007</v>
      </c>
      <c r="B240" s="17"/>
      <c r="C240" s="61" t="s">
        <v>1008</v>
      </c>
      <c r="D240" s="284" t="s">
        <v>1009</v>
      </c>
      <c r="E240" s="60"/>
      <c r="F240" s="60"/>
      <c r="G240" s="61" t="s">
        <v>20</v>
      </c>
      <c r="H240" s="19"/>
      <c r="I240" s="61"/>
      <c r="J240" s="62"/>
      <c r="K240" s="19"/>
      <c r="L240" s="63" t="s">
        <v>22</v>
      </c>
      <c r="M240" s="64"/>
      <c r="N240" s="64"/>
      <c r="O240" s="65"/>
    </row>
    <row r="241">
      <c r="A241" s="50" t="s">
        <v>1010</v>
      </c>
      <c r="B241" s="51" t="s">
        <v>1011</v>
      </c>
      <c r="C241" s="11" t="s">
        <v>610</v>
      </c>
      <c r="D241" s="43" t="s">
        <v>1012</v>
      </c>
      <c r="E241" s="53"/>
      <c r="F241" s="53"/>
      <c r="G241" s="11" t="s">
        <v>20</v>
      </c>
      <c r="H241" s="11" t="s">
        <v>173</v>
      </c>
      <c r="I241" s="11"/>
      <c r="J241" s="54"/>
      <c r="K241" s="13">
        <v>44943.0</v>
      </c>
      <c r="L241" s="55" t="s">
        <v>22</v>
      </c>
      <c r="M241" s="56"/>
      <c r="N241" s="56"/>
      <c r="O241" s="57"/>
    </row>
    <row r="242">
      <c r="A242" s="6" t="s">
        <v>1013</v>
      </c>
      <c r="B242" s="17"/>
      <c r="C242" s="8" t="s">
        <v>1014</v>
      </c>
      <c r="D242" s="43" t="s">
        <v>1015</v>
      </c>
      <c r="E242" s="10"/>
      <c r="F242" s="10"/>
      <c r="G242" s="8" t="s">
        <v>20</v>
      </c>
      <c r="H242" s="19"/>
      <c r="I242" s="8"/>
      <c r="J242" s="12"/>
      <c r="K242" s="19"/>
      <c r="L242" s="14" t="s">
        <v>22</v>
      </c>
      <c r="M242" s="15"/>
      <c r="N242" s="15"/>
      <c r="O242" s="16"/>
    </row>
    <row r="243">
      <c r="A243" s="50" t="s">
        <v>1016</v>
      </c>
      <c r="B243" s="51" t="s">
        <v>1017</v>
      </c>
      <c r="C243" s="11" t="s">
        <v>1018</v>
      </c>
      <c r="D243" s="43" t="s">
        <v>1019</v>
      </c>
      <c r="E243" s="53"/>
      <c r="F243" s="53"/>
      <c r="G243" s="154" t="s">
        <v>1020</v>
      </c>
      <c r="H243" s="11" t="s">
        <v>49</v>
      </c>
      <c r="I243" s="11"/>
      <c r="J243" s="54"/>
      <c r="K243" s="13">
        <v>44943.0</v>
      </c>
      <c r="L243" s="55" t="s">
        <v>22</v>
      </c>
      <c r="M243" s="56"/>
      <c r="N243" s="56"/>
      <c r="O243" s="57"/>
    </row>
    <row r="244">
      <c r="A244" s="6" t="s">
        <v>1021</v>
      </c>
      <c r="B244" s="33"/>
      <c r="C244" s="8" t="s">
        <v>1022</v>
      </c>
      <c r="D244" s="284" t="s">
        <v>1023</v>
      </c>
      <c r="E244" s="10"/>
      <c r="F244" s="10"/>
      <c r="G244" s="8" t="s">
        <v>20</v>
      </c>
      <c r="I244" s="8"/>
      <c r="J244" s="12"/>
      <c r="L244" s="14" t="s">
        <v>22</v>
      </c>
      <c r="M244" s="15"/>
      <c r="N244" s="15"/>
      <c r="O244" s="16"/>
    </row>
    <row r="245">
      <c r="A245" s="58" t="s">
        <v>1024</v>
      </c>
      <c r="B245" s="17"/>
      <c r="C245" s="61" t="s">
        <v>768</v>
      </c>
      <c r="D245" s="284" t="s">
        <v>1025</v>
      </c>
      <c r="E245" s="60"/>
      <c r="F245" s="60"/>
      <c r="G245" s="61" t="s">
        <v>20</v>
      </c>
      <c r="H245" s="19"/>
      <c r="I245" s="61"/>
      <c r="J245" s="62"/>
      <c r="K245" s="19"/>
      <c r="L245" s="63" t="s">
        <v>22</v>
      </c>
      <c r="M245" s="64"/>
      <c r="N245" s="64"/>
      <c r="O245" s="65"/>
    </row>
    <row r="246">
      <c r="A246" s="20" t="s">
        <v>1026</v>
      </c>
      <c r="B246" s="21" t="s">
        <v>1027</v>
      </c>
      <c r="C246" s="22" t="s">
        <v>100</v>
      </c>
      <c r="D246" s="43" t="s">
        <v>1028</v>
      </c>
      <c r="E246" s="161" t="s">
        <v>1029</v>
      </c>
      <c r="F246" s="79"/>
      <c r="G246" s="451" t="s">
        <v>20</v>
      </c>
      <c r="H246" s="22" t="s">
        <v>13</v>
      </c>
      <c r="I246" s="22" t="s">
        <v>97</v>
      </c>
      <c r="J246" s="27" t="s">
        <v>174</v>
      </c>
      <c r="K246" s="28">
        <v>44943.0</v>
      </c>
      <c r="L246" s="81" t="s">
        <v>22</v>
      </c>
      <c r="M246" s="30"/>
      <c r="N246" s="30"/>
      <c r="O246" s="31"/>
    </row>
    <row r="247">
      <c r="A247" s="32" t="s">
        <v>1030</v>
      </c>
      <c r="B247" s="33"/>
      <c r="C247" s="34" t="s">
        <v>71</v>
      </c>
      <c r="D247" s="284" t="s">
        <v>1031</v>
      </c>
      <c r="E247" s="160" t="s">
        <v>1032</v>
      </c>
      <c r="F247" s="43" t="s">
        <v>1033</v>
      </c>
      <c r="G247" s="34" t="s">
        <v>20</v>
      </c>
      <c r="I247" s="34"/>
      <c r="J247" s="38" t="s">
        <v>1034</v>
      </c>
      <c r="L247" s="39" t="s">
        <v>22</v>
      </c>
      <c r="M247" s="29"/>
      <c r="N247" s="29"/>
      <c r="O247" s="40"/>
    </row>
    <row r="248">
      <c r="A248" s="32" t="s">
        <v>1035</v>
      </c>
      <c r="B248" s="33"/>
      <c r="C248" s="34" t="s">
        <v>261</v>
      </c>
      <c r="D248" s="284" t="s">
        <v>1036</v>
      </c>
      <c r="E248" s="160" t="s">
        <v>1037</v>
      </c>
      <c r="F248" s="82"/>
      <c r="G248" s="34" t="s">
        <v>20</v>
      </c>
      <c r="I248" s="34" t="s">
        <v>97</v>
      </c>
      <c r="J248" s="38" t="s">
        <v>1038</v>
      </c>
      <c r="L248" s="39" t="s">
        <v>22</v>
      </c>
      <c r="M248" s="29">
        <v>44951.0</v>
      </c>
      <c r="N248" s="29"/>
      <c r="O248" s="40"/>
    </row>
    <row r="249">
      <c r="A249" s="32" t="s">
        <v>1039</v>
      </c>
      <c r="B249" s="33"/>
      <c r="C249" s="34" t="s">
        <v>1040</v>
      </c>
      <c r="D249" s="284" t="s">
        <v>1041</v>
      </c>
      <c r="E249" s="82"/>
      <c r="F249" s="37" t="s">
        <v>1042</v>
      </c>
      <c r="G249" s="34" t="s">
        <v>20</v>
      </c>
      <c r="I249" s="34"/>
      <c r="J249" s="38" t="s">
        <v>995</v>
      </c>
      <c r="L249" s="39" t="s">
        <v>22</v>
      </c>
      <c r="M249" s="29"/>
      <c r="N249" s="29"/>
      <c r="O249" s="40"/>
    </row>
    <row r="250">
      <c r="A250" s="41" t="s">
        <v>1043</v>
      </c>
      <c r="B250" s="17"/>
      <c r="C250" s="42" t="s">
        <v>794</v>
      </c>
      <c r="D250" s="43" t="s">
        <v>1044</v>
      </c>
      <c r="E250" s="452"/>
      <c r="F250" s="44"/>
      <c r="G250" s="42" t="s">
        <v>20</v>
      </c>
      <c r="H250" s="19"/>
      <c r="I250" s="42"/>
      <c r="J250" s="46"/>
      <c r="K250" s="19"/>
      <c r="L250" s="47" t="s">
        <v>22</v>
      </c>
      <c r="M250" s="48"/>
      <c r="N250" s="48"/>
      <c r="O250" s="49"/>
    </row>
    <row r="251">
      <c r="A251" s="167" t="s">
        <v>1045</v>
      </c>
      <c r="B251" s="200" t="s">
        <v>1046</v>
      </c>
      <c r="C251" s="169" t="s">
        <v>219</v>
      </c>
      <c r="D251" s="43" t="s">
        <v>1047</v>
      </c>
      <c r="E251" s="453" t="s">
        <v>1048</v>
      </c>
      <c r="F251" s="171"/>
      <c r="G251" s="202" t="s">
        <v>1049</v>
      </c>
      <c r="H251" s="169" t="s">
        <v>58</v>
      </c>
      <c r="I251" s="169"/>
      <c r="J251" s="173" t="s">
        <v>1050</v>
      </c>
      <c r="K251" s="174">
        <v>44943.0</v>
      </c>
      <c r="L251" s="175" t="s">
        <v>22</v>
      </c>
      <c r="M251" s="176"/>
      <c r="N251" s="76">
        <v>44946.0</v>
      </c>
      <c r="O251" s="77"/>
    </row>
    <row r="252">
      <c r="A252" s="178" t="s">
        <v>1051</v>
      </c>
      <c r="B252" s="33"/>
      <c r="C252" s="172" t="s">
        <v>219</v>
      </c>
      <c r="D252" s="43" t="s">
        <v>1052</v>
      </c>
      <c r="E252" s="290" t="s">
        <v>1053</v>
      </c>
      <c r="F252" s="179"/>
      <c r="G252" s="172" t="s">
        <v>20</v>
      </c>
      <c r="I252" s="172"/>
      <c r="J252" s="180" t="s">
        <v>1054</v>
      </c>
      <c r="L252" s="181" t="s">
        <v>22</v>
      </c>
      <c r="M252" s="182"/>
      <c r="N252" s="454"/>
      <c r="O252" s="455"/>
    </row>
    <row r="253">
      <c r="A253" s="178" t="s">
        <v>1055</v>
      </c>
      <c r="B253" s="33"/>
      <c r="C253" s="172" t="s">
        <v>28</v>
      </c>
      <c r="D253" s="284" t="s">
        <v>1056</v>
      </c>
      <c r="E253" s="291" t="s">
        <v>1057</v>
      </c>
      <c r="F253" s="179"/>
      <c r="G253" s="172" t="s">
        <v>20</v>
      </c>
      <c r="I253" s="172"/>
      <c r="J253" s="180" t="s">
        <v>1054</v>
      </c>
      <c r="L253" s="181" t="s">
        <v>22</v>
      </c>
      <c r="M253" s="182"/>
      <c r="N253" s="454"/>
      <c r="O253" s="455"/>
    </row>
    <row r="254">
      <c r="A254" s="178" t="s">
        <v>1058</v>
      </c>
      <c r="B254" s="33"/>
      <c r="C254" s="172" t="s">
        <v>427</v>
      </c>
      <c r="D254" s="43" t="s">
        <v>1059</v>
      </c>
      <c r="E254" s="179"/>
      <c r="F254" s="179"/>
      <c r="G254" s="172" t="s">
        <v>20</v>
      </c>
      <c r="I254" s="172"/>
      <c r="J254" s="180"/>
      <c r="L254" s="181" t="s">
        <v>22</v>
      </c>
      <c r="M254" s="182"/>
      <c r="N254" s="454"/>
      <c r="O254" s="455"/>
    </row>
    <row r="255">
      <c r="A255" s="184" t="s">
        <v>1060</v>
      </c>
      <c r="B255" s="17"/>
      <c r="C255" s="185" t="s">
        <v>1061</v>
      </c>
      <c r="D255" s="43" t="s">
        <v>1062</v>
      </c>
      <c r="E255" s="206"/>
      <c r="F255" s="206"/>
      <c r="G255" s="188" t="s">
        <v>1063</v>
      </c>
      <c r="H255" s="19"/>
      <c r="I255" s="185"/>
      <c r="J255" s="189" t="s">
        <v>1064</v>
      </c>
      <c r="K255" s="19"/>
      <c r="L255" s="181" t="s">
        <v>22</v>
      </c>
      <c r="M255" s="191"/>
      <c r="N255" s="456"/>
      <c r="O255" s="457"/>
    </row>
    <row r="256">
      <c r="A256" s="20" t="s">
        <v>1065</v>
      </c>
      <c r="B256" s="21" t="s">
        <v>1066</v>
      </c>
      <c r="C256" s="22" t="s">
        <v>28</v>
      </c>
      <c r="D256" s="284" t="s">
        <v>1067</v>
      </c>
      <c r="E256" s="334"/>
      <c r="F256" s="163" t="s">
        <v>1068</v>
      </c>
      <c r="G256" s="458" t="s">
        <v>1069</v>
      </c>
      <c r="H256" s="22" t="s">
        <v>13</v>
      </c>
      <c r="I256" s="22"/>
      <c r="J256" s="27" t="s">
        <v>633</v>
      </c>
      <c r="K256" s="28">
        <v>44943.0</v>
      </c>
      <c r="L256" s="30">
        <v>45051.0</v>
      </c>
      <c r="M256" s="30">
        <v>44945.0</v>
      </c>
      <c r="N256" s="30"/>
      <c r="O256" s="31"/>
    </row>
    <row r="257">
      <c r="A257" s="32" t="s">
        <v>1070</v>
      </c>
      <c r="B257" s="33"/>
      <c r="C257" s="34" t="s">
        <v>71</v>
      </c>
      <c r="D257" s="43" t="s">
        <v>1071</v>
      </c>
      <c r="E257" s="459" t="s">
        <v>1072</v>
      </c>
      <c r="F257" s="82"/>
      <c r="G257" s="164" t="s">
        <v>1073</v>
      </c>
      <c r="I257" s="34"/>
      <c r="J257" s="38" t="s">
        <v>137</v>
      </c>
      <c r="L257" s="39" t="s">
        <v>22</v>
      </c>
      <c r="M257" s="29"/>
      <c r="N257" s="29"/>
      <c r="O257" s="40"/>
    </row>
    <row r="258">
      <c r="A258" s="41" t="s">
        <v>1074</v>
      </c>
      <c r="B258" s="17"/>
      <c r="C258" s="42" t="s">
        <v>1075</v>
      </c>
      <c r="D258" s="43" t="s">
        <v>1076</v>
      </c>
      <c r="E258" s="44"/>
      <c r="F258" s="44"/>
      <c r="G258" s="42" t="s">
        <v>20</v>
      </c>
      <c r="H258" s="19"/>
      <c r="I258" s="42"/>
      <c r="J258" s="46"/>
      <c r="K258" s="19"/>
      <c r="L258" s="47" t="s">
        <v>22</v>
      </c>
      <c r="M258" s="48"/>
      <c r="N258" s="48"/>
      <c r="O258" s="49"/>
    </row>
    <row r="259">
      <c r="A259" s="50" t="s">
        <v>1077</v>
      </c>
      <c r="B259" s="51" t="s">
        <v>1078</v>
      </c>
      <c r="C259" s="11" t="s">
        <v>1079</v>
      </c>
      <c r="D259" s="284" t="s">
        <v>1080</v>
      </c>
      <c r="E259" s="53"/>
      <c r="F259" s="53"/>
      <c r="G259" s="154" t="s">
        <v>1081</v>
      </c>
      <c r="H259" s="11" t="s">
        <v>49</v>
      </c>
      <c r="I259" s="11"/>
      <c r="J259" s="54"/>
      <c r="K259" s="13">
        <v>44943.0</v>
      </c>
      <c r="L259" s="55" t="s">
        <v>22</v>
      </c>
      <c r="M259" s="56"/>
      <c r="N259" s="56"/>
      <c r="O259" s="57"/>
    </row>
    <row r="260">
      <c r="A260" s="58" t="s">
        <v>1082</v>
      </c>
      <c r="B260" s="17"/>
      <c r="C260" s="61" t="s">
        <v>187</v>
      </c>
      <c r="D260" s="43" t="s">
        <v>1083</v>
      </c>
      <c r="E260" s="384" t="s">
        <v>1084</v>
      </c>
      <c r="F260" s="60"/>
      <c r="G260" s="61" t="s">
        <v>20</v>
      </c>
      <c r="H260" s="19"/>
      <c r="I260" s="61"/>
      <c r="J260" s="62"/>
      <c r="K260" s="19"/>
      <c r="L260" s="63" t="s">
        <v>22</v>
      </c>
      <c r="M260" s="64"/>
      <c r="N260" s="64"/>
      <c r="O260" s="65"/>
    </row>
    <row r="261">
      <c r="A261" s="50" t="s">
        <v>1085</v>
      </c>
      <c r="B261" s="51" t="s">
        <v>1086</v>
      </c>
      <c r="C261" s="11" t="s">
        <v>1087</v>
      </c>
      <c r="D261" s="43" t="s">
        <v>1088</v>
      </c>
      <c r="E261" s="53"/>
      <c r="F261" s="53"/>
      <c r="G261" s="154" t="s">
        <v>1089</v>
      </c>
      <c r="H261" s="11" t="s">
        <v>49</v>
      </c>
      <c r="I261" s="11"/>
      <c r="J261" s="197"/>
      <c r="K261" s="13">
        <v>44944.0</v>
      </c>
      <c r="L261" s="55" t="s">
        <v>22</v>
      </c>
      <c r="M261" s="56"/>
      <c r="N261" s="56"/>
      <c r="O261" s="57"/>
    </row>
    <row r="262">
      <c r="A262" s="6" t="s">
        <v>1090</v>
      </c>
      <c r="B262" s="33"/>
      <c r="C262" s="8" t="s">
        <v>28</v>
      </c>
      <c r="D262" s="43" t="s">
        <v>1091</v>
      </c>
      <c r="E262" s="10"/>
      <c r="F262" s="10"/>
      <c r="G262" s="157" t="s">
        <v>1092</v>
      </c>
      <c r="I262" s="8"/>
      <c r="J262" s="198"/>
      <c r="L262" s="14" t="s">
        <v>22</v>
      </c>
      <c r="M262" s="15"/>
      <c r="N262" s="15"/>
      <c r="O262" s="16"/>
    </row>
    <row r="263">
      <c r="A263" s="6" t="s">
        <v>1093</v>
      </c>
      <c r="B263" s="33"/>
      <c r="C263" s="8" t="s">
        <v>68</v>
      </c>
      <c r="D263" s="43" t="s">
        <v>1094</v>
      </c>
      <c r="E263" s="10"/>
      <c r="F263" s="10"/>
      <c r="G263" s="8" t="s">
        <v>20</v>
      </c>
      <c r="I263" s="8"/>
      <c r="J263" s="198"/>
      <c r="L263" s="14" t="s">
        <v>22</v>
      </c>
      <c r="M263" s="15"/>
      <c r="N263" s="15"/>
      <c r="O263" s="16"/>
    </row>
    <row r="264">
      <c r="A264" s="58" t="s">
        <v>1095</v>
      </c>
      <c r="B264" s="17"/>
      <c r="C264" s="61" t="s">
        <v>1096</v>
      </c>
      <c r="D264" s="43" t="s">
        <v>1097</v>
      </c>
      <c r="E264" s="287" t="s">
        <v>1098</v>
      </c>
      <c r="F264" s="60"/>
      <c r="G264" s="8" t="s">
        <v>20</v>
      </c>
      <c r="H264" s="19"/>
      <c r="I264" s="61" t="s">
        <v>1099</v>
      </c>
      <c r="J264" s="288" t="s">
        <v>174</v>
      </c>
      <c r="K264" s="19"/>
      <c r="L264" s="63" t="s">
        <v>22</v>
      </c>
      <c r="M264" s="64"/>
      <c r="N264" s="64"/>
      <c r="O264" s="65"/>
    </row>
    <row r="265">
      <c r="A265" s="50" t="s">
        <v>1100</v>
      </c>
      <c r="B265" s="51" t="s">
        <v>1101</v>
      </c>
      <c r="C265" s="11" t="s">
        <v>721</v>
      </c>
      <c r="D265" s="43" t="s">
        <v>1102</v>
      </c>
      <c r="E265" s="53"/>
      <c r="F265" s="53"/>
      <c r="G265" s="154" t="s">
        <v>1103</v>
      </c>
      <c r="H265" s="11" t="s">
        <v>49</v>
      </c>
      <c r="I265" s="11"/>
      <c r="J265" s="54"/>
      <c r="K265" s="13">
        <v>44944.0</v>
      </c>
      <c r="L265" s="55" t="s">
        <v>22</v>
      </c>
      <c r="M265" s="56"/>
      <c r="N265" s="56"/>
      <c r="O265" s="57"/>
    </row>
    <row r="266">
      <c r="A266" s="58" t="s">
        <v>1104</v>
      </c>
      <c r="B266" s="17"/>
      <c r="C266" s="61" t="s">
        <v>915</v>
      </c>
      <c r="D266" s="284" t="s">
        <v>1105</v>
      </c>
      <c r="E266" s="60"/>
      <c r="F266" s="60"/>
      <c r="G266" s="61" t="s">
        <v>20</v>
      </c>
      <c r="H266" s="19"/>
      <c r="I266" s="61"/>
      <c r="J266" s="62"/>
      <c r="K266" s="19"/>
      <c r="L266" s="63" t="s">
        <v>22</v>
      </c>
      <c r="M266" s="64"/>
      <c r="N266" s="64"/>
      <c r="O266" s="65"/>
    </row>
    <row r="267">
      <c r="A267" s="50" t="s">
        <v>1106</v>
      </c>
      <c r="B267" s="51" t="s">
        <v>1107</v>
      </c>
      <c r="C267" s="11" t="s">
        <v>1108</v>
      </c>
      <c r="D267" s="284" t="s">
        <v>1109</v>
      </c>
      <c r="E267" s="53"/>
      <c r="F267" s="53"/>
      <c r="G267" s="11" t="s">
        <v>20</v>
      </c>
      <c r="H267" s="11" t="s">
        <v>49</v>
      </c>
      <c r="I267" s="11"/>
      <c r="J267" s="54"/>
      <c r="K267" s="13">
        <v>44944.0</v>
      </c>
      <c r="L267" s="56" t="s">
        <v>22</v>
      </c>
      <c r="M267" s="56"/>
      <c r="N267" s="56"/>
      <c r="O267" s="57"/>
    </row>
    <row r="268">
      <c r="A268" s="6" t="s">
        <v>1110</v>
      </c>
      <c r="B268" s="33"/>
      <c r="C268" s="8" t="s">
        <v>165</v>
      </c>
      <c r="D268" s="284" t="s">
        <v>1111</v>
      </c>
      <c r="E268" s="10"/>
      <c r="F268" s="10"/>
      <c r="G268" s="8" t="s">
        <v>20</v>
      </c>
      <c r="I268" s="8"/>
      <c r="J268" s="12"/>
      <c r="L268" s="15" t="s">
        <v>22</v>
      </c>
      <c r="M268" s="15"/>
      <c r="N268" s="15"/>
      <c r="O268" s="16"/>
    </row>
    <row r="269">
      <c r="A269" s="58" t="s">
        <v>1112</v>
      </c>
      <c r="B269" s="17"/>
      <c r="C269" s="61" t="s">
        <v>68</v>
      </c>
      <c r="D269" s="43" t="s">
        <v>1113</v>
      </c>
      <c r="E269" s="60"/>
      <c r="F269" s="60"/>
      <c r="G269" s="61" t="s">
        <v>20</v>
      </c>
      <c r="H269" s="19"/>
      <c r="I269" s="61"/>
      <c r="J269" s="62"/>
      <c r="K269" s="19"/>
      <c r="L269" s="64" t="s">
        <v>22</v>
      </c>
      <c r="M269" s="64"/>
      <c r="N269" s="64"/>
      <c r="O269" s="65"/>
    </row>
    <row r="270">
      <c r="A270" s="20" t="s">
        <v>1114</v>
      </c>
      <c r="B270" s="21" t="s">
        <v>1115</v>
      </c>
      <c r="C270" s="22" t="s">
        <v>290</v>
      </c>
      <c r="D270" s="43" t="s">
        <v>1116</v>
      </c>
      <c r="E270" s="161" t="s">
        <v>1117</v>
      </c>
      <c r="F270" s="25" t="s">
        <v>1118</v>
      </c>
      <c r="G270" s="80" t="s">
        <v>1119</v>
      </c>
      <c r="H270" s="22" t="s">
        <v>13</v>
      </c>
      <c r="I270" s="22"/>
      <c r="J270" s="27" t="s">
        <v>1120</v>
      </c>
      <c r="K270" s="28">
        <v>44944.0</v>
      </c>
      <c r="L270" s="30">
        <v>45045.0</v>
      </c>
      <c r="M270" s="30">
        <v>44946.0</v>
      </c>
      <c r="N270" s="30"/>
      <c r="O270" s="31"/>
    </row>
    <row r="271">
      <c r="A271" s="32" t="s">
        <v>1121</v>
      </c>
      <c r="B271" s="33"/>
      <c r="C271" s="34" t="s">
        <v>28</v>
      </c>
      <c r="D271" s="43" t="s">
        <v>1122</v>
      </c>
      <c r="E271" s="460" t="s">
        <v>1123</v>
      </c>
      <c r="F271" s="37" t="s">
        <v>1124</v>
      </c>
      <c r="G271" s="34" t="s">
        <v>20</v>
      </c>
      <c r="I271" s="34"/>
      <c r="J271" s="38" t="s">
        <v>1125</v>
      </c>
      <c r="L271" s="39" t="s">
        <v>22</v>
      </c>
      <c r="M271" s="29"/>
      <c r="N271" s="29"/>
      <c r="O271" s="40"/>
    </row>
    <row r="272">
      <c r="A272" s="32" t="s">
        <v>1126</v>
      </c>
      <c r="B272" s="33"/>
      <c r="C272" s="34" t="s">
        <v>68</v>
      </c>
      <c r="D272" s="284" t="s">
        <v>1127</v>
      </c>
      <c r="E272" s="151" t="s">
        <v>1128</v>
      </c>
      <c r="F272" s="82"/>
      <c r="G272" s="34" t="s">
        <v>20</v>
      </c>
      <c r="I272" s="34" t="s">
        <v>1129</v>
      </c>
      <c r="J272" s="38" t="s">
        <v>1130</v>
      </c>
      <c r="L272" s="39" t="s">
        <v>22</v>
      </c>
      <c r="M272" s="29"/>
      <c r="N272" s="29"/>
      <c r="O272" s="40"/>
    </row>
    <row r="273">
      <c r="A273" s="41" t="s">
        <v>1131</v>
      </c>
      <c r="B273" s="17"/>
      <c r="C273" s="42" t="s">
        <v>151</v>
      </c>
      <c r="D273" s="43" t="s">
        <v>1132</v>
      </c>
      <c r="E273" s="358" t="s">
        <v>1133</v>
      </c>
      <c r="F273" s="44"/>
      <c r="G273" s="42" t="s">
        <v>20</v>
      </c>
      <c r="H273" s="19"/>
      <c r="I273" s="34" t="s">
        <v>1134</v>
      </c>
      <c r="J273" s="38" t="s">
        <v>1130</v>
      </c>
      <c r="K273" s="19"/>
      <c r="L273" s="47" t="s">
        <v>22</v>
      </c>
      <c r="M273" s="48"/>
      <c r="N273" s="48"/>
      <c r="O273" s="49"/>
    </row>
    <row r="274">
      <c r="A274" s="50" t="s">
        <v>1135</v>
      </c>
      <c r="B274" s="51" t="s">
        <v>1136</v>
      </c>
      <c r="C274" s="11" t="s">
        <v>28</v>
      </c>
      <c r="D274" s="43" t="s">
        <v>1137</v>
      </c>
      <c r="E274" s="158" t="s">
        <v>1138</v>
      </c>
      <c r="F274" s="385" t="s">
        <v>1139</v>
      </c>
      <c r="G274" s="154" t="s">
        <v>1140</v>
      </c>
      <c r="H274" s="11" t="s">
        <v>173</v>
      </c>
      <c r="I274" s="11"/>
      <c r="J274" s="54" t="s">
        <v>1141</v>
      </c>
      <c r="K274" s="13">
        <v>44944.0</v>
      </c>
      <c r="L274" s="55" t="s">
        <v>22</v>
      </c>
      <c r="M274" s="56"/>
      <c r="N274" s="56"/>
      <c r="O274" s="57"/>
    </row>
    <row r="275">
      <c r="A275" s="58" t="s">
        <v>1142</v>
      </c>
      <c r="B275" s="17"/>
      <c r="C275" s="61" t="s">
        <v>711</v>
      </c>
      <c r="D275" s="43" t="s">
        <v>1143</v>
      </c>
      <c r="E275" s="60"/>
      <c r="F275" s="60"/>
      <c r="G275" s="61" t="s">
        <v>20</v>
      </c>
      <c r="H275" s="19"/>
      <c r="I275" s="61"/>
      <c r="J275" s="62"/>
      <c r="K275" s="19"/>
      <c r="L275" s="63" t="s">
        <v>22</v>
      </c>
      <c r="M275" s="64"/>
      <c r="N275" s="64"/>
      <c r="O275" s="65"/>
    </row>
    <row r="276">
      <c r="A276" s="50" t="s">
        <v>1144</v>
      </c>
      <c r="B276" s="51" t="s">
        <v>1145</v>
      </c>
      <c r="C276" s="11" t="s">
        <v>165</v>
      </c>
      <c r="D276" s="284" t="s">
        <v>1146</v>
      </c>
      <c r="E276" s="53"/>
      <c r="F276" s="53"/>
      <c r="G276" s="154" t="s">
        <v>1147</v>
      </c>
      <c r="H276" s="11" t="s">
        <v>49</v>
      </c>
      <c r="I276" s="11"/>
      <c r="J276" s="54"/>
      <c r="K276" s="13">
        <v>44944.0</v>
      </c>
      <c r="L276" s="55" t="s">
        <v>22</v>
      </c>
      <c r="M276" s="56"/>
      <c r="N276" s="56"/>
      <c r="O276" s="57"/>
    </row>
    <row r="277">
      <c r="A277" s="6" t="s">
        <v>1148</v>
      </c>
      <c r="B277" s="33"/>
      <c r="C277" s="8" t="s">
        <v>219</v>
      </c>
      <c r="D277" s="284" t="s">
        <v>1149</v>
      </c>
      <c r="E277" s="10"/>
      <c r="F277" s="10"/>
      <c r="G277" s="8" t="s">
        <v>20</v>
      </c>
      <c r="I277" s="8"/>
      <c r="J277" s="12"/>
      <c r="L277" s="14" t="s">
        <v>22</v>
      </c>
      <c r="M277" s="15"/>
      <c r="N277" s="15"/>
      <c r="O277" s="16"/>
    </row>
    <row r="278">
      <c r="A278" s="6" t="s">
        <v>1150</v>
      </c>
      <c r="B278" s="33"/>
      <c r="C278" s="8" t="s">
        <v>28</v>
      </c>
      <c r="D278" s="43" t="s">
        <v>1151</v>
      </c>
      <c r="E278" s="10"/>
      <c r="F278" s="10"/>
      <c r="G278" s="8" t="s">
        <v>20</v>
      </c>
      <c r="I278" s="8"/>
      <c r="J278" s="12"/>
      <c r="L278" s="14" t="s">
        <v>22</v>
      </c>
      <c r="M278" s="15"/>
      <c r="N278" s="15"/>
      <c r="O278" s="16"/>
    </row>
    <row r="279">
      <c r="A279" s="58" t="s">
        <v>1152</v>
      </c>
      <c r="B279" s="17"/>
      <c r="C279" s="61" t="s">
        <v>1153</v>
      </c>
      <c r="D279" s="43" t="s">
        <v>1154</v>
      </c>
      <c r="E279" s="60"/>
      <c r="F279" s="60"/>
      <c r="G279" s="61" t="s">
        <v>20</v>
      </c>
      <c r="H279" s="19"/>
      <c r="I279" s="61"/>
      <c r="J279" s="62"/>
      <c r="K279" s="19"/>
      <c r="L279" s="63" t="s">
        <v>22</v>
      </c>
      <c r="M279" s="64"/>
      <c r="N279" s="64"/>
      <c r="O279" s="65"/>
    </row>
    <row r="280">
      <c r="A280" s="20" t="s">
        <v>1155</v>
      </c>
      <c r="B280" s="21" t="s">
        <v>1156</v>
      </c>
      <c r="C280" s="22" t="s">
        <v>1157</v>
      </c>
      <c r="D280" s="43" t="s">
        <v>1158</v>
      </c>
      <c r="E280" s="161" t="s">
        <v>1159</v>
      </c>
      <c r="F280" s="163" t="s">
        <v>1160</v>
      </c>
      <c r="G280" s="22" t="s">
        <v>20</v>
      </c>
      <c r="H280" s="22" t="s">
        <v>13</v>
      </c>
      <c r="I280" s="22"/>
      <c r="J280" s="27" t="s">
        <v>1161</v>
      </c>
      <c r="K280" s="28">
        <v>44945.0</v>
      </c>
      <c r="L280" s="30">
        <v>45033.0</v>
      </c>
      <c r="M280" s="30">
        <v>44946.0</v>
      </c>
      <c r="N280" s="30"/>
      <c r="O280" s="31"/>
    </row>
    <row r="281">
      <c r="A281" s="32" t="s">
        <v>1162</v>
      </c>
      <c r="B281" s="33"/>
      <c r="C281" s="34" t="s">
        <v>1157</v>
      </c>
      <c r="D281" s="43" t="s">
        <v>1163</v>
      </c>
      <c r="E281" s="151" t="s">
        <v>1164</v>
      </c>
      <c r="F281" s="82"/>
      <c r="G281" s="34" t="s">
        <v>20</v>
      </c>
      <c r="I281" s="34" t="s">
        <v>1165</v>
      </c>
      <c r="J281" s="38" t="s">
        <v>174</v>
      </c>
      <c r="L281" s="39" t="s">
        <v>22</v>
      </c>
      <c r="M281" s="29"/>
      <c r="N281" s="29"/>
      <c r="O281" s="40"/>
    </row>
    <row r="282">
      <c r="A282" s="32" t="s">
        <v>1166</v>
      </c>
      <c r="B282" s="17"/>
      <c r="C282" s="34" t="s">
        <v>794</v>
      </c>
      <c r="D282" s="43" t="s">
        <v>1167</v>
      </c>
      <c r="E282" s="151" t="s">
        <v>1168</v>
      </c>
      <c r="F282" s="82"/>
      <c r="G282" s="34" t="s">
        <v>20</v>
      </c>
      <c r="H282" s="19"/>
      <c r="I282" s="34"/>
      <c r="J282" s="38"/>
      <c r="K282" s="19"/>
      <c r="L282" s="39" t="s">
        <v>22</v>
      </c>
      <c r="M282" s="29"/>
      <c r="N282" s="29"/>
      <c r="O282" s="40"/>
    </row>
    <row r="283">
      <c r="A283" s="50" t="s">
        <v>1169</v>
      </c>
      <c r="B283" s="154" t="s">
        <v>1170</v>
      </c>
      <c r="C283" s="11" t="s">
        <v>261</v>
      </c>
      <c r="D283" s="43" t="s">
        <v>1171</v>
      </c>
      <c r="E283" s="363"/>
      <c r="F283" s="363"/>
      <c r="G283" s="11" t="s">
        <v>20</v>
      </c>
      <c r="H283" s="8" t="s">
        <v>49</v>
      </c>
      <c r="I283" s="11"/>
      <c r="J283" s="54"/>
      <c r="K283" s="341">
        <v>44945.0</v>
      </c>
      <c r="L283" s="55" t="s">
        <v>22</v>
      </c>
      <c r="M283" s="56"/>
      <c r="N283" s="56"/>
      <c r="O283" s="56"/>
    </row>
    <row r="284">
      <c r="A284" s="6" t="s">
        <v>1172</v>
      </c>
      <c r="C284" s="8" t="s">
        <v>1173</v>
      </c>
      <c r="D284" s="43" t="s">
        <v>1174</v>
      </c>
      <c r="E284" s="286" t="s">
        <v>1175</v>
      </c>
      <c r="F284" s="199" t="s">
        <v>1176</v>
      </c>
      <c r="G284" s="8" t="s">
        <v>20</v>
      </c>
      <c r="I284" s="8"/>
      <c r="J284" s="12" t="s">
        <v>212</v>
      </c>
      <c r="L284" s="14" t="s">
        <v>22</v>
      </c>
      <c r="M284" s="15"/>
      <c r="N284" s="15"/>
      <c r="O284" s="16"/>
    </row>
    <row r="285">
      <c r="A285" s="6" t="s">
        <v>1177</v>
      </c>
      <c r="C285" s="8" t="s">
        <v>1178</v>
      </c>
      <c r="D285" s="284" t="s">
        <v>1179</v>
      </c>
      <c r="E285" s="199" t="s">
        <v>1180</v>
      </c>
      <c r="F285" s="199" t="s">
        <v>1181</v>
      </c>
      <c r="G285" s="157" t="s">
        <v>1182</v>
      </c>
      <c r="I285" s="8"/>
      <c r="J285" s="12" t="s">
        <v>1183</v>
      </c>
      <c r="L285" s="461">
        <v>45035.0</v>
      </c>
      <c r="M285" s="15"/>
      <c r="N285" s="15"/>
      <c r="O285" s="16"/>
    </row>
    <row r="286">
      <c r="D286" s="210"/>
      <c r="E286" s="199" t="s">
        <v>1184</v>
      </c>
      <c r="I286" s="8"/>
      <c r="J286" s="12" t="s">
        <v>1185</v>
      </c>
      <c r="L286" s="461">
        <v>45035.0</v>
      </c>
      <c r="M286" s="15"/>
      <c r="N286" s="15"/>
      <c r="O286" s="16"/>
    </row>
    <row r="287">
      <c r="D287" s="210"/>
      <c r="E287" s="199" t="s">
        <v>1186</v>
      </c>
      <c r="I287" s="8"/>
      <c r="J287" s="12" t="s">
        <v>1185</v>
      </c>
      <c r="L287" s="461">
        <v>45035.0</v>
      </c>
      <c r="M287" s="15"/>
      <c r="N287" s="15"/>
      <c r="O287" s="16"/>
    </row>
    <row r="288">
      <c r="A288" s="6" t="s">
        <v>1187</v>
      </c>
      <c r="C288" s="8" t="s">
        <v>1188</v>
      </c>
      <c r="D288" s="43" t="s">
        <v>1189</v>
      </c>
      <c r="E288" s="462" t="s">
        <v>1190</v>
      </c>
      <c r="F288" s="10"/>
      <c r="G288" s="8" t="s">
        <v>20</v>
      </c>
      <c r="I288" s="8"/>
      <c r="J288" s="12" t="s">
        <v>174</v>
      </c>
      <c r="L288" s="14" t="s">
        <v>22</v>
      </c>
      <c r="M288" s="15"/>
      <c r="N288" s="15"/>
      <c r="O288" s="16"/>
    </row>
    <row r="289">
      <c r="A289" s="6" t="s">
        <v>1191</v>
      </c>
      <c r="C289" s="8" t="s">
        <v>1192</v>
      </c>
      <c r="D289" s="43" t="s">
        <v>1193</v>
      </c>
      <c r="E289" s="199" t="s">
        <v>1194</v>
      </c>
      <c r="F289" s="463"/>
      <c r="G289" s="464" t="s">
        <v>20</v>
      </c>
      <c r="I289" s="8"/>
      <c r="J289" s="465" t="s">
        <v>1185</v>
      </c>
      <c r="L289" s="461">
        <v>45035.0</v>
      </c>
      <c r="M289" s="466"/>
      <c r="N289" s="467"/>
      <c r="O289" s="467"/>
    </row>
    <row r="290">
      <c r="D290" s="210"/>
      <c r="E290" s="199" t="s">
        <v>1195</v>
      </c>
      <c r="I290" s="8"/>
      <c r="J290" s="465" t="s">
        <v>1185</v>
      </c>
      <c r="L290" s="461">
        <v>45035.0</v>
      </c>
      <c r="M290" s="466"/>
      <c r="N290" s="467"/>
      <c r="O290" s="467"/>
    </row>
    <row r="291">
      <c r="A291" s="6" t="s">
        <v>1196</v>
      </c>
      <c r="C291" s="61" t="s">
        <v>1197</v>
      </c>
      <c r="D291" s="284" t="s">
        <v>1198</v>
      </c>
      <c r="E291" s="468"/>
      <c r="F291" s="469"/>
      <c r="G291" s="470" t="s">
        <v>20</v>
      </c>
      <c r="H291" s="19"/>
      <c r="I291" s="471"/>
      <c r="J291" s="472"/>
      <c r="K291" s="19"/>
      <c r="L291" s="473" t="s">
        <v>22</v>
      </c>
      <c r="M291" s="474"/>
      <c r="N291" s="475"/>
      <c r="O291" s="476"/>
    </row>
    <row r="292" hidden="1">
      <c r="A292" s="477" t="s">
        <v>1199</v>
      </c>
      <c r="B292" s="374" t="s">
        <v>1200</v>
      </c>
      <c r="C292" s="478" t="s">
        <v>290</v>
      </c>
      <c r="D292" s="210"/>
      <c r="E292" s="479" t="s">
        <v>1201</v>
      </c>
      <c r="F292" s="480"/>
      <c r="G292" s="481" t="s">
        <v>1202</v>
      </c>
      <c r="H292" s="478" t="s">
        <v>340</v>
      </c>
      <c r="I292" s="478"/>
      <c r="J292" s="482"/>
      <c r="K292" s="483">
        <v>44945.0</v>
      </c>
      <c r="L292" s="484" t="s">
        <v>22</v>
      </c>
      <c r="M292" s="485">
        <v>44959.0</v>
      </c>
      <c r="N292" s="366">
        <v>44963.0</v>
      </c>
      <c r="O292" s="367">
        <v>44967.0</v>
      </c>
    </row>
    <row r="293" hidden="1">
      <c r="A293" s="486" t="s">
        <v>1203</v>
      </c>
      <c r="B293" s="17"/>
      <c r="C293" s="487" t="s">
        <v>961</v>
      </c>
      <c r="D293" s="210"/>
      <c r="E293" s="488"/>
      <c r="F293" s="488"/>
      <c r="G293" s="487" t="s">
        <v>20</v>
      </c>
      <c r="H293" s="19"/>
      <c r="I293" s="487"/>
      <c r="J293" s="489"/>
      <c r="K293" s="19"/>
      <c r="L293" s="490" t="s">
        <v>22</v>
      </c>
      <c r="M293" s="491"/>
      <c r="N293" s="234"/>
      <c r="O293" s="370"/>
    </row>
    <row r="294">
      <c r="A294" s="20" t="s">
        <v>1204</v>
      </c>
      <c r="B294" s="21" t="s">
        <v>1205</v>
      </c>
      <c r="C294" s="22" t="s">
        <v>208</v>
      </c>
      <c r="D294" s="43" t="s">
        <v>1206</v>
      </c>
      <c r="E294" s="161" t="s">
        <v>1207</v>
      </c>
      <c r="F294" s="79"/>
      <c r="G294" s="80" t="s">
        <v>1208</v>
      </c>
      <c r="H294" s="22" t="s">
        <v>13</v>
      </c>
      <c r="I294" s="22"/>
      <c r="J294" s="38" t="s">
        <v>1130</v>
      </c>
      <c r="K294" s="28">
        <v>44945.0</v>
      </c>
      <c r="L294" s="81" t="s">
        <v>22</v>
      </c>
      <c r="M294" s="30"/>
      <c r="N294" s="30"/>
      <c r="O294" s="31"/>
    </row>
    <row r="295">
      <c r="A295" s="32" t="s">
        <v>1209</v>
      </c>
      <c r="B295" s="33"/>
      <c r="C295" s="34" t="s">
        <v>113</v>
      </c>
      <c r="D295" s="43" t="s">
        <v>1210</v>
      </c>
      <c r="E295" s="82"/>
      <c r="F295" s="82"/>
      <c r="G295" s="34" t="s">
        <v>20</v>
      </c>
      <c r="I295" s="34"/>
      <c r="J295" s="38"/>
      <c r="L295" s="39" t="s">
        <v>22</v>
      </c>
      <c r="M295" s="29"/>
      <c r="N295" s="29"/>
      <c r="O295" s="40"/>
    </row>
    <row r="296">
      <c r="A296" s="32" t="s">
        <v>1211</v>
      </c>
      <c r="B296" s="33"/>
      <c r="C296" s="34" t="s">
        <v>1212</v>
      </c>
      <c r="D296" s="43" t="s">
        <v>1213</v>
      </c>
      <c r="E296" s="151" t="s">
        <v>1214</v>
      </c>
      <c r="F296" s="82"/>
      <c r="G296" s="164" t="s">
        <v>1215</v>
      </c>
      <c r="I296" s="34"/>
      <c r="J296" s="38" t="s">
        <v>1130</v>
      </c>
      <c r="L296" s="39" t="s">
        <v>22</v>
      </c>
      <c r="M296" s="29"/>
      <c r="N296" s="29"/>
      <c r="O296" s="40"/>
    </row>
    <row r="297">
      <c r="A297" s="32" t="s">
        <v>1216</v>
      </c>
      <c r="B297" s="17"/>
      <c r="C297" s="34" t="s">
        <v>1217</v>
      </c>
      <c r="D297" s="43" t="s">
        <v>1218</v>
      </c>
      <c r="E297" s="334"/>
      <c r="F297" s="82"/>
      <c r="G297" s="34" t="s">
        <v>20</v>
      </c>
      <c r="H297" s="19"/>
      <c r="I297" s="34"/>
      <c r="J297" s="38"/>
      <c r="K297" s="19"/>
      <c r="L297" s="39" t="s">
        <v>22</v>
      </c>
      <c r="M297" s="29"/>
      <c r="N297" s="29"/>
      <c r="O297" s="40"/>
    </row>
    <row r="298">
      <c r="A298" s="20" t="s">
        <v>1219</v>
      </c>
      <c r="B298" s="354" t="s">
        <v>1220</v>
      </c>
      <c r="C298" s="22" t="s">
        <v>100</v>
      </c>
      <c r="D298" s="284" t="s">
        <v>1221</v>
      </c>
      <c r="E298" s="340" t="s">
        <v>1222</v>
      </c>
      <c r="F298" s="163" t="s">
        <v>1223</v>
      </c>
      <c r="G298" s="22" t="s">
        <v>20</v>
      </c>
      <c r="H298" s="267" t="s">
        <v>13</v>
      </c>
      <c r="I298" s="22"/>
      <c r="J298" s="27" t="s">
        <v>1224</v>
      </c>
      <c r="K298" s="271">
        <v>44945.0</v>
      </c>
      <c r="L298" s="492">
        <v>45035.0</v>
      </c>
      <c r="M298" s="30">
        <v>44952.0</v>
      </c>
      <c r="N298" s="30"/>
      <c r="O298" s="31"/>
    </row>
    <row r="299">
      <c r="A299" s="50" t="s">
        <v>1225</v>
      </c>
      <c r="B299" s="51" t="s">
        <v>1226</v>
      </c>
      <c r="C299" s="11" t="s">
        <v>1227</v>
      </c>
      <c r="D299" s="284" t="s">
        <v>1228</v>
      </c>
      <c r="E299" s="195" t="s">
        <v>1229</v>
      </c>
      <c r="F299" s="53"/>
      <c r="G299" s="154" t="s">
        <v>1230</v>
      </c>
      <c r="H299" s="11" t="s">
        <v>49</v>
      </c>
      <c r="I299" s="11" t="s">
        <v>1231</v>
      </c>
      <c r="J299" s="197" t="s">
        <v>1232</v>
      </c>
      <c r="K299" s="13">
        <v>44945.0</v>
      </c>
      <c r="L299" s="55" t="s">
        <v>22</v>
      </c>
      <c r="M299" s="56"/>
      <c r="N299" s="56"/>
      <c r="O299" s="57"/>
    </row>
    <row r="300">
      <c r="A300" s="6" t="s">
        <v>1233</v>
      </c>
      <c r="B300" s="33"/>
      <c r="C300" s="8" t="s">
        <v>187</v>
      </c>
      <c r="D300" s="43" t="s">
        <v>1234</v>
      </c>
      <c r="E300" s="10"/>
      <c r="F300" s="10"/>
      <c r="G300" s="8" t="s">
        <v>20</v>
      </c>
      <c r="I300" s="8"/>
      <c r="J300" s="198"/>
      <c r="L300" s="14" t="s">
        <v>22</v>
      </c>
      <c r="M300" s="15"/>
      <c r="N300" s="15"/>
      <c r="O300" s="16"/>
    </row>
    <row r="301">
      <c r="A301" s="6" t="s">
        <v>1235</v>
      </c>
      <c r="B301" s="33"/>
      <c r="C301" s="8" t="s">
        <v>1236</v>
      </c>
      <c r="D301" s="284" t="s">
        <v>1237</v>
      </c>
      <c r="E301" s="10"/>
      <c r="F301" s="10"/>
      <c r="G301" s="8" t="s">
        <v>20</v>
      </c>
      <c r="I301" s="8"/>
      <c r="J301" s="198"/>
      <c r="L301" s="14" t="s">
        <v>22</v>
      </c>
      <c r="M301" s="15"/>
      <c r="N301" s="15"/>
      <c r="O301" s="16"/>
    </row>
    <row r="302">
      <c r="A302" s="58" t="s">
        <v>1238</v>
      </c>
      <c r="B302" s="17"/>
      <c r="C302" s="61" t="s">
        <v>1239</v>
      </c>
      <c r="D302" s="284" t="s">
        <v>1240</v>
      </c>
      <c r="E302" s="60"/>
      <c r="F302" s="60"/>
      <c r="G302" s="61" t="s">
        <v>20</v>
      </c>
      <c r="H302" s="19"/>
      <c r="I302" s="61"/>
      <c r="J302" s="288"/>
      <c r="K302" s="19"/>
      <c r="L302" s="63" t="s">
        <v>22</v>
      </c>
      <c r="M302" s="64"/>
      <c r="N302" s="64"/>
      <c r="O302" s="65"/>
    </row>
    <row r="303">
      <c r="A303" s="493" t="s">
        <v>1241</v>
      </c>
      <c r="B303" s="85" t="s">
        <v>1242</v>
      </c>
      <c r="C303" s="494" t="s">
        <v>28</v>
      </c>
      <c r="D303" s="284" t="s">
        <v>1243</v>
      </c>
      <c r="E303" s="495" t="s">
        <v>1244</v>
      </c>
      <c r="F303" s="496"/>
      <c r="G303" s="497" t="s">
        <v>1245</v>
      </c>
      <c r="H303" s="494" t="s">
        <v>79</v>
      </c>
      <c r="I303" s="494"/>
      <c r="J303" s="498" t="s">
        <v>174</v>
      </c>
      <c r="K303" s="499">
        <v>44946.0</v>
      </c>
      <c r="L303" s="500" t="s">
        <v>22</v>
      </c>
      <c r="M303" s="94"/>
      <c r="N303" s="94"/>
      <c r="O303" s="95"/>
    </row>
    <row r="304">
      <c r="A304" s="501" t="s">
        <v>1246</v>
      </c>
      <c r="B304" s="33"/>
      <c r="C304" s="502" t="s">
        <v>68</v>
      </c>
      <c r="D304" s="43" t="s">
        <v>1247</v>
      </c>
      <c r="E304" s="503" t="s">
        <v>1248</v>
      </c>
      <c r="F304" s="504"/>
      <c r="G304" s="502" t="s">
        <v>20</v>
      </c>
      <c r="I304" s="502" t="s">
        <v>1249</v>
      </c>
      <c r="J304" s="505" t="s">
        <v>1250</v>
      </c>
      <c r="L304" s="506" t="s">
        <v>22</v>
      </c>
      <c r="M304" s="103"/>
      <c r="N304" s="103"/>
      <c r="O304" s="104"/>
    </row>
    <row r="305">
      <c r="A305" s="501" t="s">
        <v>1251</v>
      </c>
      <c r="B305" s="33"/>
      <c r="C305" s="502" t="s">
        <v>134</v>
      </c>
      <c r="D305" s="43" t="s">
        <v>1252</v>
      </c>
      <c r="E305" s="504"/>
      <c r="F305" s="507" t="s">
        <v>1253</v>
      </c>
      <c r="G305" s="502" t="s">
        <v>20</v>
      </c>
      <c r="I305" s="502"/>
      <c r="J305" s="505" t="s">
        <v>1254</v>
      </c>
      <c r="L305" s="506" t="s">
        <v>22</v>
      </c>
      <c r="M305" s="103"/>
      <c r="N305" s="103"/>
      <c r="O305" s="104"/>
    </row>
    <row r="306">
      <c r="A306" s="501" t="s">
        <v>1255</v>
      </c>
      <c r="B306" s="33"/>
      <c r="C306" s="502" t="s">
        <v>1256</v>
      </c>
      <c r="D306" s="43" t="s">
        <v>1257</v>
      </c>
      <c r="E306" s="508" t="s">
        <v>1258</v>
      </c>
      <c r="F306" s="504"/>
      <c r="G306" s="502" t="s">
        <v>20</v>
      </c>
      <c r="I306" s="502"/>
      <c r="J306" s="505" t="s">
        <v>174</v>
      </c>
      <c r="L306" s="506" t="s">
        <v>22</v>
      </c>
      <c r="M306" s="103"/>
      <c r="N306" s="103"/>
      <c r="O306" s="104"/>
    </row>
    <row r="307">
      <c r="A307" s="509" t="s">
        <v>1259</v>
      </c>
      <c r="B307" s="17"/>
      <c r="C307" s="510" t="s">
        <v>1260</v>
      </c>
      <c r="D307" s="43" t="s">
        <v>1261</v>
      </c>
      <c r="E307" s="511" t="s">
        <v>1262</v>
      </c>
      <c r="F307" s="512"/>
      <c r="G307" s="510" t="s">
        <v>20</v>
      </c>
      <c r="H307" s="19"/>
      <c r="I307" s="510"/>
      <c r="J307" s="513"/>
      <c r="K307" s="19"/>
      <c r="L307" s="514" t="s">
        <v>22</v>
      </c>
      <c r="M307" s="111"/>
      <c r="N307" s="111"/>
      <c r="O307" s="112"/>
    </row>
    <row r="308">
      <c r="A308" s="20" t="s">
        <v>1263</v>
      </c>
      <c r="B308" s="21" t="s">
        <v>1264</v>
      </c>
      <c r="C308" s="22" t="s">
        <v>208</v>
      </c>
      <c r="D308" s="43" t="s">
        <v>1265</v>
      </c>
      <c r="E308" s="79"/>
      <c r="F308" s="79"/>
      <c r="G308" s="22" t="s">
        <v>20</v>
      </c>
      <c r="H308" s="22" t="s">
        <v>13</v>
      </c>
      <c r="I308" s="22"/>
      <c r="J308" s="27"/>
      <c r="K308" s="28">
        <v>44946.0</v>
      </c>
      <c r="L308" s="81" t="s">
        <v>22</v>
      </c>
      <c r="M308" s="30"/>
      <c r="N308" s="30"/>
      <c r="O308" s="31"/>
    </row>
    <row r="309">
      <c r="A309" s="32" t="s">
        <v>1266</v>
      </c>
      <c r="B309" s="33"/>
      <c r="C309" s="34" t="s">
        <v>1267</v>
      </c>
      <c r="D309" s="43" t="s">
        <v>1268</v>
      </c>
      <c r="E309" s="82"/>
      <c r="F309" s="82"/>
      <c r="G309" s="34" t="s">
        <v>20</v>
      </c>
      <c r="I309" s="34"/>
      <c r="J309" s="38"/>
      <c r="L309" s="39" t="s">
        <v>22</v>
      </c>
      <c r="M309" s="29"/>
      <c r="N309" s="29"/>
      <c r="O309" s="40"/>
    </row>
    <row r="310">
      <c r="A310" s="515" t="s">
        <v>1269</v>
      </c>
      <c r="B310" s="33"/>
      <c r="C310" s="360" t="s">
        <v>151</v>
      </c>
      <c r="D310" s="43" t="s">
        <v>1270</v>
      </c>
      <c r="E310" s="36"/>
      <c r="F310" s="82"/>
      <c r="G310" s="34" t="s">
        <v>20</v>
      </c>
      <c r="I310" s="34"/>
      <c r="J310" s="38"/>
      <c r="L310" s="39" t="s">
        <v>22</v>
      </c>
      <c r="M310" s="29"/>
      <c r="N310" s="29"/>
      <c r="O310" s="40"/>
    </row>
    <row r="311">
      <c r="A311" s="515" t="s">
        <v>1271</v>
      </c>
      <c r="B311" s="33"/>
      <c r="C311" s="360" t="s">
        <v>1272</v>
      </c>
      <c r="D311" s="35" t="s">
        <v>1273</v>
      </c>
      <c r="E311" s="36"/>
      <c r="F311" s="43" t="s">
        <v>1274</v>
      </c>
      <c r="G311" s="164" t="s">
        <v>1275</v>
      </c>
      <c r="I311" s="34"/>
      <c r="J311" s="38" t="s">
        <v>1276</v>
      </c>
      <c r="L311" s="516">
        <v>45043.0</v>
      </c>
      <c r="M311" s="29"/>
      <c r="N311" s="29"/>
      <c r="O311" s="40"/>
    </row>
    <row r="312">
      <c r="A312" s="517" t="s">
        <v>1277</v>
      </c>
      <c r="B312" s="17"/>
      <c r="C312" s="518" t="s">
        <v>794</v>
      </c>
      <c r="D312" s="35" t="s">
        <v>1278</v>
      </c>
      <c r="E312" s="285" t="s">
        <v>1279</v>
      </c>
      <c r="F312" s="44"/>
      <c r="G312" s="42" t="s">
        <v>20</v>
      </c>
      <c r="H312" s="19"/>
      <c r="I312" s="42"/>
      <c r="J312" s="46" t="s">
        <v>174</v>
      </c>
      <c r="K312" s="19"/>
      <c r="L312" s="47" t="s">
        <v>22</v>
      </c>
      <c r="M312" s="48"/>
      <c r="N312" s="48"/>
      <c r="O312" s="49"/>
    </row>
    <row r="313">
      <c r="A313" s="50" t="s">
        <v>1280</v>
      </c>
      <c r="B313" s="51" t="s">
        <v>1281</v>
      </c>
      <c r="C313" s="11" t="s">
        <v>100</v>
      </c>
      <c r="D313" s="43" t="s">
        <v>1282</v>
      </c>
      <c r="E313" s="433" t="s">
        <v>1283</v>
      </c>
      <c r="F313" s="53"/>
      <c r="G313" s="11" t="s">
        <v>20</v>
      </c>
      <c r="H313" s="11" t="s">
        <v>173</v>
      </c>
      <c r="I313" s="11" t="s">
        <v>1284</v>
      </c>
      <c r="J313" s="197" t="s">
        <v>174</v>
      </c>
      <c r="K313" s="13">
        <v>44946.0</v>
      </c>
      <c r="L313" s="55" t="s">
        <v>22</v>
      </c>
      <c r="M313" s="56"/>
      <c r="N313" s="56"/>
      <c r="O313" s="57"/>
    </row>
    <row r="314">
      <c r="A314" s="6" t="s">
        <v>1285</v>
      </c>
      <c r="B314" s="33"/>
      <c r="C314" s="8" t="s">
        <v>68</v>
      </c>
      <c r="D314" s="43" t="s">
        <v>1286</v>
      </c>
      <c r="E314" s="10"/>
      <c r="F314" s="10"/>
      <c r="G314" s="157" t="s">
        <v>1287</v>
      </c>
      <c r="I314" s="8"/>
      <c r="J314" s="198"/>
      <c r="L314" s="14" t="s">
        <v>22</v>
      </c>
      <c r="M314" s="15"/>
      <c r="N314" s="15"/>
      <c r="O314" s="16"/>
    </row>
    <row r="315">
      <c r="A315" s="6" t="s">
        <v>1288</v>
      </c>
      <c r="B315" s="33"/>
      <c r="C315" s="8" t="s">
        <v>558</v>
      </c>
      <c r="D315" s="43" t="s">
        <v>1289</v>
      </c>
      <c r="E315" s="10"/>
      <c r="F315" s="10"/>
      <c r="G315" s="8" t="s">
        <v>20</v>
      </c>
      <c r="I315" s="8"/>
      <c r="J315" s="198"/>
      <c r="L315" s="14" t="s">
        <v>22</v>
      </c>
      <c r="M315" s="15"/>
      <c r="N315" s="15"/>
      <c r="O315" s="16"/>
    </row>
    <row r="316">
      <c r="A316" s="6" t="s">
        <v>1290</v>
      </c>
      <c r="B316" s="33"/>
      <c r="C316" s="8" t="s">
        <v>345</v>
      </c>
      <c r="D316" s="43" t="s">
        <v>1291</v>
      </c>
      <c r="E316" s="10"/>
      <c r="F316" s="10"/>
      <c r="G316" s="8" t="s">
        <v>20</v>
      </c>
      <c r="I316" s="8"/>
      <c r="J316" s="198"/>
      <c r="L316" s="14" t="s">
        <v>22</v>
      </c>
      <c r="M316" s="15"/>
      <c r="N316" s="15"/>
      <c r="O316" s="16"/>
    </row>
    <row r="317">
      <c r="A317" s="6" t="s">
        <v>1292</v>
      </c>
      <c r="B317" s="33"/>
      <c r="C317" s="8" t="s">
        <v>813</v>
      </c>
      <c r="D317" s="284" t="s">
        <v>1293</v>
      </c>
      <c r="E317" s="314" t="s">
        <v>1294</v>
      </c>
      <c r="F317" s="10"/>
      <c r="G317" s="157" t="s">
        <v>1295</v>
      </c>
      <c r="I317" s="8"/>
      <c r="J317" s="198" t="s">
        <v>1296</v>
      </c>
      <c r="L317" s="15">
        <v>45036.0</v>
      </c>
      <c r="M317" s="15"/>
      <c r="N317" s="15"/>
      <c r="O317" s="16"/>
    </row>
    <row r="318">
      <c r="A318" s="6" t="s">
        <v>1297</v>
      </c>
      <c r="B318" s="33"/>
      <c r="C318" s="8" t="s">
        <v>151</v>
      </c>
      <c r="D318" s="43" t="s">
        <v>1298</v>
      </c>
      <c r="E318" s="286" t="s">
        <v>1299</v>
      </c>
      <c r="F318" s="10"/>
      <c r="G318" s="8" t="s">
        <v>20</v>
      </c>
      <c r="I318" s="8"/>
      <c r="J318" s="198" t="s">
        <v>1300</v>
      </c>
      <c r="L318" s="14" t="s">
        <v>22</v>
      </c>
      <c r="M318" s="15"/>
      <c r="N318" s="15"/>
      <c r="O318" s="16"/>
    </row>
    <row r="319">
      <c r="B319" s="33"/>
      <c r="D319" s="210"/>
      <c r="E319" s="199" t="s">
        <v>1301</v>
      </c>
      <c r="I319" s="8"/>
      <c r="J319" s="198" t="s">
        <v>1185</v>
      </c>
      <c r="L319" s="461">
        <v>45035.0</v>
      </c>
      <c r="M319" s="15"/>
      <c r="N319" s="15"/>
      <c r="O319" s="16"/>
    </row>
    <row r="320">
      <c r="A320" s="6" t="s">
        <v>1302</v>
      </c>
      <c r="B320" s="33"/>
      <c r="C320" s="8" t="s">
        <v>1303</v>
      </c>
      <c r="D320" s="284" t="s">
        <v>1304</v>
      </c>
      <c r="E320" s="286" t="s">
        <v>1305</v>
      </c>
      <c r="F320" s="9" t="s">
        <v>1306</v>
      </c>
      <c r="G320" s="8" t="s">
        <v>20</v>
      </c>
      <c r="I320" s="8"/>
      <c r="J320" s="198" t="s">
        <v>1307</v>
      </c>
      <c r="L320" s="14" t="s">
        <v>22</v>
      </c>
      <c r="M320" s="15"/>
      <c r="N320" s="15"/>
      <c r="O320" s="16"/>
    </row>
    <row r="321">
      <c r="A321" s="58" t="s">
        <v>1308</v>
      </c>
      <c r="B321" s="17"/>
      <c r="C321" s="61" t="s">
        <v>1309</v>
      </c>
      <c r="D321" s="43" t="s">
        <v>1310</v>
      </c>
      <c r="E321" s="384" t="s">
        <v>1311</v>
      </c>
      <c r="F321" s="60"/>
      <c r="G321" s="61" t="s">
        <v>20</v>
      </c>
      <c r="H321" s="19"/>
      <c r="I321" s="61"/>
      <c r="J321" s="288"/>
      <c r="K321" s="19"/>
      <c r="L321" s="63" t="s">
        <v>22</v>
      </c>
      <c r="M321" s="64"/>
      <c r="N321" s="64"/>
      <c r="O321" s="65"/>
    </row>
    <row r="322">
      <c r="A322" s="6" t="s">
        <v>1312</v>
      </c>
      <c r="B322" s="7"/>
      <c r="C322" s="8" t="s">
        <v>1313</v>
      </c>
      <c r="D322" s="284" t="s">
        <v>1314</v>
      </c>
      <c r="E322" s="10"/>
      <c r="F322" s="10"/>
      <c r="G322" s="8" t="s">
        <v>20</v>
      </c>
      <c r="H322" s="11"/>
      <c r="I322" s="8"/>
      <c r="J322" s="12"/>
      <c r="K322" s="13"/>
      <c r="L322" s="14" t="s">
        <v>22</v>
      </c>
      <c r="M322" s="15"/>
      <c r="N322" s="15"/>
      <c r="O322" s="16"/>
    </row>
    <row r="323">
      <c r="A323" s="6" t="s">
        <v>1315</v>
      </c>
      <c r="B323" s="33"/>
      <c r="C323" s="8" t="s">
        <v>1316</v>
      </c>
      <c r="D323" s="284" t="s">
        <v>1317</v>
      </c>
      <c r="E323" s="10"/>
      <c r="F323" s="10"/>
      <c r="G323" s="8" t="s">
        <v>20</v>
      </c>
      <c r="I323" s="8"/>
      <c r="J323" s="12"/>
      <c r="L323" s="14" t="s">
        <v>22</v>
      </c>
      <c r="M323" s="15"/>
      <c r="N323" s="15"/>
      <c r="O323" s="16"/>
    </row>
    <row r="324">
      <c r="A324" s="58" t="s">
        <v>1318</v>
      </c>
      <c r="B324" s="17"/>
      <c r="C324" s="61" t="s">
        <v>1319</v>
      </c>
      <c r="D324" s="43" t="s">
        <v>1320</v>
      </c>
      <c r="E324" s="60"/>
      <c r="F324" s="60"/>
      <c r="G324" s="61" t="s">
        <v>20</v>
      </c>
      <c r="H324" s="19"/>
      <c r="I324" s="61"/>
      <c r="J324" s="62"/>
      <c r="K324" s="19"/>
      <c r="L324" s="64" t="s">
        <v>22</v>
      </c>
      <c r="M324" s="64"/>
      <c r="N324" s="64"/>
      <c r="O324" s="65"/>
    </row>
    <row r="325">
      <c r="A325" s="50" t="s">
        <v>1321</v>
      </c>
      <c r="B325" s="51" t="s">
        <v>1322</v>
      </c>
      <c r="C325" s="11" t="s">
        <v>71</v>
      </c>
      <c r="D325" s="43" t="s">
        <v>1323</v>
      </c>
      <c r="E325" s="53"/>
      <c r="F325" s="53"/>
      <c r="G325" s="154" t="s">
        <v>1324</v>
      </c>
      <c r="H325" s="11" t="s">
        <v>49</v>
      </c>
      <c r="I325" s="11"/>
      <c r="J325" s="54"/>
      <c r="K325" s="13">
        <v>44946.0</v>
      </c>
      <c r="L325" s="56" t="s">
        <v>22</v>
      </c>
      <c r="M325" s="56"/>
      <c r="N325" s="56"/>
      <c r="O325" s="57"/>
    </row>
    <row r="326">
      <c r="A326" s="58" t="s">
        <v>1325</v>
      </c>
      <c r="B326" s="17"/>
      <c r="C326" s="61" t="s">
        <v>1326</v>
      </c>
      <c r="D326" s="43" t="s">
        <v>1327</v>
      </c>
      <c r="E326" s="60"/>
      <c r="F326" s="60"/>
      <c r="G326" s="159" t="s">
        <v>1328</v>
      </c>
      <c r="H326" s="19"/>
      <c r="I326" s="61"/>
      <c r="J326" s="62"/>
      <c r="K326" s="19"/>
      <c r="L326" s="64" t="s">
        <v>22</v>
      </c>
      <c r="M326" s="64"/>
      <c r="N326" s="64"/>
      <c r="O326" s="65"/>
    </row>
    <row r="327">
      <c r="A327" s="50" t="s">
        <v>1329</v>
      </c>
      <c r="B327" s="51" t="s">
        <v>1330</v>
      </c>
      <c r="C327" s="11" t="s">
        <v>208</v>
      </c>
      <c r="D327" s="284" t="s">
        <v>1331</v>
      </c>
      <c r="E327" s="433" t="s">
        <v>1332</v>
      </c>
      <c r="F327" s="385" t="s">
        <v>1333</v>
      </c>
      <c r="G327" s="154" t="s">
        <v>1334</v>
      </c>
      <c r="H327" s="11" t="s">
        <v>49</v>
      </c>
      <c r="I327" s="11"/>
      <c r="J327" s="54" t="s">
        <v>1335</v>
      </c>
      <c r="K327" s="13">
        <v>44946.0</v>
      </c>
      <c r="L327" s="55" t="s">
        <v>22</v>
      </c>
      <c r="M327" s="56"/>
      <c r="N327" s="56"/>
      <c r="O327" s="57"/>
    </row>
    <row r="328">
      <c r="A328" s="6" t="s">
        <v>1336</v>
      </c>
      <c r="B328" s="33"/>
      <c r="C328" s="8" t="s">
        <v>1337</v>
      </c>
      <c r="D328" s="284" t="s">
        <v>1338</v>
      </c>
      <c r="E328" s="10"/>
      <c r="F328" s="10"/>
      <c r="G328" s="8" t="s">
        <v>20</v>
      </c>
      <c r="I328" s="8"/>
      <c r="J328" s="12"/>
      <c r="L328" s="14" t="s">
        <v>22</v>
      </c>
      <c r="M328" s="15"/>
      <c r="N328" s="15"/>
      <c r="O328" s="16"/>
    </row>
    <row r="329">
      <c r="A329" s="6" t="s">
        <v>1339</v>
      </c>
      <c r="B329" s="33"/>
      <c r="C329" s="8" t="s">
        <v>1340</v>
      </c>
      <c r="D329" s="284" t="s">
        <v>1341</v>
      </c>
      <c r="E329" s="10"/>
      <c r="F329" s="10"/>
      <c r="G329" s="8" t="s">
        <v>20</v>
      </c>
      <c r="I329" s="8"/>
      <c r="J329" s="12"/>
      <c r="L329" s="14" t="s">
        <v>22</v>
      </c>
      <c r="M329" s="15"/>
      <c r="N329" s="15"/>
      <c r="O329" s="16"/>
    </row>
    <row r="330">
      <c r="A330" s="6" t="s">
        <v>1342</v>
      </c>
      <c r="B330" s="33"/>
      <c r="C330" s="8" t="s">
        <v>1343</v>
      </c>
      <c r="D330" s="284" t="s">
        <v>1344</v>
      </c>
      <c r="E330" s="10"/>
      <c r="F330" s="10"/>
      <c r="G330" s="8" t="s">
        <v>20</v>
      </c>
      <c r="I330" s="8"/>
      <c r="J330" s="12"/>
      <c r="L330" s="14" t="s">
        <v>22</v>
      </c>
      <c r="M330" s="15"/>
      <c r="N330" s="15"/>
      <c r="O330" s="16"/>
    </row>
    <row r="331">
      <c r="A331" s="58" t="s">
        <v>1345</v>
      </c>
      <c r="B331" s="17"/>
      <c r="C331" s="61" t="s">
        <v>1346</v>
      </c>
      <c r="D331" s="43" t="s">
        <v>1347</v>
      </c>
      <c r="E331" s="60"/>
      <c r="F331" s="373" t="s">
        <v>1348</v>
      </c>
      <c r="G331" s="61" t="s">
        <v>20</v>
      </c>
      <c r="H331" s="19"/>
      <c r="I331" s="61"/>
      <c r="J331" s="62" t="s">
        <v>1349</v>
      </c>
      <c r="K331" s="19"/>
      <c r="L331" s="63" t="s">
        <v>22</v>
      </c>
      <c r="M331" s="64"/>
      <c r="N331" s="64"/>
      <c r="O331" s="65"/>
    </row>
    <row r="332">
      <c r="A332" s="20" t="s">
        <v>1350</v>
      </c>
      <c r="B332" s="21" t="s">
        <v>1351</v>
      </c>
      <c r="C332" s="22" t="s">
        <v>18</v>
      </c>
      <c r="D332" s="284" t="s">
        <v>1352</v>
      </c>
      <c r="E332" s="161" t="s">
        <v>1353</v>
      </c>
      <c r="F332" s="163" t="s">
        <v>1354</v>
      </c>
      <c r="G332" s="80" t="s">
        <v>1355</v>
      </c>
      <c r="H332" s="22" t="s">
        <v>13</v>
      </c>
      <c r="I332" s="22"/>
      <c r="J332" s="27" t="s">
        <v>33</v>
      </c>
      <c r="K332" s="28">
        <v>44946.0</v>
      </c>
      <c r="L332" s="30">
        <v>45044.0</v>
      </c>
      <c r="M332" s="30">
        <v>44949.0</v>
      </c>
      <c r="N332" s="30"/>
      <c r="O332" s="31"/>
    </row>
    <row r="333">
      <c r="A333" s="41" t="s">
        <v>1356</v>
      </c>
      <c r="B333" s="17"/>
      <c r="C333" s="42" t="s">
        <v>187</v>
      </c>
      <c r="D333" s="43" t="s">
        <v>1357</v>
      </c>
      <c r="E333" s="44"/>
      <c r="F333" s="165" t="s">
        <v>1358</v>
      </c>
      <c r="G333" s="42" t="s">
        <v>20</v>
      </c>
      <c r="H333" s="19"/>
      <c r="I333" s="42"/>
      <c r="J333" s="46" t="s">
        <v>1359</v>
      </c>
      <c r="K333" s="19"/>
      <c r="L333" s="48">
        <v>45049.0</v>
      </c>
      <c r="M333" s="48"/>
      <c r="N333" s="48"/>
      <c r="O333" s="49"/>
    </row>
    <row r="334">
      <c r="A334" s="50" t="s">
        <v>1360</v>
      </c>
      <c r="B334" s="51" t="s">
        <v>1361</v>
      </c>
      <c r="C334" s="11" t="s">
        <v>1362</v>
      </c>
      <c r="D334" s="284" t="s">
        <v>1363</v>
      </c>
      <c r="E334" s="53"/>
      <c r="F334" s="53"/>
      <c r="G334" s="11" t="s">
        <v>20</v>
      </c>
      <c r="H334" s="11" t="s">
        <v>49</v>
      </c>
      <c r="I334" s="11"/>
      <c r="J334" s="54"/>
      <c r="K334" s="13">
        <v>44946.0</v>
      </c>
      <c r="L334" s="56" t="s">
        <v>22</v>
      </c>
      <c r="M334" s="56"/>
      <c r="N334" s="56"/>
      <c r="O334" s="57"/>
    </row>
    <row r="335">
      <c r="A335" s="58" t="s">
        <v>1364</v>
      </c>
      <c r="B335" s="17"/>
      <c r="C335" s="61" t="s">
        <v>915</v>
      </c>
      <c r="D335" s="43" t="s">
        <v>1365</v>
      </c>
      <c r="E335" s="60"/>
      <c r="F335" s="60"/>
      <c r="G335" s="61" t="s">
        <v>20</v>
      </c>
      <c r="H335" s="19"/>
      <c r="I335" s="61"/>
      <c r="J335" s="62"/>
      <c r="K335" s="19"/>
      <c r="L335" s="64" t="s">
        <v>22</v>
      </c>
      <c r="M335" s="64"/>
      <c r="N335" s="64"/>
      <c r="O335" s="65"/>
    </row>
    <row r="336">
      <c r="A336" s="391" t="s">
        <v>1366</v>
      </c>
      <c r="B336" s="392" t="s">
        <v>1367</v>
      </c>
      <c r="C336" s="393" t="s">
        <v>219</v>
      </c>
      <c r="D336" s="284" t="s">
        <v>1368</v>
      </c>
      <c r="E336" s="519" t="s">
        <v>1369</v>
      </c>
      <c r="F336" s="394" t="s">
        <v>1370</v>
      </c>
      <c r="G336" s="393" t="s">
        <v>20</v>
      </c>
      <c r="H336" s="393" t="s">
        <v>14</v>
      </c>
      <c r="I336" s="393" t="s">
        <v>1371</v>
      </c>
      <c r="J336" s="396" t="s">
        <v>1372</v>
      </c>
      <c r="K336" s="397">
        <v>44946.0</v>
      </c>
      <c r="L336" s="398" t="s">
        <v>22</v>
      </c>
      <c r="M336" s="399"/>
      <c r="N336" s="399">
        <v>44985.0</v>
      </c>
      <c r="O336" s="400">
        <v>44992.0</v>
      </c>
    </row>
    <row r="337">
      <c r="A337" s="520" t="s">
        <v>1373</v>
      </c>
      <c r="B337" s="33"/>
      <c r="C337" s="521" t="s">
        <v>219</v>
      </c>
      <c r="D337" s="284" t="s">
        <v>1374</v>
      </c>
      <c r="E337" s="522"/>
      <c r="F337" s="523" t="s">
        <v>1375</v>
      </c>
      <c r="G337" s="521" t="s">
        <v>20</v>
      </c>
      <c r="I337" s="521"/>
      <c r="J337" s="524" t="s">
        <v>1349</v>
      </c>
      <c r="L337" s="525" t="s">
        <v>22</v>
      </c>
      <c r="M337" s="526"/>
      <c r="N337" s="526"/>
      <c r="O337" s="527"/>
    </row>
    <row r="338">
      <c r="A338" s="520" t="s">
        <v>1376</v>
      </c>
      <c r="B338" s="33"/>
      <c r="C338" s="521" t="s">
        <v>68</v>
      </c>
      <c r="D338" s="43" t="s">
        <v>1377</v>
      </c>
      <c r="E338" s="522"/>
      <c r="F338" s="522"/>
      <c r="G338" s="521" t="s">
        <v>20</v>
      </c>
      <c r="I338" s="521"/>
      <c r="J338" s="524"/>
      <c r="L338" s="525" t="s">
        <v>22</v>
      </c>
      <c r="M338" s="526"/>
      <c r="N338" s="526"/>
      <c r="O338" s="527"/>
    </row>
    <row r="339">
      <c r="A339" s="520" t="s">
        <v>1378</v>
      </c>
      <c r="B339" s="33"/>
      <c r="C339" s="521" t="s">
        <v>1040</v>
      </c>
      <c r="D339" s="43" t="s">
        <v>1379</v>
      </c>
      <c r="E339" s="522"/>
      <c r="F339" s="528" t="s">
        <v>1380</v>
      </c>
      <c r="G339" s="521" t="s">
        <v>20</v>
      </c>
      <c r="I339" s="521"/>
      <c r="J339" s="524" t="s">
        <v>1381</v>
      </c>
      <c r="L339" s="525" t="s">
        <v>22</v>
      </c>
      <c r="M339" s="526">
        <v>44963.0</v>
      </c>
      <c r="N339" s="526"/>
      <c r="O339" s="527"/>
    </row>
    <row r="340">
      <c r="A340" s="401" t="s">
        <v>1382</v>
      </c>
      <c r="B340" s="17"/>
      <c r="C340" s="402" t="s">
        <v>1383</v>
      </c>
      <c r="D340" s="43" t="s">
        <v>1384</v>
      </c>
      <c r="E340" s="403"/>
      <c r="F340" s="403"/>
      <c r="G340" s="402" t="s">
        <v>20</v>
      </c>
      <c r="H340" s="19"/>
      <c r="I340" s="402"/>
      <c r="J340" s="404"/>
      <c r="K340" s="19"/>
      <c r="L340" s="525" t="s">
        <v>22</v>
      </c>
      <c r="M340" s="406"/>
      <c r="N340" s="406"/>
      <c r="O340" s="407"/>
    </row>
    <row r="341">
      <c r="A341" s="50" t="s">
        <v>1385</v>
      </c>
      <c r="B341" s="51" t="s">
        <v>1386</v>
      </c>
      <c r="C341" s="11" t="s">
        <v>28</v>
      </c>
      <c r="D341" s="43" t="s">
        <v>1387</v>
      </c>
      <c r="E341" s="53"/>
      <c r="F341" s="53"/>
      <c r="G341" s="11" t="s">
        <v>20</v>
      </c>
      <c r="H341" s="11" t="s">
        <v>49</v>
      </c>
      <c r="I341" s="11"/>
      <c r="J341" s="54"/>
      <c r="K341" s="13">
        <v>44946.0</v>
      </c>
      <c r="L341" s="56" t="s">
        <v>22</v>
      </c>
      <c r="M341" s="56"/>
      <c r="N341" s="56"/>
      <c r="O341" s="57"/>
    </row>
    <row r="342">
      <c r="A342" s="58" t="s">
        <v>1388</v>
      </c>
      <c r="B342" s="17"/>
      <c r="C342" s="61" t="s">
        <v>1389</v>
      </c>
      <c r="D342" s="43" t="s">
        <v>1390</v>
      </c>
      <c r="E342" s="60"/>
      <c r="F342" s="60"/>
      <c r="G342" s="61" t="s">
        <v>20</v>
      </c>
      <c r="H342" s="19"/>
      <c r="I342" s="61"/>
      <c r="J342" s="62"/>
      <c r="K342" s="19"/>
      <c r="L342" s="64" t="s">
        <v>22</v>
      </c>
      <c r="M342" s="64"/>
      <c r="N342" s="64"/>
      <c r="O342" s="65"/>
    </row>
    <row r="343">
      <c r="A343" s="50" t="s">
        <v>1391</v>
      </c>
      <c r="B343" s="51" t="s">
        <v>1392</v>
      </c>
      <c r="C343" s="11" t="s">
        <v>610</v>
      </c>
      <c r="D343" s="43" t="s">
        <v>1393</v>
      </c>
      <c r="E343" s="53"/>
      <c r="F343" s="53"/>
      <c r="G343" s="11" t="s">
        <v>20</v>
      </c>
      <c r="H343" s="11" t="s">
        <v>49</v>
      </c>
      <c r="I343" s="11"/>
      <c r="J343" s="54"/>
      <c r="K343" s="13">
        <v>44949.0</v>
      </c>
      <c r="L343" s="55" t="s">
        <v>22</v>
      </c>
      <c r="M343" s="56"/>
      <c r="N343" s="56"/>
      <c r="O343" s="57"/>
    </row>
    <row r="344">
      <c r="A344" s="58" t="s">
        <v>1394</v>
      </c>
      <c r="B344" s="17"/>
      <c r="C344" s="61" t="s">
        <v>28</v>
      </c>
      <c r="D344" s="43" t="s">
        <v>1395</v>
      </c>
      <c r="E344" s="60"/>
      <c r="F344" s="60"/>
      <c r="G344" s="61" t="s">
        <v>20</v>
      </c>
      <c r="H344" s="19"/>
      <c r="I344" s="61"/>
      <c r="J344" s="62"/>
      <c r="K344" s="19"/>
      <c r="L344" s="63" t="s">
        <v>22</v>
      </c>
      <c r="M344" s="64"/>
      <c r="N344" s="64"/>
      <c r="O344" s="65"/>
    </row>
    <row r="345">
      <c r="A345" s="50" t="s">
        <v>1396</v>
      </c>
      <c r="B345" s="51" t="s">
        <v>1397</v>
      </c>
      <c r="C345" s="11" t="s">
        <v>1398</v>
      </c>
      <c r="D345" s="43" t="s">
        <v>1399</v>
      </c>
      <c r="E345" s="53"/>
      <c r="F345" s="385" t="s">
        <v>1400</v>
      </c>
      <c r="G345" s="11" t="s">
        <v>20</v>
      </c>
      <c r="H345" s="11" t="s">
        <v>49</v>
      </c>
      <c r="I345" s="11"/>
      <c r="J345" s="54" t="s">
        <v>1401</v>
      </c>
      <c r="K345" s="13">
        <v>44949.0</v>
      </c>
      <c r="L345" s="56" t="s">
        <v>22</v>
      </c>
      <c r="M345" s="56"/>
      <c r="N345" s="56"/>
      <c r="O345" s="57"/>
    </row>
    <row r="346">
      <c r="A346" s="6" t="s">
        <v>1402</v>
      </c>
      <c r="B346" s="33"/>
      <c r="C346" s="8" t="s">
        <v>68</v>
      </c>
      <c r="D346" s="43" t="s">
        <v>1403</v>
      </c>
      <c r="E346" s="10"/>
      <c r="F346" s="10"/>
      <c r="G346" s="8" t="s">
        <v>20</v>
      </c>
      <c r="I346" s="8"/>
      <c r="J346" s="12"/>
      <c r="L346" s="15" t="s">
        <v>22</v>
      </c>
      <c r="M346" s="15"/>
      <c r="N346" s="15"/>
      <c r="O346" s="16"/>
    </row>
    <row r="347">
      <c r="A347" s="529" t="s">
        <v>1404</v>
      </c>
      <c r="B347" s="17"/>
      <c r="C347" s="61" t="s">
        <v>1405</v>
      </c>
      <c r="D347" s="43" t="s">
        <v>1406</v>
      </c>
      <c r="E347" s="60"/>
      <c r="F347" s="60"/>
      <c r="G347" s="159" t="s">
        <v>1407</v>
      </c>
      <c r="H347" s="19"/>
      <c r="I347" s="61"/>
      <c r="J347" s="62" t="s">
        <v>1408</v>
      </c>
      <c r="K347" s="19"/>
      <c r="L347" s="64" t="s">
        <v>22</v>
      </c>
      <c r="M347" s="64"/>
      <c r="N347" s="64"/>
      <c r="O347" s="65"/>
    </row>
    <row r="348">
      <c r="A348" s="50" t="s">
        <v>1409</v>
      </c>
      <c r="B348" s="51" t="s">
        <v>1410</v>
      </c>
      <c r="C348" s="11" t="s">
        <v>28</v>
      </c>
      <c r="D348" s="43" t="s">
        <v>1411</v>
      </c>
      <c r="E348" s="53"/>
      <c r="F348" s="53"/>
      <c r="G348" s="11" t="s">
        <v>20</v>
      </c>
      <c r="H348" s="11" t="s">
        <v>49</v>
      </c>
      <c r="I348" s="11"/>
      <c r="J348" s="54"/>
      <c r="K348" s="13">
        <v>44949.0</v>
      </c>
      <c r="L348" s="56" t="s">
        <v>22</v>
      </c>
      <c r="M348" s="56"/>
      <c r="N348" s="56"/>
      <c r="O348" s="57"/>
    </row>
    <row r="349">
      <c r="A349" s="58" t="s">
        <v>1412</v>
      </c>
      <c r="B349" s="17"/>
      <c r="C349" s="61" t="s">
        <v>1413</v>
      </c>
      <c r="D349" s="43" t="s">
        <v>1414</v>
      </c>
      <c r="E349" s="60"/>
      <c r="F349" s="60"/>
      <c r="G349" s="61" t="s">
        <v>20</v>
      </c>
      <c r="H349" s="19"/>
      <c r="I349" s="61"/>
      <c r="J349" s="62"/>
      <c r="K349" s="19"/>
      <c r="L349" s="64" t="s">
        <v>22</v>
      </c>
      <c r="M349" s="64"/>
      <c r="N349" s="64"/>
      <c r="O349" s="65"/>
    </row>
    <row r="350">
      <c r="A350" s="6" t="s">
        <v>1415</v>
      </c>
      <c r="B350" s="51" t="s">
        <v>1416</v>
      </c>
      <c r="C350" s="8" t="s">
        <v>1018</v>
      </c>
      <c r="D350" s="43" t="s">
        <v>1417</v>
      </c>
      <c r="E350" s="10"/>
      <c r="F350" s="10"/>
      <c r="G350" s="8" t="s">
        <v>20</v>
      </c>
      <c r="H350" s="11" t="s">
        <v>49</v>
      </c>
      <c r="I350" s="8"/>
      <c r="J350" s="12"/>
      <c r="K350" s="341">
        <v>44949.0</v>
      </c>
      <c r="L350" s="15" t="s">
        <v>22</v>
      </c>
      <c r="M350" s="15"/>
      <c r="N350" s="15"/>
      <c r="O350" s="16"/>
    </row>
    <row r="351">
      <c r="A351" s="58" t="s">
        <v>1418</v>
      </c>
      <c r="B351" s="17"/>
      <c r="C351" s="61" t="s">
        <v>1022</v>
      </c>
      <c r="D351" s="43" t="s">
        <v>1419</v>
      </c>
      <c r="E351" s="60"/>
      <c r="F351" s="60"/>
      <c r="G351" s="61" t="s">
        <v>20</v>
      </c>
      <c r="H351" s="19"/>
      <c r="I351" s="61"/>
      <c r="J351" s="62"/>
      <c r="K351" s="19"/>
      <c r="L351" s="64" t="s">
        <v>22</v>
      </c>
      <c r="M351" s="64"/>
      <c r="N351" s="64"/>
      <c r="O351" s="65"/>
    </row>
    <row r="352">
      <c r="A352" s="50" t="s">
        <v>1420</v>
      </c>
      <c r="B352" s="51" t="s">
        <v>1421</v>
      </c>
      <c r="C352" s="11" t="s">
        <v>28</v>
      </c>
      <c r="D352" s="43" t="s">
        <v>1422</v>
      </c>
      <c r="E352" s="53"/>
      <c r="F352" s="53"/>
      <c r="G352" s="157" t="s">
        <v>1423</v>
      </c>
      <c r="H352" s="11" t="s">
        <v>49</v>
      </c>
      <c r="I352" s="11"/>
      <c r="J352" s="54"/>
      <c r="K352" s="13">
        <v>44949.0</v>
      </c>
      <c r="L352" s="56" t="s">
        <v>22</v>
      </c>
      <c r="M352" s="56"/>
      <c r="N352" s="56"/>
      <c r="O352" s="57"/>
    </row>
    <row r="353">
      <c r="A353" s="58" t="s">
        <v>1424</v>
      </c>
      <c r="B353" s="17"/>
      <c r="C353" s="61" t="s">
        <v>1425</v>
      </c>
      <c r="D353" s="43" t="s">
        <v>1426</v>
      </c>
      <c r="E353" s="60"/>
      <c r="F353" s="60"/>
      <c r="G353" s="61" t="s">
        <v>20</v>
      </c>
      <c r="H353" s="19"/>
      <c r="I353" s="61"/>
      <c r="J353" s="62"/>
      <c r="K353" s="19"/>
      <c r="L353" s="64" t="s">
        <v>22</v>
      </c>
      <c r="M353" s="64"/>
      <c r="N353" s="64"/>
      <c r="O353" s="65"/>
    </row>
    <row r="354">
      <c r="A354" s="50" t="s">
        <v>1427</v>
      </c>
      <c r="B354" s="51" t="s">
        <v>1428</v>
      </c>
      <c r="C354" s="11" t="s">
        <v>165</v>
      </c>
      <c r="D354" s="43" t="s">
        <v>1429</v>
      </c>
      <c r="E354" s="53"/>
      <c r="F354" s="53"/>
      <c r="G354" s="154" t="s">
        <v>1430</v>
      </c>
      <c r="H354" s="11" t="s">
        <v>49</v>
      </c>
      <c r="I354" s="11"/>
      <c r="J354" s="54"/>
      <c r="K354" s="13">
        <v>44949.0</v>
      </c>
      <c r="L354" s="56" t="s">
        <v>22</v>
      </c>
      <c r="M354" s="56"/>
      <c r="N354" s="56"/>
      <c r="O354" s="57"/>
    </row>
    <row r="355">
      <c r="A355" s="58" t="s">
        <v>1431</v>
      </c>
      <c r="B355" s="17"/>
      <c r="C355" s="61" t="s">
        <v>1432</v>
      </c>
      <c r="D355" s="43" t="s">
        <v>1433</v>
      </c>
      <c r="E355" s="60"/>
      <c r="F355" s="60"/>
      <c r="G355" s="61" t="s">
        <v>20</v>
      </c>
      <c r="H355" s="19"/>
      <c r="I355" s="61"/>
      <c r="J355" s="62"/>
      <c r="K355" s="19"/>
      <c r="L355" s="64" t="s">
        <v>22</v>
      </c>
      <c r="M355" s="64"/>
      <c r="N355" s="64"/>
      <c r="O355" s="65"/>
    </row>
    <row r="356">
      <c r="A356" s="20" t="s">
        <v>1434</v>
      </c>
      <c r="B356" s="21" t="s">
        <v>1435</v>
      </c>
      <c r="C356" s="22" t="s">
        <v>28</v>
      </c>
      <c r="D356" s="284" t="s">
        <v>1436</v>
      </c>
      <c r="E356" s="79"/>
      <c r="F356" s="163" t="s">
        <v>1437</v>
      </c>
      <c r="G356" s="22" t="s">
        <v>20</v>
      </c>
      <c r="H356" s="22" t="s">
        <v>13</v>
      </c>
      <c r="I356" s="22"/>
      <c r="J356" s="27" t="s">
        <v>633</v>
      </c>
      <c r="K356" s="28">
        <v>44950.0</v>
      </c>
      <c r="L356" s="30">
        <v>45051.0</v>
      </c>
      <c r="M356" s="30">
        <v>44951.0</v>
      </c>
      <c r="N356" s="30"/>
      <c r="O356" s="31"/>
    </row>
    <row r="357">
      <c r="A357" s="32" t="s">
        <v>1438</v>
      </c>
      <c r="B357" s="33"/>
      <c r="C357" s="34" t="s">
        <v>1439</v>
      </c>
      <c r="D357" s="43" t="s">
        <v>1440</v>
      </c>
      <c r="E357" s="82"/>
      <c r="F357" s="82"/>
      <c r="G357" s="34" t="s">
        <v>20</v>
      </c>
      <c r="I357" s="34"/>
      <c r="J357" s="38"/>
      <c r="L357" s="29" t="s">
        <v>22</v>
      </c>
      <c r="M357" s="29"/>
      <c r="N357" s="29"/>
      <c r="O357" s="40"/>
    </row>
    <row r="358">
      <c r="A358" s="32" t="s">
        <v>1441</v>
      </c>
      <c r="B358" s="33"/>
      <c r="C358" s="34" t="s">
        <v>818</v>
      </c>
      <c r="D358" s="43" t="s">
        <v>1442</v>
      </c>
      <c r="E358" s="82"/>
      <c r="F358" s="82"/>
      <c r="G358" s="34" t="s">
        <v>20</v>
      </c>
      <c r="I358" s="34"/>
      <c r="J358" s="38"/>
      <c r="L358" s="29" t="s">
        <v>22</v>
      </c>
      <c r="M358" s="29"/>
      <c r="N358" s="29"/>
      <c r="O358" s="40"/>
    </row>
    <row r="359">
      <c r="A359" s="41" t="s">
        <v>1443</v>
      </c>
      <c r="B359" s="17"/>
      <c r="C359" s="42" t="s">
        <v>1444</v>
      </c>
      <c r="D359" s="43" t="s">
        <v>1445</v>
      </c>
      <c r="E359" s="44"/>
      <c r="F359" s="44"/>
      <c r="G359" s="42" t="s">
        <v>20</v>
      </c>
      <c r="H359" s="19"/>
      <c r="I359" s="42"/>
      <c r="J359" s="46"/>
      <c r="K359" s="19"/>
      <c r="L359" s="48" t="s">
        <v>22</v>
      </c>
      <c r="M359" s="48"/>
      <c r="N359" s="48"/>
      <c r="O359" s="49"/>
    </row>
    <row r="360">
      <c r="A360" s="50" t="s">
        <v>1446</v>
      </c>
      <c r="B360" s="51" t="s">
        <v>1447</v>
      </c>
      <c r="C360" s="11" t="s">
        <v>1448</v>
      </c>
      <c r="D360" s="43" t="s">
        <v>1449</v>
      </c>
      <c r="E360" s="53"/>
      <c r="F360" s="53"/>
      <c r="G360" s="11" t="s">
        <v>20</v>
      </c>
      <c r="H360" s="11" t="s">
        <v>49</v>
      </c>
      <c r="I360" s="11"/>
      <c r="J360" s="54"/>
      <c r="K360" s="13">
        <v>44950.0</v>
      </c>
      <c r="L360" s="56" t="s">
        <v>22</v>
      </c>
      <c r="M360" s="56"/>
      <c r="N360" s="56"/>
      <c r="O360" s="57"/>
    </row>
    <row r="361">
      <c r="A361" s="58" t="s">
        <v>1450</v>
      </c>
      <c r="B361" s="17"/>
      <c r="C361" s="61" t="s">
        <v>68</v>
      </c>
      <c r="D361" s="284" t="s">
        <v>1451</v>
      </c>
      <c r="E361" s="60"/>
      <c r="F361" s="60"/>
      <c r="G361" s="61" t="s">
        <v>20</v>
      </c>
      <c r="H361" s="19"/>
      <c r="I361" s="61"/>
      <c r="J361" s="62"/>
      <c r="K361" s="19"/>
      <c r="L361" s="64" t="s">
        <v>22</v>
      </c>
      <c r="M361" s="64"/>
      <c r="N361" s="64"/>
      <c r="O361" s="65"/>
    </row>
    <row r="362">
      <c r="A362" s="20" t="s">
        <v>1452</v>
      </c>
      <c r="B362" s="21" t="s">
        <v>1453</v>
      </c>
      <c r="C362" s="22" t="s">
        <v>1454</v>
      </c>
      <c r="D362" s="43" t="s">
        <v>1455</v>
      </c>
      <c r="E362" s="79"/>
      <c r="F362" s="79"/>
      <c r="G362" s="22" t="s">
        <v>20</v>
      </c>
      <c r="H362" s="22" t="s">
        <v>1456</v>
      </c>
      <c r="I362" s="22"/>
      <c r="J362" s="27" t="s">
        <v>1457</v>
      </c>
      <c r="K362" s="28">
        <v>44950.0</v>
      </c>
      <c r="L362" s="81" t="s">
        <v>22</v>
      </c>
      <c r="M362" s="30"/>
      <c r="N362" s="30"/>
      <c r="O362" s="31"/>
    </row>
    <row r="363">
      <c r="A363" s="41" t="s">
        <v>1458</v>
      </c>
      <c r="B363" s="17"/>
      <c r="C363" s="42" t="s">
        <v>1459</v>
      </c>
      <c r="D363" s="284" t="s">
        <v>1460</v>
      </c>
      <c r="E363" s="44"/>
      <c r="F363" s="44"/>
      <c r="G363" s="42" t="s">
        <v>20</v>
      </c>
      <c r="H363" s="19"/>
      <c r="I363" s="42"/>
      <c r="J363" s="46"/>
      <c r="K363" s="19"/>
      <c r="L363" s="48" t="s">
        <v>22</v>
      </c>
      <c r="M363" s="48"/>
      <c r="N363" s="48"/>
      <c r="O363" s="49"/>
    </row>
    <row r="364">
      <c r="A364" s="20" t="s">
        <v>1461</v>
      </c>
      <c r="B364" s="21" t="s">
        <v>1462</v>
      </c>
      <c r="C364" s="22" t="s">
        <v>1463</v>
      </c>
      <c r="D364" s="284" t="s">
        <v>1464</v>
      </c>
      <c r="E364" s="79"/>
      <c r="F364" s="79"/>
      <c r="G364" s="22" t="s">
        <v>20</v>
      </c>
      <c r="H364" s="22" t="s">
        <v>13</v>
      </c>
      <c r="I364" s="22"/>
      <c r="J364" s="27"/>
      <c r="K364" s="28">
        <v>44950.0</v>
      </c>
      <c r="L364" s="81" t="s">
        <v>22</v>
      </c>
      <c r="M364" s="30"/>
      <c r="N364" s="30"/>
      <c r="O364" s="31"/>
    </row>
    <row r="365">
      <c r="A365" s="32" t="s">
        <v>1465</v>
      </c>
      <c r="B365" s="33"/>
      <c r="C365" s="34" t="s">
        <v>100</v>
      </c>
      <c r="D365" s="43" t="s">
        <v>1466</v>
      </c>
      <c r="E365" s="82"/>
      <c r="F365" s="43" t="s">
        <v>1467</v>
      </c>
      <c r="G365" s="34" t="s">
        <v>20</v>
      </c>
      <c r="I365" s="34"/>
      <c r="J365" s="38" t="s">
        <v>212</v>
      </c>
      <c r="L365" s="39" t="s">
        <v>22</v>
      </c>
      <c r="M365" s="29"/>
      <c r="N365" s="29"/>
      <c r="O365" s="40"/>
    </row>
    <row r="366">
      <c r="A366" s="32" t="s">
        <v>1468</v>
      </c>
      <c r="B366" s="17"/>
      <c r="C366" s="34" t="s">
        <v>1469</v>
      </c>
      <c r="D366" s="35" t="s">
        <v>1470</v>
      </c>
      <c r="E366" s="82"/>
      <c r="F366" s="37" t="s">
        <v>1471</v>
      </c>
      <c r="G366" s="34" t="s">
        <v>20</v>
      </c>
      <c r="H366" s="19"/>
      <c r="I366" s="34"/>
      <c r="J366" s="38" t="s">
        <v>633</v>
      </c>
      <c r="L366" s="29">
        <v>45057.0</v>
      </c>
      <c r="M366" s="29">
        <v>44957.0</v>
      </c>
      <c r="N366" s="29"/>
      <c r="O366" s="40"/>
    </row>
    <row r="367">
      <c r="A367" s="20" t="s">
        <v>1472</v>
      </c>
      <c r="B367" s="21" t="s">
        <v>1473</v>
      </c>
      <c r="C367" s="22" t="s">
        <v>165</v>
      </c>
      <c r="D367" s="35" t="s">
        <v>1474</v>
      </c>
      <c r="E367" s="25" t="s">
        <v>1475</v>
      </c>
      <c r="F367" s="79"/>
      <c r="G367" s="22"/>
      <c r="H367" s="22" t="s">
        <v>13</v>
      </c>
      <c r="I367" s="22"/>
      <c r="J367" s="27" t="s">
        <v>1476</v>
      </c>
      <c r="K367" s="28">
        <v>44950.0</v>
      </c>
      <c r="L367" s="81" t="s">
        <v>22</v>
      </c>
      <c r="M367" s="30">
        <v>44951.0</v>
      </c>
      <c r="N367" s="30"/>
      <c r="O367" s="31"/>
    </row>
    <row r="368">
      <c r="A368" s="32" t="s">
        <v>1477</v>
      </c>
      <c r="B368" s="33"/>
      <c r="C368" s="34" t="s">
        <v>1478</v>
      </c>
      <c r="D368" s="35" t="s">
        <v>1479</v>
      </c>
      <c r="E368" s="132"/>
      <c r="F368" s="82"/>
      <c r="G368" s="34" t="s">
        <v>20</v>
      </c>
      <c r="I368" s="34" t="s">
        <v>508</v>
      </c>
      <c r="J368" s="38"/>
      <c r="L368" s="39" t="s">
        <v>22</v>
      </c>
      <c r="M368" s="29"/>
      <c r="N368" s="29"/>
      <c r="O368" s="40"/>
    </row>
    <row r="369">
      <c r="A369" s="32" t="s">
        <v>1480</v>
      </c>
      <c r="B369" s="33"/>
      <c r="C369" s="34" t="s">
        <v>28</v>
      </c>
      <c r="D369" s="35" t="s">
        <v>1481</v>
      </c>
      <c r="E369" s="82"/>
      <c r="F369" s="82"/>
      <c r="G369" s="34" t="s">
        <v>20</v>
      </c>
      <c r="I369" s="34"/>
      <c r="J369" s="38"/>
      <c r="L369" s="29" t="s">
        <v>22</v>
      </c>
      <c r="M369" s="29"/>
      <c r="N369" s="29"/>
      <c r="O369" s="40"/>
    </row>
    <row r="370">
      <c r="A370" s="32" t="s">
        <v>1482</v>
      </c>
      <c r="B370" s="33"/>
      <c r="C370" s="34" t="s">
        <v>1483</v>
      </c>
      <c r="D370" s="35" t="s">
        <v>1484</v>
      </c>
      <c r="E370" s="82"/>
      <c r="F370" s="82"/>
      <c r="G370" s="34" t="s">
        <v>20</v>
      </c>
      <c r="I370" s="34"/>
      <c r="J370" s="530" t="s">
        <v>1485</v>
      </c>
      <c r="L370" s="29" t="s">
        <v>22</v>
      </c>
      <c r="M370" s="29">
        <v>44959.0</v>
      </c>
      <c r="N370" s="29"/>
      <c r="O370" s="40"/>
    </row>
    <row r="371">
      <c r="A371" s="41" t="s">
        <v>1486</v>
      </c>
      <c r="B371" s="17"/>
      <c r="C371" s="42" t="s">
        <v>1022</v>
      </c>
      <c r="D371" s="43" t="s">
        <v>1487</v>
      </c>
      <c r="E371" s="44"/>
      <c r="F371" s="44"/>
      <c r="G371" s="42" t="s">
        <v>20</v>
      </c>
      <c r="H371" s="19"/>
      <c r="I371" s="42"/>
      <c r="J371" s="46"/>
      <c r="K371" s="19"/>
      <c r="L371" s="48" t="s">
        <v>22</v>
      </c>
      <c r="M371" s="48"/>
      <c r="N371" s="48"/>
      <c r="O371" s="49"/>
    </row>
    <row r="372">
      <c r="A372" s="501" t="s">
        <v>1488</v>
      </c>
      <c r="B372" s="531" t="s">
        <v>1489</v>
      </c>
      <c r="C372" s="502" t="s">
        <v>1108</v>
      </c>
      <c r="D372" s="284" t="s">
        <v>1490</v>
      </c>
      <c r="E372" s="504"/>
      <c r="F372" s="504"/>
      <c r="G372" s="502" t="s">
        <v>20</v>
      </c>
      <c r="H372" s="502" t="s">
        <v>79</v>
      </c>
      <c r="I372" s="502"/>
      <c r="J372" s="532" t="s">
        <v>1491</v>
      </c>
      <c r="K372" s="533">
        <v>44950.0</v>
      </c>
      <c r="L372" s="533">
        <v>45131.0</v>
      </c>
      <c r="M372" s="103"/>
      <c r="N372" s="103"/>
      <c r="O372" s="104"/>
    </row>
    <row r="373">
      <c r="A373" s="509" t="s">
        <v>1492</v>
      </c>
      <c r="B373" s="17"/>
      <c r="C373" s="510" t="s">
        <v>28</v>
      </c>
      <c r="D373" s="35" t="s">
        <v>1493</v>
      </c>
      <c r="E373" s="534" t="s">
        <v>1494</v>
      </c>
      <c r="F373" s="535" t="s">
        <v>1495</v>
      </c>
      <c r="G373" s="510" t="s">
        <v>20</v>
      </c>
      <c r="H373" s="19"/>
      <c r="I373" s="510"/>
      <c r="J373" s="513" t="s">
        <v>1496</v>
      </c>
      <c r="K373" s="19"/>
      <c r="L373" s="514" t="s">
        <v>22</v>
      </c>
      <c r="M373" s="111"/>
      <c r="N373" s="111"/>
      <c r="O373" s="112"/>
    </row>
    <row r="374">
      <c r="A374" s="20" t="s">
        <v>1497</v>
      </c>
      <c r="B374" s="21" t="s">
        <v>1498</v>
      </c>
      <c r="C374" s="22" t="s">
        <v>28</v>
      </c>
      <c r="D374" s="35" t="s">
        <v>1499</v>
      </c>
      <c r="E374" s="79"/>
      <c r="F374" s="163" t="s">
        <v>1500</v>
      </c>
      <c r="G374" s="22" t="s">
        <v>20</v>
      </c>
      <c r="H374" s="22" t="s">
        <v>13</v>
      </c>
      <c r="I374" s="22"/>
      <c r="J374" s="27" t="s">
        <v>212</v>
      </c>
      <c r="K374" s="28">
        <v>44950.0</v>
      </c>
      <c r="L374" s="81" t="s">
        <v>22</v>
      </c>
      <c r="M374" s="30"/>
      <c r="N374" s="30"/>
      <c r="O374" s="31"/>
    </row>
    <row r="375">
      <c r="A375" s="32" t="s">
        <v>1501</v>
      </c>
      <c r="B375" s="33"/>
      <c r="C375" s="34" t="s">
        <v>1502</v>
      </c>
      <c r="D375" s="35" t="s">
        <v>1503</v>
      </c>
      <c r="E375" s="82"/>
      <c r="F375" s="82"/>
      <c r="G375" s="34" t="s">
        <v>20</v>
      </c>
      <c r="I375" s="34"/>
      <c r="J375" s="38" t="s">
        <v>1276</v>
      </c>
      <c r="L375" s="29" t="s">
        <v>22</v>
      </c>
      <c r="M375" s="29">
        <v>44978.0</v>
      </c>
      <c r="N375" s="29"/>
      <c r="O375" s="40"/>
    </row>
    <row r="376">
      <c r="A376" s="41" t="s">
        <v>1504</v>
      </c>
      <c r="B376" s="17"/>
      <c r="C376" s="42" t="s">
        <v>1505</v>
      </c>
      <c r="D376" s="35" t="s">
        <v>1506</v>
      </c>
      <c r="E376" s="44"/>
      <c r="F376" s="44"/>
      <c r="G376" s="42" t="s">
        <v>20</v>
      </c>
      <c r="H376" s="19"/>
      <c r="I376" s="42"/>
      <c r="J376" s="46"/>
      <c r="K376" s="19"/>
      <c r="L376" s="48" t="s">
        <v>22</v>
      </c>
      <c r="M376" s="48"/>
      <c r="N376" s="48"/>
      <c r="O376" s="49"/>
    </row>
    <row r="377" hidden="1">
      <c r="A377" s="378" t="s">
        <v>1507</v>
      </c>
      <c r="B377" s="208" t="s">
        <v>1508</v>
      </c>
      <c r="C377" s="213" t="s">
        <v>28</v>
      </c>
      <c r="D377" s="210"/>
      <c r="E377" s="379"/>
      <c r="F377" s="379"/>
      <c r="G377" s="380" t="s">
        <v>1509</v>
      </c>
      <c r="H377" s="213" t="s">
        <v>340</v>
      </c>
      <c r="I377" s="213"/>
      <c r="J377" s="214" t="s">
        <v>1510</v>
      </c>
      <c r="K377" s="381">
        <v>44950.0</v>
      </c>
      <c r="L377" s="382" t="s">
        <v>22</v>
      </c>
      <c r="M377" s="366">
        <v>44951.0</v>
      </c>
      <c r="N377" s="366"/>
      <c r="O377" s="367"/>
    </row>
    <row r="378" hidden="1">
      <c r="A378" s="220" t="s">
        <v>1511</v>
      </c>
      <c r="B378" s="33"/>
      <c r="C378" s="221" t="s">
        <v>1512</v>
      </c>
      <c r="D378" s="210"/>
      <c r="E378" s="222"/>
      <c r="F378" s="222"/>
      <c r="G378" s="309" t="s">
        <v>1513</v>
      </c>
      <c r="I378" s="221"/>
      <c r="J378" s="223" t="s">
        <v>1514</v>
      </c>
      <c r="L378" s="224" t="s">
        <v>22</v>
      </c>
      <c r="M378" s="225"/>
      <c r="N378" s="225"/>
      <c r="O378" s="368"/>
    </row>
    <row r="379" hidden="1">
      <c r="A379" s="228" t="s">
        <v>1515</v>
      </c>
      <c r="B379" s="17"/>
      <c r="C379" s="229" t="s">
        <v>768</v>
      </c>
      <c r="D379" s="210"/>
      <c r="E379" s="230"/>
      <c r="F379" s="230"/>
      <c r="G379" s="311" t="s">
        <v>1516</v>
      </c>
      <c r="H379" s="19"/>
      <c r="I379" s="229"/>
      <c r="J379" s="232"/>
      <c r="K379" s="19"/>
      <c r="L379" s="234" t="s">
        <v>22</v>
      </c>
      <c r="M379" s="234"/>
      <c r="N379" s="234"/>
      <c r="O379" s="370"/>
    </row>
    <row r="380">
      <c r="A380" s="50" t="s">
        <v>1517</v>
      </c>
      <c r="B380" s="51" t="s">
        <v>1518</v>
      </c>
      <c r="C380" s="11" t="s">
        <v>28</v>
      </c>
      <c r="D380" s="35" t="s">
        <v>1519</v>
      </c>
      <c r="E380" s="53"/>
      <c r="F380" s="53"/>
      <c r="G380" s="11" t="s">
        <v>20</v>
      </c>
      <c r="H380" s="11" t="s">
        <v>49</v>
      </c>
      <c r="I380" s="11"/>
      <c r="J380" s="54"/>
      <c r="K380" s="13">
        <v>44950.0</v>
      </c>
      <c r="L380" s="56" t="s">
        <v>22</v>
      </c>
      <c r="M380" s="56"/>
      <c r="N380" s="56"/>
      <c r="O380" s="57"/>
    </row>
    <row r="381">
      <c r="A381" s="6" t="s">
        <v>1520</v>
      </c>
      <c r="B381" s="33"/>
      <c r="C381" s="8" t="s">
        <v>1521</v>
      </c>
      <c r="D381" s="35" t="s">
        <v>1522</v>
      </c>
      <c r="E381" s="10"/>
      <c r="F381" s="10"/>
      <c r="G381" s="8" t="s">
        <v>20</v>
      </c>
      <c r="I381" s="8"/>
      <c r="J381" s="12"/>
      <c r="L381" s="15" t="s">
        <v>22</v>
      </c>
      <c r="M381" s="15"/>
      <c r="N381" s="15"/>
      <c r="O381" s="16"/>
    </row>
    <row r="382">
      <c r="A382" s="58" t="s">
        <v>1523</v>
      </c>
      <c r="B382" s="17"/>
      <c r="C382" s="61" t="s">
        <v>1022</v>
      </c>
      <c r="D382" s="35" t="s">
        <v>1524</v>
      </c>
      <c r="E382" s="60"/>
      <c r="F382" s="60"/>
      <c r="G382" s="159" t="s">
        <v>1525</v>
      </c>
      <c r="H382" s="19"/>
      <c r="I382" s="61"/>
      <c r="J382" s="62"/>
      <c r="K382" s="19"/>
      <c r="L382" s="64" t="s">
        <v>22</v>
      </c>
      <c r="M382" s="64"/>
      <c r="N382" s="64"/>
      <c r="O382" s="65"/>
    </row>
    <row r="383">
      <c r="A383" s="50" t="s">
        <v>1526</v>
      </c>
      <c r="B383" s="51" t="s">
        <v>1527</v>
      </c>
      <c r="C383" s="11" t="s">
        <v>1362</v>
      </c>
      <c r="D383" s="35" t="s">
        <v>1528</v>
      </c>
      <c r="E383" s="53"/>
      <c r="F383" s="53"/>
      <c r="G383" s="11" t="s">
        <v>20</v>
      </c>
      <c r="H383" s="11" t="s">
        <v>49</v>
      </c>
      <c r="I383" s="11"/>
      <c r="J383" s="54"/>
      <c r="K383" s="13">
        <v>44950.0</v>
      </c>
      <c r="L383" s="56" t="s">
        <v>22</v>
      </c>
      <c r="M383" s="56"/>
      <c r="N383" s="56"/>
      <c r="O383" s="57"/>
    </row>
    <row r="384">
      <c r="A384" s="58" t="s">
        <v>1529</v>
      </c>
      <c r="B384" s="17"/>
      <c r="C384" s="61" t="s">
        <v>1530</v>
      </c>
      <c r="D384" s="35" t="s">
        <v>1531</v>
      </c>
      <c r="E384" s="60"/>
      <c r="F384" s="60"/>
      <c r="G384" s="61" t="s">
        <v>20</v>
      </c>
      <c r="H384" s="19"/>
      <c r="I384" s="61"/>
      <c r="J384" s="62"/>
      <c r="K384" s="19"/>
      <c r="L384" s="64" t="s">
        <v>22</v>
      </c>
      <c r="M384" s="64"/>
      <c r="N384" s="64"/>
      <c r="O384" s="65"/>
    </row>
    <row r="385">
      <c r="A385" s="20" t="s">
        <v>1532</v>
      </c>
      <c r="B385" s="21" t="s">
        <v>1533</v>
      </c>
      <c r="C385" s="22" t="s">
        <v>1108</v>
      </c>
      <c r="D385" s="35" t="s">
        <v>1534</v>
      </c>
      <c r="E385" s="79"/>
      <c r="F385" s="79"/>
      <c r="G385" s="22" t="s">
        <v>20</v>
      </c>
      <c r="H385" s="22" t="s">
        <v>13</v>
      </c>
      <c r="I385" s="22"/>
      <c r="J385" s="27"/>
      <c r="K385" s="28">
        <v>44950.0</v>
      </c>
      <c r="L385" s="81" t="s">
        <v>22</v>
      </c>
      <c r="M385" s="30"/>
      <c r="N385" s="30"/>
      <c r="O385" s="31"/>
    </row>
    <row r="386">
      <c r="A386" s="32" t="s">
        <v>1535</v>
      </c>
      <c r="B386" s="33"/>
      <c r="C386" s="34" t="s">
        <v>28</v>
      </c>
      <c r="D386" s="35" t="s">
        <v>1536</v>
      </c>
      <c r="E386" s="460" t="s">
        <v>1537</v>
      </c>
      <c r="F386" s="37" t="s">
        <v>1538</v>
      </c>
      <c r="G386" s="34" t="s">
        <v>20</v>
      </c>
      <c r="I386" s="34"/>
      <c r="J386" s="38" t="s">
        <v>633</v>
      </c>
      <c r="L386" s="29">
        <v>45050.0</v>
      </c>
      <c r="M386" s="29">
        <v>44957.0</v>
      </c>
      <c r="N386" s="29"/>
      <c r="O386" s="40"/>
    </row>
    <row r="387">
      <c r="A387" s="41" t="s">
        <v>1539</v>
      </c>
      <c r="B387" s="17"/>
      <c r="C387" s="42" t="s">
        <v>1540</v>
      </c>
      <c r="D387" s="43" t="s">
        <v>1541</v>
      </c>
      <c r="E387" s="44"/>
      <c r="F387" s="44"/>
      <c r="G387" s="42" t="s">
        <v>20</v>
      </c>
      <c r="H387" s="19"/>
      <c r="I387" s="42"/>
      <c r="J387" s="46"/>
      <c r="K387" s="19"/>
      <c r="L387" s="47" t="s">
        <v>22</v>
      </c>
      <c r="M387" s="48"/>
      <c r="N387" s="48"/>
      <c r="O387" s="49"/>
    </row>
    <row r="388" hidden="1">
      <c r="A388" s="378" t="s">
        <v>1542</v>
      </c>
      <c r="B388" s="208" t="s">
        <v>1543</v>
      </c>
      <c r="C388" s="213" t="s">
        <v>1544</v>
      </c>
      <c r="D388" s="210"/>
      <c r="E388" s="379"/>
      <c r="F388" s="379"/>
      <c r="G388" s="213" t="s">
        <v>20</v>
      </c>
      <c r="H388" s="213" t="s">
        <v>340</v>
      </c>
      <c r="I388" s="213"/>
      <c r="J388" s="214"/>
      <c r="K388" s="381">
        <v>44951.0</v>
      </c>
      <c r="L388" s="366" t="s">
        <v>22</v>
      </c>
      <c r="M388" s="366"/>
      <c r="N388" s="218"/>
      <c r="O388" s="219"/>
    </row>
    <row r="389" hidden="1">
      <c r="A389" s="220" t="s">
        <v>1545</v>
      </c>
      <c r="B389" s="33"/>
      <c r="C389" s="221" t="s">
        <v>1022</v>
      </c>
      <c r="D389" s="210"/>
      <c r="E389" s="222"/>
      <c r="F389" s="222"/>
      <c r="G389" s="221" t="s">
        <v>20</v>
      </c>
      <c r="I389" s="221"/>
      <c r="J389" s="223" t="s">
        <v>1546</v>
      </c>
      <c r="L389" s="225" t="s">
        <v>22</v>
      </c>
      <c r="M389" s="225"/>
      <c r="N389" s="226"/>
      <c r="O389" s="227"/>
    </row>
    <row r="390" hidden="1">
      <c r="A390" s="228" t="s">
        <v>1547</v>
      </c>
      <c r="B390" s="17"/>
      <c r="C390" s="229" t="s">
        <v>1548</v>
      </c>
      <c r="D390" s="210"/>
      <c r="E390" s="230"/>
      <c r="F390" s="230"/>
      <c r="G390" s="229" t="s">
        <v>20</v>
      </c>
      <c r="H390" s="19"/>
      <c r="I390" s="229"/>
      <c r="J390" s="232"/>
      <c r="K390" s="19"/>
      <c r="L390" s="234" t="s">
        <v>22</v>
      </c>
      <c r="M390" s="234"/>
      <c r="N390" s="235"/>
      <c r="O390" s="236"/>
    </row>
    <row r="391">
      <c r="A391" s="50" t="s">
        <v>1549</v>
      </c>
      <c r="B391" s="51" t="s">
        <v>1549</v>
      </c>
      <c r="C391" s="11" t="s">
        <v>717</v>
      </c>
      <c r="D391" s="35" t="s">
        <v>1550</v>
      </c>
      <c r="E391" s="53"/>
      <c r="F391" s="53"/>
      <c r="G391" s="11" t="s">
        <v>20</v>
      </c>
      <c r="H391" s="11" t="s">
        <v>49</v>
      </c>
      <c r="I391" s="11"/>
      <c r="J391" s="54"/>
      <c r="K391" s="13">
        <v>44951.0</v>
      </c>
      <c r="L391" s="56" t="s">
        <v>22</v>
      </c>
      <c r="M391" s="56"/>
      <c r="N391" s="56"/>
      <c r="O391" s="57"/>
    </row>
    <row r="392">
      <c r="A392" s="6" t="s">
        <v>1551</v>
      </c>
      <c r="B392" s="33"/>
      <c r="C392" s="8" t="s">
        <v>68</v>
      </c>
      <c r="D392" s="35" t="s">
        <v>1552</v>
      </c>
      <c r="E392" s="10"/>
      <c r="F392" s="10"/>
      <c r="G392" s="8" t="s">
        <v>20</v>
      </c>
      <c r="I392" s="8"/>
      <c r="J392" s="12"/>
      <c r="L392" s="15" t="s">
        <v>22</v>
      </c>
      <c r="M392" s="15"/>
      <c r="N392" s="15"/>
      <c r="O392" s="16"/>
    </row>
    <row r="393">
      <c r="A393" s="58" t="s">
        <v>1553</v>
      </c>
      <c r="B393" s="17"/>
      <c r="C393" s="61" t="s">
        <v>1554</v>
      </c>
      <c r="D393" s="35" t="s">
        <v>1555</v>
      </c>
      <c r="E393" s="60"/>
      <c r="F393" s="60"/>
      <c r="G393" s="61" t="s">
        <v>20</v>
      </c>
      <c r="H393" s="19"/>
      <c r="I393" s="61"/>
      <c r="J393" s="62"/>
      <c r="K393" s="19"/>
      <c r="L393" s="64" t="s">
        <v>22</v>
      </c>
      <c r="M393" s="64"/>
      <c r="N393" s="64"/>
      <c r="O393" s="65"/>
    </row>
    <row r="394">
      <c r="A394" s="50" t="s">
        <v>1556</v>
      </c>
      <c r="B394" s="51" t="s">
        <v>1557</v>
      </c>
      <c r="C394" s="11" t="s">
        <v>83</v>
      </c>
      <c r="D394" s="43" t="s">
        <v>1558</v>
      </c>
      <c r="E394" s="313" t="s">
        <v>1559</v>
      </c>
      <c r="F394" s="53"/>
      <c r="G394" s="11" t="s">
        <v>20</v>
      </c>
      <c r="H394" s="11" t="s">
        <v>49</v>
      </c>
      <c r="I394" s="11" t="s">
        <v>566</v>
      </c>
      <c r="J394" s="197"/>
      <c r="K394" s="13">
        <v>44951.0</v>
      </c>
      <c r="L394" s="55" t="s">
        <v>22</v>
      </c>
      <c r="M394" s="56"/>
      <c r="N394" s="56"/>
      <c r="O394" s="57"/>
    </row>
    <row r="395">
      <c r="A395" s="58" t="s">
        <v>457</v>
      </c>
      <c r="B395" s="17"/>
      <c r="C395" s="61" t="s">
        <v>1560</v>
      </c>
      <c r="D395" s="284" t="s">
        <v>1561</v>
      </c>
      <c r="E395" s="60"/>
      <c r="F395" s="60"/>
      <c r="G395" s="61" t="s">
        <v>20</v>
      </c>
      <c r="H395" s="19"/>
      <c r="I395" s="61"/>
      <c r="J395" s="288"/>
      <c r="K395" s="19"/>
      <c r="L395" s="63" t="s">
        <v>22</v>
      </c>
      <c r="M395" s="64"/>
      <c r="N395" s="64"/>
      <c r="O395" s="65"/>
    </row>
    <row r="396">
      <c r="A396" s="50" t="s">
        <v>1562</v>
      </c>
      <c r="B396" s="51" t="s">
        <v>1563</v>
      </c>
      <c r="C396" s="11" t="s">
        <v>853</v>
      </c>
      <c r="D396" s="284" t="s">
        <v>1564</v>
      </c>
      <c r="E396" s="53"/>
      <c r="F396" s="53"/>
      <c r="G396" s="11" t="s">
        <v>20</v>
      </c>
      <c r="H396" s="11" t="s">
        <v>49</v>
      </c>
      <c r="I396" s="11"/>
      <c r="J396" s="54"/>
      <c r="K396" s="13">
        <v>44951.0</v>
      </c>
      <c r="L396" s="56" t="s">
        <v>22</v>
      </c>
      <c r="M396" s="56"/>
      <c r="N396" s="56"/>
      <c r="O396" s="57"/>
    </row>
    <row r="397">
      <c r="A397" s="58" t="s">
        <v>1565</v>
      </c>
      <c r="B397" s="17"/>
      <c r="C397" s="61" t="s">
        <v>1566</v>
      </c>
      <c r="D397" s="284" t="s">
        <v>1567</v>
      </c>
      <c r="E397" s="60"/>
      <c r="F397" s="60"/>
      <c r="G397" s="61" t="s">
        <v>20</v>
      </c>
      <c r="H397" s="19"/>
      <c r="I397" s="61"/>
      <c r="J397" s="62"/>
      <c r="K397" s="19"/>
      <c r="L397" s="64" t="s">
        <v>22</v>
      </c>
      <c r="M397" s="64"/>
      <c r="N397" s="64"/>
      <c r="O397" s="65"/>
    </row>
    <row r="398">
      <c r="A398" s="20" t="s">
        <v>1568</v>
      </c>
      <c r="B398" s="21" t="s">
        <v>1569</v>
      </c>
      <c r="C398" s="22" t="s">
        <v>219</v>
      </c>
      <c r="D398" s="284" t="s">
        <v>1570</v>
      </c>
      <c r="E398" s="359" t="s">
        <v>1571</v>
      </c>
      <c r="F398" s="163" t="s">
        <v>1572</v>
      </c>
      <c r="G398" s="22" t="s">
        <v>20</v>
      </c>
      <c r="H398" s="22" t="s">
        <v>13</v>
      </c>
      <c r="I398" s="22"/>
      <c r="J398" s="27" t="s">
        <v>1573</v>
      </c>
      <c r="K398" s="28">
        <v>44951.0</v>
      </c>
      <c r="L398" s="30">
        <v>45043.0</v>
      </c>
      <c r="M398" s="30">
        <v>44957.0</v>
      </c>
      <c r="N398" s="30"/>
      <c r="O398" s="31"/>
    </row>
    <row r="399">
      <c r="A399" s="41" t="s">
        <v>1574</v>
      </c>
      <c r="B399" s="17"/>
      <c r="C399" s="42" t="s">
        <v>1575</v>
      </c>
      <c r="D399" s="43" t="s">
        <v>1576</v>
      </c>
      <c r="E399" s="44"/>
      <c r="F399" s="44"/>
      <c r="G399" s="42" t="s">
        <v>20</v>
      </c>
      <c r="H399" s="19"/>
      <c r="I399" s="42"/>
      <c r="J399" s="46"/>
      <c r="K399" s="19"/>
      <c r="L399" s="47" t="s">
        <v>22</v>
      </c>
      <c r="M399" s="48"/>
      <c r="N399" s="48"/>
      <c r="O399" s="49"/>
    </row>
    <row r="400">
      <c r="A400" s="20" t="s">
        <v>1577</v>
      </c>
      <c r="B400" s="21" t="s">
        <v>1578</v>
      </c>
      <c r="C400" s="22" t="s">
        <v>219</v>
      </c>
      <c r="D400" s="43" t="s">
        <v>1579</v>
      </c>
      <c r="E400" s="79"/>
      <c r="F400" s="79"/>
      <c r="G400" s="22" t="s">
        <v>20</v>
      </c>
      <c r="H400" s="22" t="s">
        <v>13</v>
      </c>
      <c r="I400" s="22"/>
      <c r="J400" s="27"/>
      <c r="K400" s="28">
        <v>44951.0</v>
      </c>
      <c r="L400" s="30" t="s">
        <v>22</v>
      </c>
      <c r="M400" s="30"/>
      <c r="N400" s="30"/>
      <c r="O400" s="31"/>
    </row>
    <row r="401">
      <c r="A401" s="41" t="s">
        <v>1580</v>
      </c>
      <c r="B401" s="17"/>
      <c r="C401" s="42" t="s">
        <v>1581</v>
      </c>
      <c r="D401" s="43" t="s">
        <v>1582</v>
      </c>
      <c r="E401" s="44"/>
      <c r="F401" s="536" t="s">
        <v>1583</v>
      </c>
      <c r="G401" s="42" t="s">
        <v>20</v>
      </c>
      <c r="H401" s="19"/>
      <c r="I401" s="42"/>
      <c r="J401" s="46" t="s">
        <v>633</v>
      </c>
      <c r="K401" s="19"/>
      <c r="L401" s="29">
        <v>45050.0</v>
      </c>
      <c r="M401" s="48">
        <v>44978.0</v>
      </c>
      <c r="N401" s="48"/>
      <c r="O401" s="49"/>
    </row>
    <row r="402">
      <c r="A402" s="32" t="s">
        <v>1584</v>
      </c>
      <c r="B402" s="43" t="s">
        <v>1585</v>
      </c>
      <c r="C402" s="22" t="s">
        <v>100</v>
      </c>
      <c r="D402" s="43" t="s">
        <v>1586</v>
      </c>
      <c r="E402" s="79"/>
      <c r="F402" s="163" t="s">
        <v>1587</v>
      </c>
      <c r="G402" s="22" t="s">
        <v>20</v>
      </c>
      <c r="H402" s="22" t="s">
        <v>13</v>
      </c>
      <c r="I402" s="22"/>
      <c r="J402" s="27" t="s">
        <v>33</v>
      </c>
      <c r="K402" s="28">
        <v>44951.0</v>
      </c>
      <c r="L402" s="28">
        <v>45047.0</v>
      </c>
      <c r="M402" s="30"/>
      <c r="N402" s="30"/>
      <c r="O402" s="31"/>
    </row>
    <row r="403">
      <c r="A403" s="32" t="s">
        <v>1588</v>
      </c>
      <c r="C403" s="34" t="s">
        <v>219</v>
      </c>
      <c r="D403" s="284" t="s">
        <v>1589</v>
      </c>
      <c r="E403" s="82"/>
      <c r="F403" s="37" t="s">
        <v>1590</v>
      </c>
      <c r="G403" s="34" t="s">
        <v>20</v>
      </c>
      <c r="I403" s="34"/>
      <c r="J403" s="38" t="s">
        <v>212</v>
      </c>
      <c r="L403" s="39" t="s">
        <v>22</v>
      </c>
      <c r="M403" s="29"/>
      <c r="N403" s="29"/>
      <c r="O403" s="40"/>
    </row>
    <row r="404">
      <c r="A404" s="41" t="s">
        <v>1591</v>
      </c>
      <c r="B404" s="19"/>
      <c r="C404" s="42" t="s">
        <v>1592</v>
      </c>
      <c r="D404" s="35" t="s">
        <v>1593</v>
      </c>
      <c r="E404" s="44"/>
      <c r="F404" s="537" t="s">
        <v>1594</v>
      </c>
      <c r="G404" s="42" t="s">
        <v>20</v>
      </c>
      <c r="H404" s="19"/>
      <c r="I404" s="42"/>
      <c r="J404" s="46" t="s">
        <v>913</v>
      </c>
      <c r="K404" s="19"/>
      <c r="L404" s="376">
        <v>45050.0</v>
      </c>
      <c r="M404" s="48">
        <v>44958.0</v>
      </c>
      <c r="N404" s="48"/>
      <c r="O404" s="49"/>
    </row>
    <row r="405">
      <c r="A405" s="50" t="s">
        <v>1595</v>
      </c>
      <c r="B405" s="538" t="s">
        <v>1596</v>
      </c>
      <c r="C405" s="11" t="s">
        <v>290</v>
      </c>
      <c r="D405" s="284" t="s">
        <v>1597</v>
      </c>
      <c r="E405" s="53"/>
      <c r="F405" s="53"/>
      <c r="G405" s="154" t="s">
        <v>1598</v>
      </c>
      <c r="H405" s="11" t="s">
        <v>49</v>
      </c>
      <c r="I405" s="11"/>
      <c r="J405" s="54"/>
      <c r="K405" s="539">
        <v>44951.0</v>
      </c>
      <c r="L405" s="56" t="s">
        <v>22</v>
      </c>
      <c r="M405" s="56"/>
      <c r="N405" s="56"/>
      <c r="O405" s="57"/>
    </row>
    <row r="406">
      <c r="A406" s="58" t="s">
        <v>1599</v>
      </c>
      <c r="B406" s="17"/>
      <c r="C406" s="61" t="s">
        <v>1600</v>
      </c>
      <c r="D406" s="284" t="s">
        <v>1601</v>
      </c>
      <c r="E406" s="60"/>
      <c r="F406" s="60"/>
      <c r="G406" s="61" t="s">
        <v>20</v>
      </c>
      <c r="H406" s="19"/>
      <c r="I406" s="61"/>
      <c r="J406" s="62"/>
      <c r="K406" s="19"/>
      <c r="L406" s="64" t="s">
        <v>22</v>
      </c>
      <c r="M406" s="64"/>
      <c r="N406" s="64"/>
      <c r="O406" s="65"/>
    </row>
    <row r="407">
      <c r="A407" s="20" t="s">
        <v>1602</v>
      </c>
      <c r="B407" s="21" t="s">
        <v>1603</v>
      </c>
      <c r="C407" s="22" t="s">
        <v>394</v>
      </c>
      <c r="D407" s="284" t="s">
        <v>1604</v>
      </c>
      <c r="E407" s="79"/>
      <c r="F407" s="79"/>
      <c r="G407" s="80" t="s">
        <v>1605</v>
      </c>
      <c r="H407" s="22" t="s">
        <v>13</v>
      </c>
      <c r="I407" s="22"/>
      <c r="J407" s="27"/>
      <c r="K407" s="28">
        <v>44952.0</v>
      </c>
      <c r="L407" s="30" t="s">
        <v>22</v>
      </c>
      <c r="M407" s="30"/>
      <c r="N407" s="30"/>
      <c r="O407" s="31"/>
    </row>
    <row r="408">
      <c r="A408" s="515" t="s">
        <v>1606</v>
      </c>
      <c r="B408" s="33"/>
      <c r="C408" s="34" t="s">
        <v>1607</v>
      </c>
      <c r="D408" s="284" t="s">
        <v>1608</v>
      </c>
      <c r="E408" s="82"/>
      <c r="F408" s="43" t="s">
        <v>1609</v>
      </c>
      <c r="G408" s="34" t="s">
        <v>20</v>
      </c>
      <c r="I408" s="34"/>
      <c r="J408" s="38" t="s">
        <v>1276</v>
      </c>
      <c r="L408" s="29" t="s">
        <v>22</v>
      </c>
      <c r="M408" s="29">
        <v>44974.0</v>
      </c>
      <c r="N408" s="29"/>
      <c r="O408" s="40"/>
    </row>
    <row r="409">
      <c r="A409" s="41" t="s">
        <v>1610</v>
      </c>
      <c r="B409" s="17"/>
      <c r="C409" s="42" t="s">
        <v>1611</v>
      </c>
      <c r="D409" s="284" t="s">
        <v>1612</v>
      </c>
      <c r="E409" s="285" t="s">
        <v>1613</v>
      </c>
      <c r="F409" s="44"/>
      <c r="G409" s="42" t="s">
        <v>20</v>
      </c>
      <c r="H409" s="19"/>
      <c r="I409" s="42" t="s">
        <v>1614</v>
      </c>
      <c r="J409" s="46" t="s">
        <v>1615</v>
      </c>
      <c r="K409" s="19"/>
      <c r="L409" s="47" t="s">
        <v>22</v>
      </c>
      <c r="M409" s="48"/>
      <c r="N409" s="48"/>
      <c r="O409" s="49"/>
    </row>
    <row r="410">
      <c r="A410" s="315" t="s">
        <v>1616</v>
      </c>
      <c r="B410" s="316" t="s">
        <v>1617</v>
      </c>
      <c r="C410" s="317" t="s">
        <v>1618</v>
      </c>
      <c r="D410" s="284" t="s">
        <v>1619</v>
      </c>
      <c r="E410" s="540" t="s">
        <v>1620</v>
      </c>
      <c r="F410" s="386"/>
      <c r="G410" s="320" t="s">
        <v>1621</v>
      </c>
      <c r="H410" s="317" t="s">
        <v>535</v>
      </c>
      <c r="I410" s="317" t="s">
        <v>97</v>
      </c>
      <c r="J410" s="321" t="s">
        <v>1622</v>
      </c>
      <c r="K410" s="322">
        <v>44952.0</v>
      </c>
      <c r="L410" s="387" t="s">
        <v>22</v>
      </c>
      <c r="M410" s="324">
        <v>44952.0</v>
      </c>
      <c r="N410" s="324"/>
      <c r="O410" s="325"/>
    </row>
    <row r="411">
      <c r="A411" s="343" t="s">
        <v>1623</v>
      </c>
      <c r="B411" s="33"/>
      <c r="C411" s="345" t="s">
        <v>1624</v>
      </c>
      <c r="D411" s="43" t="s">
        <v>1625</v>
      </c>
      <c r="E411" s="347"/>
      <c r="F411" s="541" t="s">
        <v>1626</v>
      </c>
      <c r="G411" s="345" t="s">
        <v>20</v>
      </c>
      <c r="I411" s="345"/>
      <c r="J411" s="348" t="s">
        <v>212</v>
      </c>
      <c r="L411" s="323" t="s">
        <v>22</v>
      </c>
      <c r="M411" s="350"/>
      <c r="N411" s="350"/>
      <c r="O411" s="351"/>
    </row>
    <row r="412">
      <c r="A412" s="343" t="s">
        <v>1627</v>
      </c>
      <c r="B412" s="33"/>
      <c r="C412" s="345" t="s">
        <v>1624</v>
      </c>
      <c r="D412" s="284" t="s">
        <v>1628</v>
      </c>
      <c r="E412" s="347"/>
      <c r="F412" s="347"/>
      <c r="G412" s="345" t="s">
        <v>20</v>
      </c>
      <c r="I412" s="345"/>
      <c r="J412" s="348"/>
      <c r="L412" s="323" t="s">
        <v>22</v>
      </c>
      <c r="M412" s="350"/>
      <c r="N412" s="350"/>
      <c r="O412" s="351"/>
    </row>
    <row r="413">
      <c r="A413" s="326" t="s">
        <v>1629</v>
      </c>
      <c r="B413" s="17"/>
      <c r="C413" s="327" t="s">
        <v>758</v>
      </c>
      <c r="D413" s="284" t="s">
        <v>1630</v>
      </c>
      <c r="E413" s="328"/>
      <c r="F413" s="542" t="s">
        <v>1631</v>
      </c>
      <c r="G413" s="327" t="s">
        <v>20</v>
      </c>
      <c r="H413" s="19"/>
      <c r="I413" s="327"/>
      <c r="J413" s="329" t="s">
        <v>1632</v>
      </c>
      <c r="K413" s="19"/>
      <c r="L413" s="330" t="s">
        <v>22</v>
      </c>
      <c r="M413" s="330"/>
      <c r="N413" s="331"/>
      <c r="O413" s="332"/>
    </row>
    <row r="414">
      <c r="A414" s="50" t="s">
        <v>1633</v>
      </c>
      <c r="B414" s="51" t="s">
        <v>1634</v>
      </c>
      <c r="C414" s="11" t="s">
        <v>208</v>
      </c>
      <c r="D414" s="43" t="s">
        <v>1635</v>
      </c>
      <c r="E414" s="53"/>
      <c r="F414" s="385" t="s">
        <v>1636</v>
      </c>
      <c r="G414" s="11" t="s">
        <v>20</v>
      </c>
      <c r="H414" s="11" t="s">
        <v>49</v>
      </c>
      <c r="I414" s="11"/>
      <c r="J414" s="54" t="s">
        <v>212</v>
      </c>
      <c r="K414" s="13">
        <v>44952.0</v>
      </c>
      <c r="L414" s="55" t="s">
        <v>22</v>
      </c>
      <c r="M414" s="56"/>
      <c r="N414" s="56"/>
      <c r="O414" s="57"/>
    </row>
    <row r="415">
      <c r="A415" s="6" t="s">
        <v>1637</v>
      </c>
      <c r="B415" s="33"/>
      <c r="C415" s="8" t="s">
        <v>1638</v>
      </c>
      <c r="D415" s="284" t="s">
        <v>1639</v>
      </c>
      <c r="E415" s="10"/>
      <c r="F415" s="10"/>
      <c r="G415" s="8" t="s">
        <v>20</v>
      </c>
      <c r="I415" s="8"/>
      <c r="J415" s="12"/>
      <c r="L415" s="14" t="s">
        <v>22</v>
      </c>
      <c r="M415" s="15"/>
      <c r="N415" s="15"/>
      <c r="O415" s="16"/>
    </row>
    <row r="416">
      <c r="A416" s="58" t="s">
        <v>1640</v>
      </c>
      <c r="B416" s="17"/>
      <c r="C416" s="61" t="s">
        <v>1641</v>
      </c>
      <c r="D416" s="43" t="s">
        <v>1642</v>
      </c>
      <c r="E416" s="60"/>
      <c r="F416" s="60"/>
      <c r="G416" s="61" t="s">
        <v>20</v>
      </c>
      <c r="H416" s="19"/>
      <c r="I416" s="61"/>
      <c r="J416" s="62"/>
      <c r="K416" s="19"/>
      <c r="L416" s="63" t="s">
        <v>22</v>
      </c>
      <c r="M416" s="64"/>
      <c r="N416" s="64"/>
      <c r="O416" s="65"/>
    </row>
    <row r="417">
      <c r="A417" s="20" t="s">
        <v>1643</v>
      </c>
      <c r="B417" s="21" t="s">
        <v>1644</v>
      </c>
      <c r="C417" s="22" t="s">
        <v>1645</v>
      </c>
      <c r="D417" s="35" t="s">
        <v>1646</v>
      </c>
      <c r="E417" s="79"/>
      <c r="F417" s="79"/>
      <c r="G417" s="22" t="s">
        <v>20</v>
      </c>
      <c r="H417" s="22" t="s">
        <v>13</v>
      </c>
      <c r="I417" s="22"/>
      <c r="J417" s="27"/>
      <c r="K417" s="28">
        <v>44952.0</v>
      </c>
      <c r="L417" s="30" t="s">
        <v>22</v>
      </c>
      <c r="M417" s="30"/>
      <c r="N417" s="30"/>
      <c r="O417" s="31"/>
    </row>
    <row r="418">
      <c r="A418" s="32" t="s">
        <v>1647</v>
      </c>
      <c r="B418" s="33"/>
      <c r="C418" s="34" t="s">
        <v>1648</v>
      </c>
      <c r="D418" s="284" t="s">
        <v>1649</v>
      </c>
      <c r="E418" s="82"/>
      <c r="F418" s="37" t="s">
        <v>1650</v>
      </c>
      <c r="G418" s="34" t="s">
        <v>20</v>
      </c>
      <c r="I418" s="34"/>
      <c r="J418" s="38" t="s">
        <v>1651</v>
      </c>
      <c r="L418" s="29" t="s">
        <v>22</v>
      </c>
      <c r="M418" s="29">
        <v>44966.0</v>
      </c>
      <c r="N418" s="29"/>
      <c r="O418" s="40"/>
    </row>
    <row r="419">
      <c r="A419" s="41" t="s">
        <v>1652</v>
      </c>
      <c r="B419" s="17"/>
      <c r="C419" s="42" t="s">
        <v>1653</v>
      </c>
      <c r="D419" s="284" t="s">
        <v>1654</v>
      </c>
      <c r="E419" s="44"/>
      <c r="F419" s="44"/>
      <c r="G419" s="42" t="s">
        <v>20</v>
      </c>
      <c r="H419" s="19"/>
      <c r="I419" s="42"/>
      <c r="J419" s="46"/>
      <c r="K419" s="19"/>
      <c r="L419" s="48" t="s">
        <v>22</v>
      </c>
      <c r="M419" s="48"/>
      <c r="N419" s="48"/>
      <c r="O419" s="49"/>
    </row>
    <row r="420">
      <c r="A420" s="20" t="s">
        <v>1655</v>
      </c>
      <c r="B420" s="21" t="s">
        <v>1656</v>
      </c>
      <c r="C420" s="22" t="s">
        <v>68</v>
      </c>
      <c r="D420" s="284" t="s">
        <v>1657</v>
      </c>
      <c r="E420" s="79"/>
      <c r="F420" s="163" t="s">
        <v>1658</v>
      </c>
      <c r="G420" s="22" t="s">
        <v>20</v>
      </c>
      <c r="H420" s="22" t="s">
        <v>13</v>
      </c>
      <c r="I420" s="22"/>
      <c r="J420" s="27" t="s">
        <v>212</v>
      </c>
      <c r="K420" s="28">
        <v>44952.0</v>
      </c>
      <c r="L420" s="30" t="s">
        <v>22</v>
      </c>
      <c r="M420" s="30"/>
      <c r="N420" s="30"/>
      <c r="O420" s="31"/>
    </row>
    <row r="421">
      <c r="A421" s="32" t="s">
        <v>1659</v>
      </c>
      <c r="B421" s="33"/>
      <c r="C421" s="34" t="s">
        <v>1638</v>
      </c>
      <c r="D421" s="43" t="s">
        <v>1660</v>
      </c>
      <c r="E421" s="82"/>
      <c r="F421" s="37" t="s">
        <v>1661</v>
      </c>
      <c r="G421" s="34" t="s">
        <v>20</v>
      </c>
      <c r="I421" s="34"/>
      <c r="J421" s="38" t="s">
        <v>1276</v>
      </c>
      <c r="L421" s="29" t="s">
        <v>22</v>
      </c>
      <c r="M421" s="29">
        <v>44958.0</v>
      </c>
      <c r="N421" s="29"/>
      <c r="O421" s="40"/>
    </row>
    <row r="422">
      <c r="A422" s="41" t="s">
        <v>1662</v>
      </c>
      <c r="B422" s="17"/>
      <c r="C422" s="42" t="s">
        <v>1663</v>
      </c>
      <c r="D422" s="43" t="s">
        <v>1664</v>
      </c>
      <c r="E422" s="44"/>
      <c r="F422" s="44"/>
      <c r="G422" s="42" t="s">
        <v>20</v>
      </c>
      <c r="H422" s="19"/>
      <c r="I422" s="42"/>
      <c r="J422" s="46"/>
      <c r="K422" s="19"/>
      <c r="L422" s="48" t="s">
        <v>22</v>
      </c>
      <c r="M422" s="48"/>
      <c r="N422" s="48"/>
      <c r="O422" s="49"/>
    </row>
    <row r="423">
      <c r="A423" s="50" t="s">
        <v>1665</v>
      </c>
      <c r="B423" s="51" t="s">
        <v>1666</v>
      </c>
      <c r="C423" s="11" t="s">
        <v>1667</v>
      </c>
      <c r="D423" s="284" t="s">
        <v>1668</v>
      </c>
      <c r="E423" s="53"/>
      <c r="F423" s="53"/>
      <c r="G423" s="11" t="s">
        <v>20</v>
      </c>
      <c r="H423" s="11" t="s">
        <v>49</v>
      </c>
      <c r="I423" s="11"/>
      <c r="J423" s="54"/>
      <c r="K423" s="13">
        <v>44952.0</v>
      </c>
      <c r="L423" s="56" t="s">
        <v>22</v>
      </c>
      <c r="M423" s="56"/>
      <c r="N423" s="56"/>
      <c r="O423" s="57"/>
    </row>
    <row r="424">
      <c r="A424" s="58" t="s">
        <v>1669</v>
      </c>
      <c r="B424" s="17"/>
      <c r="C424" s="61" t="s">
        <v>1670</v>
      </c>
      <c r="D424" s="43" t="s">
        <v>1671</v>
      </c>
      <c r="E424" s="60"/>
      <c r="F424" s="60"/>
      <c r="G424" s="61" t="s">
        <v>20</v>
      </c>
      <c r="H424" s="19"/>
      <c r="I424" s="61"/>
      <c r="J424" s="62"/>
      <c r="K424" s="19"/>
      <c r="L424" s="64" t="s">
        <v>22</v>
      </c>
      <c r="M424" s="64"/>
      <c r="N424" s="64"/>
      <c r="O424" s="65"/>
    </row>
    <row r="425">
      <c r="A425" s="20" t="s">
        <v>1672</v>
      </c>
      <c r="B425" s="21" t="s">
        <v>1673</v>
      </c>
      <c r="C425" s="22" t="s">
        <v>1362</v>
      </c>
      <c r="D425" s="43" t="s">
        <v>1674</v>
      </c>
      <c r="E425" s="79"/>
      <c r="F425" s="79"/>
      <c r="G425" s="22" t="s">
        <v>20</v>
      </c>
      <c r="H425" s="22" t="s">
        <v>13</v>
      </c>
      <c r="I425" s="22"/>
      <c r="J425" s="27"/>
      <c r="K425" s="28">
        <v>44957.0</v>
      </c>
      <c r="L425" s="81" t="s">
        <v>22</v>
      </c>
      <c r="M425" s="30"/>
      <c r="N425" s="30"/>
      <c r="O425" s="31"/>
    </row>
    <row r="426">
      <c r="A426" s="41" t="s">
        <v>1675</v>
      </c>
      <c r="B426" s="17"/>
      <c r="C426" s="42" t="s">
        <v>1676</v>
      </c>
      <c r="D426" s="284" t="s">
        <v>1677</v>
      </c>
      <c r="E426" s="44"/>
      <c r="F426" s="165" t="s">
        <v>1678</v>
      </c>
      <c r="G426" s="42" t="s">
        <v>20</v>
      </c>
      <c r="H426" s="19"/>
      <c r="I426" s="42"/>
      <c r="J426" s="46" t="s">
        <v>1276</v>
      </c>
      <c r="K426" s="19"/>
      <c r="L426" s="47" t="s">
        <v>22</v>
      </c>
      <c r="M426" s="48">
        <v>44979.0</v>
      </c>
      <c r="N426" s="48"/>
      <c r="O426" s="49"/>
    </row>
    <row r="427">
      <c r="A427" s="50" t="s">
        <v>1679</v>
      </c>
      <c r="B427" s="51" t="s">
        <v>1679</v>
      </c>
      <c r="C427" s="11" t="s">
        <v>162</v>
      </c>
      <c r="D427" s="284" t="s">
        <v>1680</v>
      </c>
      <c r="E427" s="53"/>
      <c r="F427" s="53"/>
      <c r="G427" s="11" t="s">
        <v>20</v>
      </c>
      <c r="H427" s="11" t="s">
        <v>49</v>
      </c>
      <c r="I427" s="11"/>
      <c r="J427" s="54"/>
      <c r="K427" s="13">
        <v>44957.0</v>
      </c>
      <c r="L427" s="56" t="s">
        <v>22</v>
      </c>
      <c r="M427" s="56"/>
      <c r="N427" s="56"/>
      <c r="O427" s="57"/>
    </row>
    <row r="428">
      <c r="A428" s="6" t="s">
        <v>1681</v>
      </c>
      <c r="B428" s="33"/>
      <c r="C428" s="8" t="s">
        <v>714</v>
      </c>
      <c r="D428" s="284" t="s">
        <v>1682</v>
      </c>
      <c r="E428" s="10"/>
      <c r="F428" s="10"/>
      <c r="G428" s="8" t="s">
        <v>20</v>
      </c>
      <c r="I428" s="8"/>
      <c r="J428" s="12"/>
      <c r="L428" s="15" t="s">
        <v>22</v>
      </c>
      <c r="M428" s="15"/>
      <c r="N428" s="15"/>
      <c r="O428" s="16"/>
    </row>
    <row r="429">
      <c r="A429" s="543" t="s">
        <v>1683</v>
      </c>
      <c r="B429" s="17"/>
      <c r="C429" s="61" t="s">
        <v>1022</v>
      </c>
      <c r="D429" s="284" t="s">
        <v>1684</v>
      </c>
      <c r="E429" s="60"/>
      <c r="F429" s="60"/>
      <c r="G429" s="8" t="s">
        <v>20</v>
      </c>
      <c r="H429" s="19"/>
      <c r="I429" s="61"/>
      <c r="J429" s="62"/>
      <c r="K429" s="19"/>
      <c r="L429" s="64" t="s">
        <v>22</v>
      </c>
      <c r="M429" s="64"/>
      <c r="N429" s="64"/>
      <c r="O429" s="65"/>
    </row>
    <row r="430">
      <c r="A430" s="50" t="s">
        <v>1685</v>
      </c>
      <c r="B430" s="51" t="s">
        <v>1686</v>
      </c>
      <c r="C430" s="11" t="s">
        <v>71</v>
      </c>
      <c r="D430" s="284" t="s">
        <v>1687</v>
      </c>
      <c r="E430" s="195" t="s">
        <v>1688</v>
      </c>
      <c r="F430" s="385" t="s">
        <v>1689</v>
      </c>
      <c r="G430" s="11" t="s">
        <v>20</v>
      </c>
      <c r="H430" s="11" t="s">
        <v>49</v>
      </c>
      <c r="I430" s="11" t="s">
        <v>953</v>
      </c>
      <c r="J430" s="54" t="s">
        <v>1690</v>
      </c>
      <c r="K430" s="13">
        <v>44957.0</v>
      </c>
      <c r="L430" s="55" t="s">
        <v>22</v>
      </c>
      <c r="M430" s="56"/>
      <c r="N430" s="56"/>
      <c r="O430" s="57"/>
    </row>
    <row r="431">
      <c r="A431" s="58" t="s">
        <v>1691</v>
      </c>
      <c r="B431" s="17"/>
      <c r="C431" s="61" t="s">
        <v>1326</v>
      </c>
      <c r="D431" s="43" t="s">
        <v>1692</v>
      </c>
      <c r="E431" s="60"/>
      <c r="F431" s="60"/>
      <c r="G431" s="61" t="s">
        <v>20</v>
      </c>
      <c r="H431" s="19"/>
      <c r="I431" s="61"/>
      <c r="J431" s="62"/>
      <c r="K431" s="19"/>
      <c r="L431" s="64" t="s">
        <v>22</v>
      </c>
      <c r="M431" s="64"/>
      <c r="N431" s="64"/>
      <c r="O431" s="65"/>
    </row>
    <row r="432">
      <c r="A432" s="20" t="s">
        <v>1693</v>
      </c>
      <c r="B432" s="21" t="s">
        <v>1694</v>
      </c>
      <c r="C432" s="22" t="s">
        <v>1108</v>
      </c>
      <c r="D432" s="43" t="s">
        <v>1695</v>
      </c>
      <c r="E432" s="79"/>
      <c r="F432" s="163" t="s">
        <v>1696</v>
      </c>
      <c r="G432" s="22" t="s">
        <v>20</v>
      </c>
      <c r="H432" s="22" t="s">
        <v>13</v>
      </c>
      <c r="I432" s="22"/>
      <c r="J432" s="27" t="s">
        <v>212</v>
      </c>
      <c r="K432" s="28">
        <v>44957.0</v>
      </c>
      <c r="L432" s="81" t="s">
        <v>22</v>
      </c>
      <c r="M432" s="30"/>
      <c r="N432" s="30"/>
      <c r="O432" s="31"/>
    </row>
    <row r="433">
      <c r="A433" s="32" t="s">
        <v>1697</v>
      </c>
      <c r="B433" s="33"/>
      <c r="C433" s="34" t="s">
        <v>68</v>
      </c>
      <c r="D433" s="284" t="s">
        <v>1698</v>
      </c>
      <c r="E433" s="36" t="s">
        <v>1699</v>
      </c>
      <c r="F433" s="82"/>
      <c r="G433" s="164" t="s">
        <v>1700</v>
      </c>
      <c r="I433" s="34"/>
      <c r="J433" s="38"/>
      <c r="L433" s="39" t="s">
        <v>22</v>
      </c>
      <c r="M433" s="29"/>
      <c r="N433" s="29"/>
      <c r="O433" s="40"/>
    </row>
    <row r="434">
      <c r="A434" s="515" t="s">
        <v>1701</v>
      </c>
      <c r="B434" s="33"/>
      <c r="C434" s="34" t="s">
        <v>1702</v>
      </c>
      <c r="D434" s="284" t="s">
        <v>1703</v>
      </c>
      <c r="E434" s="36" t="s">
        <v>1704</v>
      </c>
      <c r="F434" s="82"/>
      <c r="G434" s="164" t="s">
        <v>1705</v>
      </c>
      <c r="I434" s="34"/>
      <c r="J434" s="38" t="s">
        <v>174</v>
      </c>
      <c r="L434" s="39" t="s">
        <v>22</v>
      </c>
      <c r="M434" s="29"/>
      <c r="N434" s="29"/>
      <c r="O434" s="40"/>
    </row>
    <row r="435">
      <c r="A435" s="515" t="s">
        <v>1706</v>
      </c>
      <c r="B435" s="33"/>
      <c r="C435" s="34" t="s">
        <v>794</v>
      </c>
      <c r="D435" s="43" t="s">
        <v>1707</v>
      </c>
      <c r="E435" s="82"/>
      <c r="F435" s="82"/>
      <c r="G435" s="164" t="s">
        <v>1708</v>
      </c>
      <c r="I435" s="34"/>
      <c r="J435" s="38"/>
      <c r="L435" s="29" t="s">
        <v>22</v>
      </c>
      <c r="M435" s="29"/>
      <c r="N435" s="29"/>
      <c r="O435" s="40"/>
    </row>
    <row r="436">
      <c r="A436" s="41" t="s">
        <v>1709</v>
      </c>
      <c r="B436" s="17"/>
      <c r="C436" s="42" t="s">
        <v>794</v>
      </c>
      <c r="D436" s="43" t="s">
        <v>1710</v>
      </c>
      <c r="E436" s="44"/>
      <c r="F436" s="165" t="s">
        <v>1711</v>
      </c>
      <c r="G436" s="42" t="s">
        <v>20</v>
      </c>
      <c r="H436" s="19"/>
      <c r="I436" s="42"/>
      <c r="J436" s="46" t="s">
        <v>633</v>
      </c>
      <c r="K436" s="19"/>
      <c r="L436" s="48">
        <v>45051.0</v>
      </c>
      <c r="M436" s="48">
        <v>44958.0</v>
      </c>
      <c r="N436" s="48"/>
      <c r="O436" s="49"/>
    </row>
    <row r="437">
      <c r="A437" s="20" t="s">
        <v>1712</v>
      </c>
      <c r="B437" s="21" t="s">
        <v>1713</v>
      </c>
      <c r="C437" s="22" t="s">
        <v>165</v>
      </c>
      <c r="D437" s="284" t="s">
        <v>1714</v>
      </c>
      <c r="E437" s="79"/>
      <c r="F437" s="79"/>
      <c r="G437" s="22" t="s">
        <v>20</v>
      </c>
      <c r="H437" s="22" t="s">
        <v>13</v>
      </c>
      <c r="I437" s="22"/>
      <c r="J437" s="27"/>
      <c r="K437" s="28">
        <v>44957.0</v>
      </c>
      <c r="L437" s="30" t="s">
        <v>22</v>
      </c>
      <c r="M437" s="30"/>
      <c r="N437" s="30"/>
      <c r="O437" s="31"/>
    </row>
    <row r="438">
      <c r="A438" s="41" t="s">
        <v>1715</v>
      </c>
      <c r="B438" s="17"/>
      <c r="C438" s="42" t="s">
        <v>28</v>
      </c>
      <c r="D438" s="43" t="s">
        <v>1716</v>
      </c>
      <c r="E438" s="44"/>
      <c r="F438" s="536" t="s">
        <v>1717</v>
      </c>
      <c r="G438" s="42" t="s">
        <v>20</v>
      </c>
      <c r="H438" s="19"/>
      <c r="I438" s="42"/>
      <c r="J438" s="46" t="s">
        <v>33</v>
      </c>
      <c r="K438" s="19"/>
      <c r="L438" s="48">
        <v>45044.0</v>
      </c>
      <c r="M438" s="48"/>
      <c r="N438" s="48"/>
      <c r="O438" s="49"/>
    </row>
    <row r="439">
      <c r="A439" s="133" t="s">
        <v>1718</v>
      </c>
      <c r="B439" s="134" t="s">
        <v>1719</v>
      </c>
      <c r="C439" s="135" t="s">
        <v>71</v>
      </c>
      <c r="D439" s="284" t="s">
        <v>1720</v>
      </c>
      <c r="E439" s="544"/>
      <c r="F439" s="545" t="s">
        <v>1721</v>
      </c>
      <c r="G439" s="135" t="s">
        <v>20</v>
      </c>
      <c r="H439" s="135" t="s">
        <v>123</v>
      </c>
      <c r="I439" s="135"/>
      <c r="J439" s="139" t="s">
        <v>1276</v>
      </c>
      <c r="K439" s="140">
        <v>44958.0</v>
      </c>
      <c r="L439" s="546">
        <v>45048.0</v>
      </c>
      <c r="M439" s="141"/>
      <c r="N439" s="141"/>
      <c r="O439" s="142"/>
    </row>
    <row r="440">
      <c r="A440" s="143" t="s">
        <v>1722</v>
      </c>
      <c r="B440" s="33"/>
      <c r="C440" s="144" t="s">
        <v>1723</v>
      </c>
      <c r="D440" s="284" t="s">
        <v>1724</v>
      </c>
      <c r="E440" s="146"/>
      <c r="F440" s="547" t="s">
        <v>1725</v>
      </c>
      <c r="G440" s="144" t="s">
        <v>20</v>
      </c>
      <c r="I440" s="144"/>
      <c r="J440" s="147" t="s">
        <v>212</v>
      </c>
      <c r="L440" s="148" t="s">
        <v>22</v>
      </c>
      <c r="M440" s="149"/>
      <c r="N440" s="149"/>
      <c r="O440" s="150"/>
    </row>
    <row r="441">
      <c r="A441" s="143" t="s">
        <v>1726</v>
      </c>
      <c r="B441" s="33"/>
      <c r="C441" s="144" t="s">
        <v>1727</v>
      </c>
      <c r="D441" s="284" t="s">
        <v>1728</v>
      </c>
      <c r="E441" s="146"/>
      <c r="F441" s="547" t="s">
        <v>1729</v>
      </c>
      <c r="G441" s="144" t="s">
        <v>20</v>
      </c>
      <c r="I441" s="144"/>
      <c r="J441" s="147" t="s">
        <v>212</v>
      </c>
      <c r="L441" s="148" t="s">
        <v>22</v>
      </c>
      <c r="M441" s="149"/>
      <c r="N441" s="149"/>
      <c r="O441" s="150"/>
    </row>
    <row r="442">
      <c r="A442" s="143" t="s">
        <v>1730</v>
      </c>
      <c r="B442" s="33"/>
      <c r="C442" s="144" t="s">
        <v>350</v>
      </c>
      <c r="D442" s="284" t="s">
        <v>1731</v>
      </c>
      <c r="E442" s="548" t="s">
        <v>1732</v>
      </c>
      <c r="F442" s="547" t="s">
        <v>1733</v>
      </c>
      <c r="G442" s="144" t="s">
        <v>20</v>
      </c>
      <c r="I442" s="144" t="s">
        <v>97</v>
      </c>
      <c r="J442" s="147" t="s">
        <v>1734</v>
      </c>
      <c r="L442" s="549">
        <v>45050.0</v>
      </c>
      <c r="M442" s="149"/>
      <c r="N442" s="149"/>
      <c r="O442" s="150"/>
    </row>
    <row r="443">
      <c r="A443" s="550" t="s">
        <v>1735</v>
      </c>
      <c r="B443" s="17"/>
      <c r="C443" s="551" t="s">
        <v>768</v>
      </c>
      <c r="D443" s="43" t="s">
        <v>1736</v>
      </c>
      <c r="E443" s="552"/>
      <c r="F443" s="553" t="s">
        <v>1737</v>
      </c>
      <c r="G443" s="551" t="s">
        <v>20</v>
      </c>
      <c r="H443" s="19"/>
      <c r="I443" s="551"/>
      <c r="J443" s="554" t="s">
        <v>1276</v>
      </c>
      <c r="K443" s="19"/>
      <c r="L443" s="555" t="s">
        <v>22</v>
      </c>
      <c r="M443" s="556">
        <v>44984.0</v>
      </c>
      <c r="N443" s="556"/>
      <c r="O443" s="557"/>
    </row>
    <row r="444">
      <c r="A444" s="50" t="s">
        <v>1738</v>
      </c>
      <c r="B444" s="51" t="s">
        <v>1739</v>
      </c>
      <c r="C444" s="11" t="s">
        <v>1740</v>
      </c>
      <c r="D444" s="284" t="s">
        <v>1741</v>
      </c>
      <c r="E444" s="53"/>
      <c r="F444" s="53"/>
      <c r="G444" s="11" t="s">
        <v>20</v>
      </c>
      <c r="H444" s="11" t="s">
        <v>49</v>
      </c>
      <c r="I444" s="11"/>
      <c r="J444" s="54"/>
      <c r="K444" s="13">
        <v>44958.0</v>
      </c>
      <c r="L444" s="55" t="s">
        <v>22</v>
      </c>
      <c r="M444" s="56"/>
      <c r="N444" s="56"/>
      <c r="O444" s="57"/>
    </row>
    <row r="445">
      <c r="A445" s="58" t="s">
        <v>1742</v>
      </c>
      <c r="B445" s="17"/>
      <c r="C445" s="61" t="s">
        <v>1743</v>
      </c>
      <c r="D445" s="284" t="s">
        <v>1744</v>
      </c>
      <c r="E445" s="60"/>
      <c r="F445" s="60"/>
      <c r="G445" s="159" t="s">
        <v>1745</v>
      </c>
      <c r="H445" s="19"/>
      <c r="I445" s="61"/>
      <c r="J445" s="62"/>
      <c r="K445" s="19"/>
      <c r="L445" s="63" t="s">
        <v>22</v>
      </c>
      <c r="M445" s="64"/>
      <c r="N445" s="64"/>
      <c r="O445" s="65"/>
    </row>
    <row r="446">
      <c r="A446" s="20" t="s">
        <v>1746</v>
      </c>
      <c r="B446" s="21" t="s">
        <v>1747</v>
      </c>
      <c r="C446" s="22" t="s">
        <v>28</v>
      </c>
      <c r="D446" s="43" t="s">
        <v>1748</v>
      </c>
      <c r="E446" s="79"/>
      <c r="F446" s="79"/>
      <c r="G446" s="22" t="s">
        <v>20</v>
      </c>
      <c r="H446" s="22" t="s">
        <v>13</v>
      </c>
      <c r="I446" s="22"/>
      <c r="J446" s="27"/>
      <c r="K446" s="28">
        <v>44958.0</v>
      </c>
      <c r="L446" s="30" t="s">
        <v>22</v>
      </c>
      <c r="M446" s="30"/>
      <c r="N446" s="30"/>
      <c r="O446" s="31"/>
    </row>
    <row r="447">
      <c r="A447" s="32" t="s">
        <v>1749</v>
      </c>
      <c r="B447" s="33"/>
      <c r="C447" s="34" t="s">
        <v>610</v>
      </c>
      <c r="D447" s="284" t="s">
        <v>1750</v>
      </c>
      <c r="E447" s="82"/>
      <c r="F447" s="43" t="s">
        <v>1751</v>
      </c>
      <c r="G447" s="34" t="s">
        <v>20</v>
      </c>
      <c r="I447" s="34"/>
      <c r="J447" s="38" t="s">
        <v>212</v>
      </c>
      <c r="L447" s="29" t="s">
        <v>22</v>
      </c>
      <c r="M447" s="29"/>
      <c r="N447" s="29"/>
      <c r="O447" s="40"/>
    </row>
    <row r="448">
      <c r="A448" s="32" t="s">
        <v>1752</v>
      </c>
      <c r="B448" s="33"/>
      <c r="C448" s="34" t="s">
        <v>1753</v>
      </c>
      <c r="D448" s="284" t="s">
        <v>1754</v>
      </c>
      <c r="E448" s="82"/>
      <c r="F448" s="82"/>
      <c r="G448" s="164" t="s">
        <v>1755</v>
      </c>
      <c r="I448" s="34"/>
      <c r="J448" s="38"/>
      <c r="L448" s="29" t="s">
        <v>22</v>
      </c>
      <c r="M448" s="29"/>
      <c r="N448" s="29"/>
      <c r="O448" s="40"/>
    </row>
    <row r="449">
      <c r="A449" s="41" t="s">
        <v>1756</v>
      </c>
      <c r="B449" s="17"/>
      <c r="C449" s="42" t="s">
        <v>768</v>
      </c>
      <c r="D449" s="43" t="s">
        <v>1757</v>
      </c>
      <c r="E449" s="44"/>
      <c r="F449" s="165" t="s">
        <v>1758</v>
      </c>
      <c r="G449" s="42" t="s">
        <v>20</v>
      </c>
      <c r="H449" s="19"/>
      <c r="I449" s="42"/>
      <c r="J449" s="46" t="s">
        <v>1759</v>
      </c>
      <c r="K449" s="19"/>
      <c r="L449" s="48">
        <v>45035.0</v>
      </c>
      <c r="M449" s="48">
        <v>44959.0</v>
      </c>
      <c r="N449" s="48"/>
      <c r="O449" s="49"/>
    </row>
    <row r="450">
      <c r="A450" s="50" t="s">
        <v>1760</v>
      </c>
      <c r="B450" s="51" t="s">
        <v>1761</v>
      </c>
      <c r="C450" s="11" t="s">
        <v>1762</v>
      </c>
      <c r="D450" s="284" t="s">
        <v>1763</v>
      </c>
      <c r="E450" s="313" t="s">
        <v>1764</v>
      </c>
      <c r="F450" s="53"/>
      <c r="G450" s="11" t="s">
        <v>20</v>
      </c>
      <c r="H450" s="11" t="s">
        <v>49</v>
      </c>
      <c r="I450" s="11"/>
      <c r="J450" s="197" t="s">
        <v>1765</v>
      </c>
      <c r="K450" s="13">
        <v>44958.0</v>
      </c>
      <c r="L450" s="55" t="s">
        <v>22</v>
      </c>
      <c r="M450" s="56"/>
      <c r="N450" s="56"/>
      <c r="O450" s="57"/>
    </row>
    <row r="451">
      <c r="A451" s="6" t="s">
        <v>1766</v>
      </c>
      <c r="B451" s="33"/>
      <c r="C451" s="8" t="s">
        <v>1767</v>
      </c>
      <c r="D451" s="43" t="s">
        <v>1768</v>
      </c>
      <c r="E451" s="10"/>
      <c r="F451" s="10"/>
      <c r="G451" s="8" t="s">
        <v>20</v>
      </c>
      <c r="I451" s="8"/>
      <c r="J451" s="198"/>
      <c r="L451" s="14" t="s">
        <v>22</v>
      </c>
      <c r="M451" s="15"/>
      <c r="N451" s="15"/>
      <c r="O451" s="16"/>
    </row>
    <row r="452">
      <c r="A452" s="58" t="s">
        <v>1769</v>
      </c>
      <c r="B452" s="17"/>
      <c r="C452" s="61" t="s">
        <v>768</v>
      </c>
      <c r="D452" s="43" t="s">
        <v>1770</v>
      </c>
      <c r="E452" s="60"/>
      <c r="F452" s="60"/>
      <c r="G452" s="61" t="s">
        <v>20</v>
      </c>
      <c r="H452" s="19"/>
      <c r="I452" s="61"/>
      <c r="J452" s="288"/>
      <c r="K452" s="19"/>
      <c r="L452" s="63" t="s">
        <v>22</v>
      </c>
      <c r="M452" s="64"/>
      <c r="N452" s="64"/>
      <c r="O452" s="65"/>
    </row>
    <row r="453">
      <c r="A453" s="50" t="s">
        <v>1771</v>
      </c>
      <c r="B453" s="51" t="s">
        <v>1772</v>
      </c>
      <c r="C453" s="11" t="s">
        <v>385</v>
      </c>
      <c r="D453" s="284" t="s">
        <v>1773</v>
      </c>
      <c r="E453" s="433" t="s">
        <v>1774</v>
      </c>
      <c r="F453" s="385" t="s">
        <v>1775</v>
      </c>
      <c r="G453" s="11" t="s">
        <v>20</v>
      </c>
      <c r="H453" s="11" t="s">
        <v>49</v>
      </c>
      <c r="I453" s="11"/>
      <c r="J453" s="54" t="s">
        <v>1776</v>
      </c>
      <c r="K453" s="13">
        <v>44958.0</v>
      </c>
      <c r="L453" s="55" t="s">
        <v>22</v>
      </c>
      <c r="M453" s="56"/>
      <c r="N453" s="56"/>
      <c r="O453" s="57"/>
    </row>
    <row r="454">
      <c r="A454" s="6" t="s">
        <v>1777</v>
      </c>
      <c r="B454" s="33"/>
      <c r="C454" s="8" t="s">
        <v>219</v>
      </c>
      <c r="D454" s="43" t="s">
        <v>1778</v>
      </c>
      <c r="E454" s="10"/>
      <c r="F454" s="10"/>
      <c r="G454" s="8" t="s">
        <v>20</v>
      </c>
      <c r="I454" s="8"/>
      <c r="J454" s="12"/>
      <c r="L454" s="14" t="s">
        <v>22</v>
      </c>
      <c r="M454" s="15"/>
      <c r="N454" s="15"/>
      <c r="O454" s="16"/>
    </row>
    <row r="455">
      <c r="A455" s="58" t="s">
        <v>1779</v>
      </c>
      <c r="B455" s="17"/>
      <c r="C455" s="61" t="s">
        <v>1780</v>
      </c>
      <c r="D455" s="43" t="s">
        <v>1781</v>
      </c>
      <c r="E455" s="60"/>
      <c r="F455" s="60"/>
      <c r="G455" s="61" t="s">
        <v>20</v>
      </c>
      <c r="H455" s="19"/>
      <c r="I455" s="61"/>
      <c r="J455" s="62"/>
      <c r="K455" s="19"/>
      <c r="L455" s="63" t="s">
        <v>22</v>
      </c>
      <c r="M455" s="64"/>
      <c r="N455" s="64"/>
      <c r="O455" s="65"/>
    </row>
    <row r="456">
      <c r="A456" s="50" t="s">
        <v>1782</v>
      </c>
      <c r="B456" s="51" t="s">
        <v>1783</v>
      </c>
      <c r="C456" s="11" t="s">
        <v>28</v>
      </c>
      <c r="D456" s="43" t="s">
        <v>1784</v>
      </c>
      <c r="E456" s="53"/>
      <c r="F456" s="53"/>
      <c r="G456" s="11" t="s">
        <v>20</v>
      </c>
      <c r="H456" s="11" t="s">
        <v>49</v>
      </c>
      <c r="I456" s="11"/>
      <c r="J456" s="54"/>
      <c r="K456" s="13">
        <v>44959.0</v>
      </c>
      <c r="L456" s="56" t="s">
        <v>22</v>
      </c>
      <c r="M456" s="56"/>
      <c r="N456" s="56"/>
      <c r="O456" s="57"/>
    </row>
    <row r="457">
      <c r="A457" s="6" t="s">
        <v>1785</v>
      </c>
      <c r="B457" s="33"/>
      <c r="C457" s="8" t="s">
        <v>768</v>
      </c>
      <c r="D457" s="43" t="s">
        <v>1786</v>
      </c>
      <c r="E457" s="10"/>
      <c r="F457" s="10"/>
      <c r="G457" s="8" t="s">
        <v>20</v>
      </c>
      <c r="I457" s="8"/>
      <c r="J457" s="12"/>
      <c r="L457" s="15" t="s">
        <v>22</v>
      </c>
      <c r="M457" s="15"/>
      <c r="N457" s="15"/>
      <c r="O457" s="16"/>
    </row>
    <row r="458">
      <c r="A458" s="58" t="s">
        <v>1787</v>
      </c>
      <c r="B458" s="17"/>
      <c r="C458" s="61" t="s">
        <v>1788</v>
      </c>
      <c r="D458" s="284" t="s">
        <v>1789</v>
      </c>
      <c r="E458" s="60"/>
      <c r="F458" s="60"/>
      <c r="G458" s="61" t="s">
        <v>20</v>
      </c>
      <c r="H458" s="19"/>
      <c r="I458" s="61"/>
      <c r="J458" s="62"/>
      <c r="K458" s="19"/>
      <c r="L458" s="64" t="s">
        <v>22</v>
      </c>
      <c r="M458" s="64"/>
      <c r="N458" s="64"/>
      <c r="O458" s="65"/>
    </row>
    <row r="459">
      <c r="A459" s="50" t="s">
        <v>1790</v>
      </c>
      <c r="B459" s="51" t="s">
        <v>1791</v>
      </c>
      <c r="C459" s="11" t="s">
        <v>818</v>
      </c>
      <c r="D459" s="35" t="s">
        <v>1792</v>
      </c>
      <c r="E459" s="53"/>
      <c r="F459" s="53"/>
      <c r="G459" s="154" t="s">
        <v>1793</v>
      </c>
      <c r="H459" s="11" t="s">
        <v>49</v>
      </c>
      <c r="I459" s="11"/>
      <c r="J459" s="54"/>
      <c r="K459" s="13">
        <v>44959.0</v>
      </c>
      <c r="L459" s="56" t="s">
        <v>22</v>
      </c>
      <c r="M459" s="56"/>
      <c r="N459" s="56"/>
      <c r="O459" s="57"/>
    </row>
    <row r="460">
      <c r="A460" s="6" t="s">
        <v>1794</v>
      </c>
      <c r="B460" s="33"/>
      <c r="C460" s="8" t="s">
        <v>1653</v>
      </c>
      <c r="D460" s="35" t="s">
        <v>1795</v>
      </c>
      <c r="E460" s="10"/>
      <c r="F460" s="10"/>
      <c r="G460" s="8" t="s">
        <v>20</v>
      </c>
      <c r="I460" s="8"/>
      <c r="J460" s="12"/>
      <c r="L460" s="15" t="s">
        <v>22</v>
      </c>
      <c r="M460" s="15"/>
      <c r="N460" s="15"/>
      <c r="O460" s="16"/>
    </row>
    <row r="461">
      <c r="A461" s="6" t="s">
        <v>1796</v>
      </c>
      <c r="B461" s="33"/>
      <c r="C461" s="8" t="s">
        <v>1653</v>
      </c>
      <c r="D461" s="35" t="s">
        <v>1797</v>
      </c>
      <c r="E461" s="10"/>
      <c r="F461" s="10"/>
      <c r="G461" s="8" t="s">
        <v>20</v>
      </c>
      <c r="I461" s="8"/>
      <c r="J461" s="12"/>
      <c r="L461" s="15" t="s">
        <v>22</v>
      </c>
      <c r="M461" s="15"/>
      <c r="N461" s="15"/>
      <c r="O461" s="16"/>
    </row>
    <row r="462">
      <c r="A462" s="58" t="s">
        <v>1798</v>
      </c>
      <c r="B462" s="17"/>
      <c r="C462" s="61" t="s">
        <v>1799</v>
      </c>
      <c r="D462" s="35" t="s">
        <v>1800</v>
      </c>
      <c r="E462" s="60"/>
      <c r="F462" s="60"/>
      <c r="G462" s="159" t="s">
        <v>1801</v>
      </c>
      <c r="H462" s="19"/>
      <c r="I462" s="61"/>
      <c r="J462" s="62"/>
      <c r="K462" s="19"/>
      <c r="L462" s="64" t="s">
        <v>22</v>
      </c>
      <c r="M462" s="64"/>
      <c r="N462" s="64"/>
      <c r="O462" s="65"/>
    </row>
    <row r="463">
      <c r="A463" s="50" t="s">
        <v>1802</v>
      </c>
      <c r="B463" s="51" t="s">
        <v>1803</v>
      </c>
      <c r="C463" s="11" t="s">
        <v>717</v>
      </c>
      <c r="D463" s="35" t="s">
        <v>1804</v>
      </c>
      <c r="E463" s="53"/>
      <c r="F463" s="53"/>
      <c r="G463" s="11" t="s">
        <v>20</v>
      </c>
      <c r="H463" s="11" t="s">
        <v>49</v>
      </c>
      <c r="I463" s="11"/>
      <c r="J463" s="54"/>
      <c r="K463" s="13">
        <v>44959.0</v>
      </c>
      <c r="L463" s="56" t="s">
        <v>22</v>
      </c>
      <c r="M463" s="56"/>
      <c r="N463" s="56"/>
      <c r="O463" s="57"/>
    </row>
    <row r="464">
      <c r="A464" s="58" t="s">
        <v>1805</v>
      </c>
      <c r="B464" s="17"/>
      <c r="C464" s="61" t="s">
        <v>1806</v>
      </c>
      <c r="D464" s="35" t="s">
        <v>1807</v>
      </c>
      <c r="E464" s="60"/>
      <c r="F464" s="60"/>
      <c r="G464" s="159" t="s">
        <v>1808</v>
      </c>
      <c r="H464" s="19"/>
      <c r="I464" s="61"/>
      <c r="J464" s="62"/>
      <c r="K464" s="19"/>
      <c r="L464" s="64" t="s">
        <v>22</v>
      </c>
      <c r="M464" s="64"/>
      <c r="N464" s="64"/>
      <c r="O464" s="65"/>
    </row>
    <row r="465">
      <c r="A465" s="50" t="s">
        <v>1809</v>
      </c>
      <c r="B465" s="51" t="s">
        <v>1810</v>
      </c>
      <c r="C465" s="11" t="s">
        <v>394</v>
      </c>
      <c r="D465" s="35" t="s">
        <v>1811</v>
      </c>
      <c r="E465" s="53"/>
      <c r="F465" s="53"/>
      <c r="G465" s="11" t="s">
        <v>20</v>
      </c>
      <c r="H465" s="11" t="s">
        <v>49</v>
      </c>
      <c r="I465" s="11"/>
      <c r="J465" s="54"/>
      <c r="K465" s="13">
        <v>44959.0</v>
      </c>
      <c r="L465" s="56" t="s">
        <v>22</v>
      </c>
      <c r="M465" s="56"/>
      <c r="N465" s="56"/>
      <c r="O465" s="57"/>
    </row>
    <row r="466">
      <c r="A466" s="58" t="s">
        <v>1812</v>
      </c>
      <c r="B466" s="17"/>
      <c r="C466" s="61" t="s">
        <v>162</v>
      </c>
      <c r="D466" s="35" t="s">
        <v>1813</v>
      </c>
      <c r="E466" s="60"/>
      <c r="F466" s="60"/>
      <c r="G466" s="61" t="s">
        <v>20</v>
      </c>
      <c r="H466" s="19"/>
      <c r="I466" s="61"/>
      <c r="J466" s="62"/>
      <c r="K466" s="19"/>
      <c r="L466" s="64" t="s">
        <v>22</v>
      </c>
      <c r="M466" s="64"/>
      <c r="N466" s="64"/>
      <c r="O466" s="65"/>
    </row>
    <row r="467">
      <c r="A467" s="20" t="s">
        <v>1814</v>
      </c>
      <c r="B467" s="21" t="s">
        <v>1815</v>
      </c>
      <c r="C467" s="22" t="s">
        <v>394</v>
      </c>
      <c r="D467" s="35" t="s">
        <v>1816</v>
      </c>
      <c r="E467" s="79"/>
      <c r="F467" s="163" t="s">
        <v>1817</v>
      </c>
      <c r="G467" s="22" t="s">
        <v>20</v>
      </c>
      <c r="H467" s="22" t="s">
        <v>13</v>
      </c>
      <c r="I467" s="22"/>
      <c r="J467" s="27" t="s">
        <v>633</v>
      </c>
      <c r="K467" s="28">
        <v>44959.0</v>
      </c>
      <c r="L467" s="30">
        <v>45047.0</v>
      </c>
      <c r="M467" s="30">
        <v>44960.0</v>
      </c>
      <c r="N467" s="30"/>
      <c r="O467" s="31"/>
    </row>
    <row r="468">
      <c r="A468" s="41" t="s">
        <v>1818</v>
      </c>
      <c r="B468" s="17"/>
      <c r="C468" s="42" t="s">
        <v>1819</v>
      </c>
      <c r="D468" s="35" t="s">
        <v>1820</v>
      </c>
      <c r="E468" s="44"/>
      <c r="F468" s="44"/>
      <c r="G468" s="42" t="s">
        <v>20</v>
      </c>
      <c r="H468" s="19"/>
      <c r="I468" s="42"/>
      <c r="J468" s="46"/>
      <c r="K468" s="19"/>
      <c r="L468" s="48" t="s">
        <v>22</v>
      </c>
      <c r="M468" s="48"/>
      <c r="N468" s="48"/>
      <c r="O468" s="49"/>
    </row>
    <row r="469">
      <c r="A469" s="50" t="s">
        <v>1821</v>
      </c>
      <c r="B469" s="51" t="s">
        <v>1822</v>
      </c>
      <c r="C469" s="11" t="s">
        <v>711</v>
      </c>
      <c r="D469" s="35" t="s">
        <v>1823</v>
      </c>
      <c r="E469" s="53"/>
      <c r="F469" s="53"/>
      <c r="G469" s="11" t="s">
        <v>20</v>
      </c>
      <c r="H469" s="11" t="s">
        <v>49</v>
      </c>
      <c r="I469" s="11"/>
      <c r="J469" s="54"/>
      <c r="K469" s="13">
        <v>44959.0</v>
      </c>
      <c r="L469" s="56" t="s">
        <v>22</v>
      </c>
      <c r="M469" s="56"/>
      <c r="N469" s="56"/>
      <c r="O469" s="57"/>
    </row>
    <row r="470">
      <c r="A470" s="58" t="s">
        <v>1824</v>
      </c>
      <c r="B470" s="17"/>
      <c r="C470" s="61" t="s">
        <v>794</v>
      </c>
      <c r="D470" s="35" t="s">
        <v>1825</v>
      </c>
      <c r="E470" s="60"/>
      <c r="F470" s="558" t="s">
        <v>1826</v>
      </c>
      <c r="G470" s="61" t="s">
        <v>20</v>
      </c>
      <c r="H470" s="19"/>
      <c r="I470" s="61"/>
      <c r="J470" s="62" t="s">
        <v>212</v>
      </c>
      <c r="K470" s="19"/>
      <c r="L470" s="64" t="s">
        <v>22</v>
      </c>
      <c r="M470" s="64"/>
      <c r="N470" s="64"/>
      <c r="O470" s="65"/>
    </row>
    <row r="471">
      <c r="A471" s="167" t="s">
        <v>1827</v>
      </c>
      <c r="B471" s="168" t="s">
        <v>1828</v>
      </c>
      <c r="C471" s="169" t="s">
        <v>208</v>
      </c>
      <c r="D471" s="35" t="s">
        <v>1829</v>
      </c>
      <c r="E471" s="559" t="s">
        <v>1830</v>
      </c>
      <c r="F471" s="171"/>
      <c r="G471" s="202" t="s">
        <v>1831</v>
      </c>
      <c r="H471" s="169" t="s">
        <v>58</v>
      </c>
      <c r="I471" s="169"/>
      <c r="J471" s="173" t="s">
        <v>1832</v>
      </c>
      <c r="K471" s="174">
        <v>44959.0</v>
      </c>
      <c r="L471" s="175" t="s">
        <v>22</v>
      </c>
      <c r="M471" s="176">
        <v>44965.0</v>
      </c>
      <c r="N471" s="560">
        <v>44967.0</v>
      </c>
      <c r="O471" s="561">
        <v>44970.0</v>
      </c>
    </row>
    <row r="472">
      <c r="A472" s="184" t="s">
        <v>1833</v>
      </c>
      <c r="B472" s="17"/>
      <c r="C472" s="185" t="s">
        <v>1834</v>
      </c>
      <c r="D472" s="43" t="s">
        <v>1835</v>
      </c>
      <c r="E472" s="562" t="s">
        <v>1836</v>
      </c>
      <c r="F472" s="206"/>
      <c r="G472" s="185" t="s">
        <v>20</v>
      </c>
      <c r="H472" s="19"/>
      <c r="I472" s="185"/>
      <c r="J472" s="189" t="s">
        <v>954</v>
      </c>
      <c r="K472" s="19"/>
      <c r="L472" s="190" t="s">
        <v>22</v>
      </c>
      <c r="M472" s="191"/>
      <c r="N472" s="563"/>
      <c r="O472" s="564"/>
    </row>
    <row r="473">
      <c r="A473" s="391" t="s">
        <v>1837</v>
      </c>
      <c r="B473" s="392" t="s">
        <v>1837</v>
      </c>
      <c r="C473" s="393" t="s">
        <v>1838</v>
      </c>
      <c r="D473" s="284" t="s">
        <v>1839</v>
      </c>
      <c r="E473" s="565" t="s">
        <v>1840</v>
      </c>
      <c r="F473" s="395"/>
      <c r="G473" s="393" t="s">
        <v>20</v>
      </c>
      <c r="H473" s="393" t="s">
        <v>14</v>
      </c>
      <c r="I473" s="393"/>
      <c r="J473" s="396"/>
      <c r="K473" s="397">
        <v>44959.0</v>
      </c>
      <c r="L473" s="398" t="s">
        <v>22</v>
      </c>
      <c r="M473" s="399"/>
      <c r="N473" s="566"/>
      <c r="O473" s="567"/>
    </row>
    <row r="474">
      <c r="A474" s="520" t="s">
        <v>1841</v>
      </c>
      <c r="B474" s="33"/>
      <c r="C474" s="521" t="s">
        <v>1842</v>
      </c>
      <c r="D474" s="35" t="s">
        <v>1843</v>
      </c>
      <c r="E474" s="528" t="s">
        <v>1844</v>
      </c>
      <c r="F474" s="522"/>
      <c r="G474" s="521" t="s">
        <v>20</v>
      </c>
      <c r="I474" s="521" t="s">
        <v>97</v>
      </c>
      <c r="J474" s="524" t="s">
        <v>1845</v>
      </c>
      <c r="L474" s="525" t="s">
        <v>22</v>
      </c>
      <c r="M474" s="526"/>
      <c r="N474" s="568"/>
      <c r="O474" s="569"/>
    </row>
    <row r="475">
      <c r="A475" s="401" t="s">
        <v>1846</v>
      </c>
      <c r="B475" s="17"/>
      <c r="C475" s="402" t="s">
        <v>1847</v>
      </c>
      <c r="D475" s="35" t="s">
        <v>1848</v>
      </c>
      <c r="E475" s="570" t="s">
        <v>1849</v>
      </c>
      <c r="F475" s="403"/>
      <c r="G475" s="571" t="s">
        <v>1850</v>
      </c>
      <c r="H475" s="19"/>
      <c r="I475" s="404" t="s">
        <v>97</v>
      </c>
      <c r="J475" s="404" t="s">
        <v>1851</v>
      </c>
      <c r="K475" s="19"/>
      <c r="L475" s="405" t="s">
        <v>22</v>
      </c>
      <c r="M475" s="406">
        <v>44970.0</v>
      </c>
      <c r="N475" s="406">
        <v>44971.0</v>
      </c>
      <c r="O475" s="406">
        <v>44979.0</v>
      </c>
    </row>
    <row r="476">
      <c r="A476" s="32" t="s">
        <v>1852</v>
      </c>
      <c r="B476" s="164" t="s">
        <v>1853</v>
      </c>
      <c r="C476" s="34" t="s">
        <v>610</v>
      </c>
      <c r="D476" s="35" t="s">
        <v>1854</v>
      </c>
      <c r="E476" s="82"/>
      <c r="F476" s="82"/>
      <c r="G476" s="164" t="s">
        <v>1855</v>
      </c>
      <c r="H476" s="34" t="s">
        <v>13</v>
      </c>
      <c r="I476" s="34"/>
      <c r="J476" s="38"/>
      <c r="K476" s="283">
        <v>44959.0</v>
      </c>
      <c r="L476" s="39" t="s">
        <v>22</v>
      </c>
      <c r="M476" s="29"/>
      <c r="N476" s="29"/>
      <c r="O476" s="40"/>
    </row>
    <row r="477">
      <c r="A477" s="32" t="s">
        <v>1856</v>
      </c>
      <c r="C477" s="34" t="s">
        <v>1857</v>
      </c>
      <c r="D477" s="35" t="s">
        <v>1858</v>
      </c>
      <c r="E477" s="82"/>
      <c r="F477" s="37" t="s">
        <v>1859</v>
      </c>
      <c r="G477" s="34" t="s">
        <v>20</v>
      </c>
      <c r="I477" s="34"/>
      <c r="J477" s="38" t="s">
        <v>33</v>
      </c>
      <c r="L477" s="29">
        <v>45046.0</v>
      </c>
      <c r="M477" s="29"/>
      <c r="N477" s="29"/>
      <c r="O477" s="40"/>
    </row>
    <row r="478">
      <c r="A478" s="41" t="s">
        <v>1860</v>
      </c>
      <c r="B478" s="19"/>
      <c r="C478" s="42" t="s">
        <v>1861</v>
      </c>
      <c r="D478" s="35" t="s">
        <v>1862</v>
      </c>
      <c r="E478" s="44"/>
      <c r="F478" s="536" t="s">
        <v>1863</v>
      </c>
      <c r="G478" s="42" t="s">
        <v>20</v>
      </c>
      <c r="H478" s="19"/>
      <c r="I478" s="42"/>
      <c r="J478" s="46" t="s">
        <v>1864</v>
      </c>
      <c r="K478" s="19"/>
      <c r="L478" s="29">
        <v>45025.0</v>
      </c>
      <c r="M478" s="48">
        <v>44966.0</v>
      </c>
      <c r="N478" s="48"/>
      <c r="O478" s="49"/>
    </row>
    <row r="479">
      <c r="A479" s="20" t="s">
        <v>1865</v>
      </c>
      <c r="B479" s="21" t="s">
        <v>1866</v>
      </c>
      <c r="C479" s="22" t="s">
        <v>71</v>
      </c>
      <c r="D479" s="35" t="s">
        <v>1867</v>
      </c>
      <c r="E479" s="78" t="s">
        <v>1868</v>
      </c>
      <c r="F479" s="79"/>
      <c r="G479" s="22" t="s">
        <v>20</v>
      </c>
      <c r="H479" s="22" t="s">
        <v>13</v>
      </c>
      <c r="I479" s="22"/>
      <c r="J479" s="27" t="s">
        <v>174</v>
      </c>
      <c r="K479" s="28">
        <v>44959.0</v>
      </c>
      <c r="L479" s="81" t="s">
        <v>22</v>
      </c>
      <c r="M479" s="30"/>
      <c r="N479" s="30"/>
      <c r="O479" s="31"/>
    </row>
    <row r="480">
      <c r="A480" s="32" t="s">
        <v>1869</v>
      </c>
      <c r="B480" s="33"/>
      <c r="C480" s="34" t="s">
        <v>721</v>
      </c>
      <c r="D480" s="35" t="s">
        <v>1870</v>
      </c>
      <c r="E480" s="151" t="s">
        <v>1871</v>
      </c>
      <c r="F480" s="37" t="s">
        <v>1872</v>
      </c>
      <c r="G480" s="34" t="s">
        <v>20</v>
      </c>
      <c r="I480" s="34" t="s">
        <v>1873</v>
      </c>
      <c r="J480" s="38" t="s">
        <v>1874</v>
      </c>
      <c r="L480" s="39" t="s">
        <v>22</v>
      </c>
      <c r="M480" s="29"/>
      <c r="N480" s="29"/>
      <c r="O480" s="40"/>
    </row>
    <row r="481">
      <c r="A481" s="32" t="s">
        <v>1875</v>
      </c>
      <c r="B481" s="17"/>
      <c r="C481" s="34" t="s">
        <v>1876</v>
      </c>
      <c r="D481" s="43" t="s">
        <v>1877</v>
      </c>
      <c r="E481" s="82"/>
      <c r="F481" s="82"/>
      <c r="G481" s="34" t="s">
        <v>20</v>
      </c>
      <c r="H481" s="19"/>
      <c r="I481" s="34"/>
      <c r="J481" s="38"/>
      <c r="K481" s="19"/>
      <c r="L481" s="29" t="s">
        <v>22</v>
      </c>
      <c r="M481" s="29"/>
      <c r="N481" s="29"/>
      <c r="O481" s="40"/>
    </row>
    <row r="482">
      <c r="A482" s="50" t="s">
        <v>1878</v>
      </c>
      <c r="B482" s="51" t="s">
        <v>1879</v>
      </c>
      <c r="C482" s="11" t="s">
        <v>162</v>
      </c>
      <c r="D482" s="35" t="s">
        <v>1880</v>
      </c>
      <c r="E482" s="53"/>
      <c r="F482" s="53"/>
      <c r="G482" s="11" t="s">
        <v>20</v>
      </c>
      <c r="H482" s="11" t="s">
        <v>49</v>
      </c>
      <c r="I482" s="11"/>
      <c r="J482" s="54"/>
      <c r="K482" s="13">
        <v>44960.0</v>
      </c>
      <c r="L482" s="55" t="s">
        <v>22</v>
      </c>
      <c r="M482" s="56"/>
      <c r="N482" s="56"/>
      <c r="O482" s="57"/>
    </row>
    <row r="483">
      <c r="A483" s="58" t="s">
        <v>1881</v>
      </c>
      <c r="B483" s="17"/>
      <c r="C483" s="61" t="s">
        <v>1882</v>
      </c>
      <c r="D483" s="35" t="s">
        <v>1883</v>
      </c>
      <c r="E483" s="60"/>
      <c r="F483" s="60"/>
      <c r="G483" s="61" t="s">
        <v>20</v>
      </c>
      <c r="H483" s="19"/>
      <c r="I483" s="61"/>
      <c r="J483" s="62"/>
      <c r="K483" s="19"/>
      <c r="L483" s="64" t="s">
        <v>22</v>
      </c>
      <c r="M483" s="64"/>
      <c r="N483" s="64"/>
      <c r="O483" s="65"/>
    </row>
    <row r="484">
      <c r="A484" s="50" t="s">
        <v>1884</v>
      </c>
      <c r="B484" s="51" t="s">
        <v>1885</v>
      </c>
      <c r="C484" s="11" t="s">
        <v>1886</v>
      </c>
      <c r="D484" s="35" t="s">
        <v>1887</v>
      </c>
      <c r="E484" s="53"/>
      <c r="F484" s="53"/>
      <c r="G484" s="11" t="s">
        <v>20</v>
      </c>
      <c r="H484" s="11" t="s">
        <v>49</v>
      </c>
      <c r="I484" s="11"/>
      <c r="J484" s="54"/>
      <c r="K484" s="13">
        <v>44960.0</v>
      </c>
      <c r="L484" s="56" t="s">
        <v>22</v>
      </c>
      <c r="M484" s="56"/>
      <c r="N484" s="56"/>
      <c r="O484" s="57"/>
    </row>
    <row r="485">
      <c r="A485" s="6" t="s">
        <v>1888</v>
      </c>
      <c r="B485" s="33"/>
      <c r="C485" s="8" t="s">
        <v>1638</v>
      </c>
      <c r="D485" s="35" t="s">
        <v>1889</v>
      </c>
      <c r="E485" s="10"/>
      <c r="F485" s="10"/>
      <c r="G485" s="8" t="s">
        <v>20</v>
      </c>
      <c r="I485" s="8"/>
      <c r="J485" s="12"/>
      <c r="L485" s="15" t="s">
        <v>22</v>
      </c>
      <c r="M485" s="15"/>
      <c r="N485" s="15"/>
      <c r="O485" s="16"/>
    </row>
    <row r="486">
      <c r="A486" s="58" t="s">
        <v>1890</v>
      </c>
      <c r="B486" s="17"/>
      <c r="C486" s="61" t="s">
        <v>1891</v>
      </c>
      <c r="D486" s="35" t="s">
        <v>1892</v>
      </c>
      <c r="E486" s="60"/>
      <c r="F486" s="60"/>
      <c r="G486" s="61" t="s">
        <v>20</v>
      </c>
      <c r="H486" s="19"/>
      <c r="I486" s="61"/>
      <c r="J486" s="62"/>
      <c r="K486" s="19"/>
      <c r="L486" s="64" t="s">
        <v>22</v>
      </c>
      <c r="M486" s="64"/>
      <c r="N486" s="64"/>
      <c r="O486" s="65"/>
    </row>
    <row r="487">
      <c r="A487" s="50" t="s">
        <v>1893</v>
      </c>
      <c r="B487" s="51" t="s">
        <v>1894</v>
      </c>
      <c r="C487" s="11" t="s">
        <v>1362</v>
      </c>
      <c r="D487" s="35" t="s">
        <v>1895</v>
      </c>
      <c r="E487" s="53"/>
      <c r="F487" s="53"/>
      <c r="G487" s="11" t="s">
        <v>20</v>
      </c>
      <c r="H487" s="11" t="s">
        <v>49</v>
      </c>
      <c r="I487" s="11"/>
      <c r="J487" s="54"/>
      <c r="K487" s="13">
        <v>44960.0</v>
      </c>
      <c r="L487" s="56" t="s">
        <v>22</v>
      </c>
      <c r="M487" s="56"/>
      <c r="N487" s="56"/>
      <c r="O487" s="57"/>
    </row>
    <row r="488">
      <c r="A488" s="58" t="s">
        <v>1896</v>
      </c>
      <c r="B488" s="17"/>
      <c r="C488" s="61" t="s">
        <v>1022</v>
      </c>
      <c r="D488" s="43" t="s">
        <v>1897</v>
      </c>
      <c r="E488" s="60"/>
      <c r="F488" s="60"/>
      <c r="G488" s="61" t="s">
        <v>20</v>
      </c>
      <c r="H488" s="19"/>
      <c r="I488" s="61"/>
      <c r="J488" s="62"/>
      <c r="K488" s="19"/>
      <c r="L488" s="64" t="s">
        <v>22</v>
      </c>
      <c r="M488" s="64"/>
      <c r="N488" s="64"/>
      <c r="O488" s="65"/>
    </row>
    <row r="489">
      <c r="A489" s="32" t="s">
        <v>1898</v>
      </c>
      <c r="B489" s="21" t="s">
        <v>1899</v>
      </c>
      <c r="C489" s="34" t="s">
        <v>1900</v>
      </c>
      <c r="D489" s="35" t="s">
        <v>1901</v>
      </c>
      <c r="E489" s="79"/>
      <c r="F489" s="79"/>
      <c r="G489" s="22" t="s">
        <v>20</v>
      </c>
      <c r="H489" s="22" t="s">
        <v>13</v>
      </c>
      <c r="I489" s="22"/>
      <c r="J489" s="27"/>
      <c r="K489" s="28">
        <v>44960.0</v>
      </c>
      <c r="L489" s="30" t="s">
        <v>22</v>
      </c>
      <c r="M489" s="30"/>
      <c r="N489" s="30"/>
      <c r="O489" s="31"/>
    </row>
    <row r="490">
      <c r="A490" s="32" t="s">
        <v>1902</v>
      </c>
      <c r="B490" s="33"/>
      <c r="C490" s="34" t="s">
        <v>1903</v>
      </c>
      <c r="D490" s="35" t="s">
        <v>1904</v>
      </c>
      <c r="E490" s="82"/>
      <c r="F490" s="82"/>
      <c r="G490" s="34" t="s">
        <v>20</v>
      </c>
      <c r="I490" s="34"/>
      <c r="J490" s="38"/>
      <c r="L490" s="29" t="s">
        <v>22</v>
      </c>
      <c r="M490" s="29"/>
      <c r="N490" s="29"/>
      <c r="O490" s="40"/>
    </row>
    <row r="491">
      <c r="A491" s="41" t="s">
        <v>1905</v>
      </c>
      <c r="B491" s="17"/>
      <c r="C491" s="42" t="s">
        <v>1906</v>
      </c>
      <c r="D491" s="35" t="s">
        <v>1907</v>
      </c>
      <c r="E491" s="44"/>
      <c r="F491" s="165" t="s">
        <v>1908</v>
      </c>
      <c r="G491" s="42" t="s">
        <v>20</v>
      </c>
      <c r="H491" s="19"/>
      <c r="I491" s="42"/>
      <c r="J491" s="46" t="s">
        <v>1864</v>
      </c>
      <c r="K491" s="19"/>
      <c r="L491" s="29">
        <v>45025.0</v>
      </c>
      <c r="M491" s="48">
        <v>44966.0</v>
      </c>
      <c r="N491" s="48"/>
      <c r="O491" s="49"/>
    </row>
    <row r="492">
      <c r="A492" s="50" t="s">
        <v>1909</v>
      </c>
      <c r="B492" s="51" t="s">
        <v>1910</v>
      </c>
      <c r="C492" s="11" t="s">
        <v>1911</v>
      </c>
      <c r="D492" s="35" t="s">
        <v>1912</v>
      </c>
      <c r="E492" s="53"/>
      <c r="F492" s="53"/>
      <c r="G492" s="11" t="s">
        <v>20</v>
      </c>
      <c r="H492" s="11" t="s">
        <v>49</v>
      </c>
      <c r="I492" s="11"/>
      <c r="J492" s="54"/>
      <c r="K492" s="13">
        <v>44960.0</v>
      </c>
      <c r="L492" s="56" t="s">
        <v>22</v>
      </c>
      <c r="M492" s="56"/>
      <c r="N492" s="56"/>
      <c r="O492" s="57"/>
    </row>
    <row r="493">
      <c r="A493" s="58" t="s">
        <v>1913</v>
      </c>
      <c r="B493" s="17"/>
      <c r="C493" s="61" t="s">
        <v>219</v>
      </c>
      <c r="D493" s="35" t="s">
        <v>1914</v>
      </c>
      <c r="E493" s="60"/>
      <c r="F493" s="60"/>
      <c r="G493" s="61" t="s">
        <v>20</v>
      </c>
      <c r="H493" s="19"/>
      <c r="I493" s="61"/>
      <c r="J493" s="62"/>
      <c r="K493" s="19"/>
      <c r="L493" s="64" t="s">
        <v>22</v>
      </c>
      <c r="M493" s="64"/>
      <c r="N493" s="64"/>
      <c r="O493" s="65"/>
    </row>
    <row r="494">
      <c r="A494" s="113" t="s">
        <v>1915</v>
      </c>
      <c r="B494" s="114" t="s">
        <v>1916</v>
      </c>
      <c r="C494" s="115" t="s">
        <v>1917</v>
      </c>
      <c r="D494" s="35" t="s">
        <v>1918</v>
      </c>
      <c r="E494" s="117"/>
      <c r="F494" s="117"/>
      <c r="G494" s="115" t="s">
        <v>20</v>
      </c>
      <c r="H494" s="115" t="s">
        <v>96</v>
      </c>
      <c r="I494" s="115"/>
      <c r="J494" s="118"/>
      <c r="K494" s="119">
        <v>44960.0</v>
      </c>
      <c r="L494" s="120" t="s">
        <v>22</v>
      </c>
      <c r="M494" s="121"/>
      <c r="N494" s="121"/>
      <c r="O494" s="122"/>
    </row>
    <row r="495">
      <c r="A495" s="123" t="s">
        <v>1919</v>
      </c>
      <c r="B495" s="33"/>
      <c r="C495" s="124" t="s">
        <v>1886</v>
      </c>
      <c r="D495" s="35" t="s">
        <v>1920</v>
      </c>
      <c r="E495" s="125"/>
      <c r="F495" s="125"/>
      <c r="G495" s="124" t="s">
        <v>20</v>
      </c>
      <c r="I495" s="124"/>
      <c r="J495" s="126"/>
      <c r="L495" s="127" t="s">
        <v>22</v>
      </c>
      <c r="M495" s="128"/>
      <c r="N495" s="128"/>
      <c r="O495" s="129"/>
    </row>
    <row r="496">
      <c r="A496" s="123" t="s">
        <v>1921</v>
      </c>
      <c r="B496" s="33"/>
      <c r="C496" s="124" t="s">
        <v>602</v>
      </c>
      <c r="D496" s="35" t="s">
        <v>1922</v>
      </c>
      <c r="E496" s="125"/>
      <c r="F496" s="125"/>
      <c r="G496" s="124" t="s">
        <v>20</v>
      </c>
      <c r="I496" s="124"/>
      <c r="J496" s="126"/>
      <c r="L496" s="127" t="s">
        <v>22</v>
      </c>
      <c r="M496" s="128"/>
      <c r="N496" s="128"/>
      <c r="O496" s="129"/>
    </row>
    <row r="497">
      <c r="A497" s="123" t="s">
        <v>1923</v>
      </c>
      <c r="B497" s="33"/>
      <c r="C497" s="124" t="s">
        <v>187</v>
      </c>
      <c r="D497" s="35" t="s">
        <v>1924</v>
      </c>
      <c r="E497" s="125"/>
      <c r="F497" s="125"/>
      <c r="G497" s="124" t="s">
        <v>20</v>
      </c>
      <c r="I497" s="124"/>
      <c r="J497" s="126"/>
      <c r="L497" s="127" t="s">
        <v>22</v>
      </c>
      <c r="M497" s="128"/>
      <c r="N497" s="128"/>
      <c r="O497" s="129"/>
    </row>
    <row r="498">
      <c r="A498" s="572" t="s">
        <v>1925</v>
      </c>
      <c r="B498" s="17"/>
      <c r="C498" s="573" t="s">
        <v>1926</v>
      </c>
      <c r="D498" s="35" t="s">
        <v>1927</v>
      </c>
      <c r="E498" s="574" t="s">
        <v>1928</v>
      </c>
      <c r="F498" s="575"/>
      <c r="G498" s="573" t="s">
        <v>20</v>
      </c>
      <c r="H498" s="19"/>
      <c r="I498" s="573" t="s">
        <v>1929</v>
      </c>
      <c r="J498" s="576" t="s">
        <v>174</v>
      </c>
      <c r="K498" s="19"/>
      <c r="L498" s="577" t="s">
        <v>22</v>
      </c>
      <c r="M498" s="578"/>
      <c r="N498" s="578"/>
      <c r="O498" s="579"/>
    </row>
    <row r="499" hidden="1">
      <c r="A499" s="378" t="s">
        <v>1930</v>
      </c>
      <c r="B499" s="208" t="s">
        <v>1931</v>
      </c>
      <c r="C499" s="213" t="s">
        <v>1463</v>
      </c>
      <c r="D499" s="210"/>
      <c r="E499" s="379"/>
      <c r="F499" s="379"/>
      <c r="G499" s="380" t="s">
        <v>1932</v>
      </c>
      <c r="H499" s="213" t="s">
        <v>340</v>
      </c>
      <c r="I499" s="213"/>
      <c r="J499" s="214"/>
      <c r="K499" s="381">
        <v>44960.0</v>
      </c>
      <c r="L499" s="382" t="s">
        <v>22</v>
      </c>
      <c r="M499" s="366"/>
      <c r="N499" s="366"/>
      <c r="O499" s="367"/>
    </row>
    <row r="500" hidden="1">
      <c r="A500" s="220" t="s">
        <v>1933</v>
      </c>
      <c r="B500" s="33"/>
      <c r="C500" s="221" t="s">
        <v>1463</v>
      </c>
      <c r="D500" s="210"/>
      <c r="E500" s="222"/>
      <c r="F500" s="222"/>
      <c r="G500" s="309" t="s">
        <v>1934</v>
      </c>
      <c r="I500" s="221"/>
      <c r="J500" s="223" t="s">
        <v>1935</v>
      </c>
      <c r="L500" s="224" t="s">
        <v>22</v>
      </c>
      <c r="M500" s="225"/>
      <c r="N500" s="225"/>
      <c r="O500" s="368"/>
    </row>
    <row r="501" hidden="1">
      <c r="A501" s="228" t="s">
        <v>1936</v>
      </c>
      <c r="B501" s="17"/>
      <c r="C501" s="229" t="s">
        <v>1463</v>
      </c>
      <c r="D501" s="210"/>
      <c r="E501" s="230"/>
      <c r="F501" s="230"/>
      <c r="G501" s="311" t="s">
        <v>1937</v>
      </c>
      <c r="H501" s="19"/>
      <c r="I501" s="229"/>
      <c r="J501" s="232"/>
      <c r="K501" s="19"/>
      <c r="L501" s="233" t="s">
        <v>22</v>
      </c>
      <c r="M501" s="234"/>
      <c r="N501" s="234"/>
      <c r="O501" s="370"/>
    </row>
    <row r="502">
      <c r="A502" s="20" t="s">
        <v>1938</v>
      </c>
      <c r="B502" s="21" t="s">
        <v>1939</v>
      </c>
      <c r="C502" s="22" t="s">
        <v>208</v>
      </c>
      <c r="D502" s="35" t="s">
        <v>1940</v>
      </c>
      <c r="E502" s="79"/>
      <c r="F502" s="79"/>
      <c r="G502" s="22" t="s">
        <v>20</v>
      </c>
      <c r="H502" s="22" t="s">
        <v>13</v>
      </c>
      <c r="I502" s="22"/>
      <c r="J502" s="27"/>
      <c r="K502" s="28">
        <v>44963.0</v>
      </c>
      <c r="L502" s="30" t="s">
        <v>22</v>
      </c>
      <c r="M502" s="30"/>
      <c r="N502" s="30"/>
      <c r="O502" s="31"/>
    </row>
    <row r="503">
      <c r="A503" s="32" t="s">
        <v>1941</v>
      </c>
      <c r="B503" s="33"/>
      <c r="C503" s="34" t="s">
        <v>1942</v>
      </c>
      <c r="D503" s="35" t="s">
        <v>1943</v>
      </c>
      <c r="E503" s="82"/>
      <c r="F503" s="82"/>
      <c r="G503" s="34" t="s">
        <v>20</v>
      </c>
      <c r="I503" s="34"/>
      <c r="J503" s="38"/>
      <c r="L503" s="29" t="s">
        <v>22</v>
      </c>
      <c r="M503" s="29"/>
      <c r="N503" s="29"/>
      <c r="O503" s="40"/>
    </row>
    <row r="504">
      <c r="A504" s="32" t="s">
        <v>1944</v>
      </c>
      <c r="B504" s="33"/>
      <c r="C504" s="34" t="s">
        <v>1469</v>
      </c>
      <c r="D504" s="35" t="s">
        <v>1945</v>
      </c>
      <c r="E504" s="82"/>
      <c r="F504" s="82"/>
      <c r="G504" s="34" t="s">
        <v>20</v>
      </c>
      <c r="I504" s="34"/>
      <c r="J504" s="38"/>
      <c r="L504" s="29" t="s">
        <v>22</v>
      </c>
      <c r="M504" s="29"/>
      <c r="N504" s="29"/>
      <c r="O504" s="40"/>
    </row>
    <row r="505">
      <c r="A505" s="41" t="s">
        <v>1946</v>
      </c>
      <c r="B505" s="17"/>
      <c r="C505" s="42" t="s">
        <v>768</v>
      </c>
      <c r="D505" s="43" t="s">
        <v>1947</v>
      </c>
      <c r="E505" s="44"/>
      <c r="F505" s="165" t="s">
        <v>1948</v>
      </c>
      <c r="G505" s="42" t="s">
        <v>20</v>
      </c>
      <c r="H505" s="19"/>
      <c r="I505" s="42"/>
      <c r="J505" s="46" t="s">
        <v>1949</v>
      </c>
      <c r="K505" s="19"/>
      <c r="L505" s="48">
        <v>45017.0</v>
      </c>
      <c r="M505" s="48">
        <v>44965.0</v>
      </c>
      <c r="N505" s="48"/>
      <c r="O505" s="49"/>
    </row>
    <row r="506">
      <c r="A506" s="20" t="s">
        <v>1950</v>
      </c>
      <c r="B506" s="21" t="s">
        <v>1951</v>
      </c>
      <c r="C506" s="22" t="s">
        <v>165</v>
      </c>
      <c r="D506" s="35" t="s">
        <v>1952</v>
      </c>
      <c r="E506" s="79"/>
      <c r="F506" s="79"/>
      <c r="G506" s="22" t="s">
        <v>20</v>
      </c>
      <c r="H506" s="22" t="s">
        <v>13</v>
      </c>
      <c r="I506" s="22"/>
      <c r="J506" s="27"/>
      <c r="K506" s="28">
        <v>44964.0</v>
      </c>
      <c r="L506" s="81" t="s">
        <v>22</v>
      </c>
      <c r="M506" s="30"/>
      <c r="N506" s="30"/>
      <c r="O506" s="31"/>
    </row>
    <row r="507">
      <c r="A507" s="32" t="s">
        <v>1953</v>
      </c>
      <c r="B507" s="33"/>
      <c r="C507" s="34" t="s">
        <v>28</v>
      </c>
      <c r="D507" s="35" t="s">
        <v>1954</v>
      </c>
      <c r="E507" s="82"/>
      <c r="F507" s="82"/>
      <c r="G507" s="164" t="s">
        <v>1955</v>
      </c>
      <c r="I507" s="34"/>
      <c r="J507" s="38"/>
      <c r="L507" s="39" t="s">
        <v>22</v>
      </c>
      <c r="M507" s="29"/>
      <c r="N507" s="29"/>
      <c r="O507" s="40"/>
    </row>
    <row r="508">
      <c r="A508" s="41" t="s">
        <v>1956</v>
      </c>
      <c r="B508" s="17"/>
      <c r="C508" s="42" t="s">
        <v>1957</v>
      </c>
      <c r="D508" s="35" t="s">
        <v>1958</v>
      </c>
      <c r="E508" s="44"/>
      <c r="F508" s="165" t="s">
        <v>1959</v>
      </c>
      <c r="G508" s="42" t="s">
        <v>20</v>
      </c>
      <c r="H508" s="19"/>
      <c r="I508" s="42"/>
      <c r="J508" s="46" t="s">
        <v>1960</v>
      </c>
      <c r="K508" s="19"/>
      <c r="L508" s="48">
        <v>45043.0</v>
      </c>
      <c r="M508" s="48"/>
      <c r="N508" s="48"/>
      <c r="O508" s="49"/>
    </row>
    <row r="509">
      <c r="A509" s="580" t="s">
        <v>1961</v>
      </c>
      <c r="B509" s="51" t="s">
        <v>1962</v>
      </c>
      <c r="C509" s="434" t="s">
        <v>853</v>
      </c>
      <c r="D509" s="35" t="s">
        <v>1963</v>
      </c>
      <c r="E509" s="53"/>
      <c r="F509" s="53"/>
      <c r="G509" s="11" t="s">
        <v>20</v>
      </c>
      <c r="H509" s="11" t="s">
        <v>49</v>
      </c>
      <c r="I509" s="11"/>
      <c r="J509" s="54"/>
      <c r="K509" s="13">
        <v>44964.0</v>
      </c>
      <c r="L509" s="56" t="s">
        <v>22</v>
      </c>
      <c r="M509" s="56"/>
      <c r="N509" s="56"/>
      <c r="O509" s="57"/>
    </row>
    <row r="510">
      <c r="A510" s="6" t="s">
        <v>1964</v>
      </c>
      <c r="B510" s="33"/>
      <c r="C510" s="8" t="s">
        <v>1965</v>
      </c>
      <c r="D510" s="35" t="s">
        <v>1966</v>
      </c>
      <c r="E510" s="10"/>
      <c r="F510" s="10"/>
      <c r="G510" s="8" t="s">
        <v>20</v>
      </c>
      <c r="I510" s="8"/>
      <c r="J510" s="12"/>
      <c r="L510" s="15" t="s">
        <v>22</v>
      </c>
      <c r="M510" s="15"/>
      <c r="N510" s="15"/>
      <c r="O510" s="16"/>
    </row>
    <row r="511">
      <c r="A511" s="58" t="s">
        <v>1967</v>
      </c>
      <c r="B511" s="17"/>
      <c r="C511" s="61" t="s">
        <v>1968</v>
      </c>
      <c r="D511" s="35" t="s">
        <v>1969</v>
      </c>
      <c r="E511" s="60"/>
      <c r="F511" s="60"/>
      <c r="G511" s="61" t="s">
        <v>20</v>
      </c>
      <c r="H511" s="19"/>
      <c r="I511" s="61"/>
      <c r="J511" s="62"/>
      <c r="K511" s="19"/>
      <c r="L511" s="64" t="s">
        <v>22</v>
      </c>
      <c r="M511" s="64"/>
      <c r="N511" s="64"/>
      <c r="O511" s="65"/>
    </row>
    <row r="512">
      <c r="A512" s="50" t="s">
        <v>1970</v>
      </c>
      <c r="B512" s="51" t="s">
        <v>1971</v>
      </c>
      <c r="C512" s="11" t="s">
        <v>28</v>
      </c>
      <c r="D512" s="35" t="s">
        <v>1972</v>
      </c>
      <c r="E512" s="53"/>
      <c r="F512" s="53"/>
      <c r="G512" s="11" t="s">
        <v>20</v>
      </c>
      <c r="H512" s="11" t="s">
        <v>49</v>
      </c>
      <c r="I512" s="11"/>
      <c r="J512" s="54"/>
      <c r="K512" s="13">
        <v>44964.0</v>
      </c>
      <c r="L512" s="55" t="s">
        <v>22</v>
      </c>
      <c r="M512" s="56"/>
      <c r="N512" s="56"/>
      <c r="O512" s="57"/>
    </row>
    <row r="513">
      <c r="A513" s="58" t="s">
        <v>1973</v>
      </c>
      <c r="B513" s="17"/>
      <c r="C513" s="61" t="s">
        <v>1974</v>
      </c>
      <c r="D513" s="35" t="s">
        <v>1975</v>
      </c>
      <c r="E513" s="468" t="s">
        <v>1976</v>
      </c>
      <c r="F513" s="60"/>
      <c r="G513" s="159" t="s">
        <v>1977</v>
      </c>
      <c r="H513" s="19"/>
      <c r="I513" s="61"/>
      <c r="J513" s="62" t="s">
        <v>1978</v>
      </c>
      <c r="K513" s="19"/>
      <c r="L513" s="63" t="s">
        <v>22</v>
      </c>
      <c r="M513" s="64"/>
      <c r="N513" s="64"/>
      <c r="O513" s="65"/>
    </row>
    <row r="514">
      <c r="A514" s="50" t="s">
        <v>1979</v>
      </c>
      <c r="B514" s="51" t="s">
        <v>1980</v>
      </c>
      <c r="C514" s="11" t="s">
        <v>219</v>
      </c>
      <c r="D514" s="35" t="s">
        <v>1981</v>
      </c>
      <c r="E514" s="53"/>
      <c r="F514" s="53"/>
      <c r="G514" s="11" t="s">
        <v>20</v>
      </c>
      <c r="H514" s="11" t="s">
        <v>49</v>
      </c>
      <c r="I514" s="11"/>
      <c r="J514" s="54"/>
      <c r="K514" s="13">
        <v>44964.0</v>
      </c>
      <c r="L514" s="55" t="s">
        <v>22</v>
      </c>
      <c r="M514" s="56"/>
      <c r="N514" s="56"/>
      <c r="O514" s="57"/>
    </row>
    <row r="515">
      <c r="A515" s="6" t="s">
        <v>1982</v>
      </c>
      <c r="B515" s="33"/>
      <c r="C515" s="8" t="s">
        <v>28</v>
      </c>
      <c r="D515" s="35" t="s">
        <v>1983</v>
      </c>
      <c r="E515" s="286" t="s">
        <v>1984</v>
      </c>
      <c r="F515" s="10"/>
      <c r="G515" s="8" t="s">
        <v>20</v>
      </c>
      <c r="I515" s="8"/>
      <c r="J515" s="12" t="s">
        <v>174</v>
      </c>
      <c r="L515" s="14" t="s">
        <v>22</v>
      </c>
      <c r="M515" s="15"/>
      <c r="N515" s="15"/>
      <c r="O515" s="16"/>
    </row>
    <row r="516">
      <c r="A516" s="6" t="s">
        <v>1985</v>
      </c>
      <c r="B516" s="33"/>
      <c r="C516" s="8" t="s">
        <v>68</v>
      </c>
      <c r="D516" s="35" t="s">
        <v>1986</v>
      </c>
      <c r="E516" s="10"/>
      <c r="F516" s="10"/>
      <c r="G516" s="8" t="s">
        <v>20</v>
      </c>
      <c r="I516" s="8"/>
      <c r="J516" s="12"/>
      <c r="L516" s="14" t="s">
        <v>22</v>
      </c>
      <c r="M516" s="15"/>
      <c r="N516" s="15"/>
      <c r="O516" s="16"/>
    </row>
    <row r="517">
      <c r="A517" s="6" t="s">
        <v>1987</v>
      </c>
      <c r="B517" s="33"/>
      <c r="C517" s="8" t="s">
        <v>134</v>
      </c>
      <c r="D517" s="35" t="s">
        <v>1988</v>
      </c>
      <c r="E517" s="10"/>
      <c r="F517" s="10"/>
      <c r="G517" s="157" t="s">
        <v>1989</v>
      </c>
      <c r="I517" s="8"/>
      <c r="J517" s="12"/>
      <c r="L517" s="14" t="s">
        <v>22</v>
      </c>
      <c r="M517" s="15"/>
      <c r="N517" s="15"/>
      <c r="O517" s="16"/>
    </row>
    <row r="518">
      <c r="A518" s="58" t="s">
        <v>1990</v>
      </c>
      <c r="B518" s="17"/>
      <c r="C518" s="61" t="s">
        <v>1991</v>
      </c>
      <c r="D518" s="35" t="s">
        <v>1992</v>
      </c>
      <c r="E518" s="60"/>
      <c r="F518" s="558" t="s">
        <v>1993</v>
      </c>
      <c r="G518" s="159" t="s">
        <v>1994</v>
      </c>
      <c r="H518" s="19"/>
      <c r="I518" s="61"/>
      <c r="J518" s="62" t="s">
        <v>212</v>
      </c>
      <c r="K518" s="19"/>
      <c r="L518" s="63" t="s">
        <v>22</v>
      </c>
      <c r="M518" s="64"/>
      <c r="N518" s="64"/>
      <c r="O518" s="65"/>
    </row>
    <row r="519">
      <c r="A519" s="50" t="s">
        <v>1995</v>
      </c>
      <c r="B519" s="51" t="s">
        <v>1996</v>
      </c>
      <c r="C519" s="11" t="s">
        <v>162</v>
      </c>
      <c r="D519" s="35" t="s">
        <v>1997</v>
      </c>
      <c r="E519" s="53"/>
      <c r="F519" s="53"/>
      <c r="G519" s="11" t="s">
        <v>20</v>
      </c>
      <c r="H519" s="11" t="s">
        <v>49</v>
      </c>
      <c r="I519" s="11"/>
      <c r="J519" s="54"/>
      <c r="K519" s="13">
        <v>44964.0</v>
      </c>
      <c r="L519" s="55" t="s">
        <v>22</v>
      </c>
      <c r="M519" s="56"/>
      <c r="N519" s="56"/>
      <c r="O519" s="57"/>
    </row>
    <row r="520">
      <c r="A520" s="6" t="s">
        <v>1998</v>
      </c>
      <c r="B520" s="33"/>
      <c r="C520" s="8" t="s">
        <v>1022</v>
      </c>
      <c r="D520" s="35" t="s">
        <v>1999</v>
      </c>
      <c r="E520" s="10"/>
      <c r="F520" s="10"/>
      <c r="G520" s="8" t="s">
        <v>20</v>
      </c>
      <c r="I520" s="8"/>
      <c r="J520" s="12"/>
      <c r="L520" s="14" t="s">
        <v>22</v>
      </c>
      <c r="M520" s="15"/>
      <c r="N520" s="15"/>
      <c r="O520" s="16"/>
    </row>
    <row r="521">
      <c r="A521" s="58" t="s">
        <v>2000</v>
      </c>
      <c r="B521" s="17"/>
      <c r="C521" s="61" t="s">
        <v>2001</v>
      </c>
      <c r="D521" s="43" t="s">
        <v>2002</v>
      </c>
      <c r="E521" s="60"/>
      <c r="F521" s="60"/>
      <c r="G521" s="61" t="s">
        <v>20</v>
      </c>
      <c r="H521" s="19"/>
      <c r="I521" s="61"/>
      <c r="J521" s="62"/>
      <c r="K521" s="19"/>
      <c r="L521" s="63" t="s">
        <v>22</v>
      </c>
      <c r="M521" s="64"/>
      <c r="N521" s="64"/>
      <c r="O521" s="65"/>
    </row>
    <row r="522">
      <c r="A522" s="580" t="s">
        <v>2003</v>
      </c>
      <c r="B522" s="51" t="s">
        <v>2004</v>
      </c>
      <c r="C522" s="434" t="s">
        <v>28</v>
      </c>
      <c r="D522" s="35" t="s">
        <v>2002</v>
      </c>
      <c r="E522" s="53"/>
      <c r="F522" s="53"/>
      <c r="G522" s="11" t="s">
        <v>20</v>
      </c>
      <c r="H522" s="11" t="s">
        <v>49</v>
      </c>
      <c r="I522" s="11"/>
      <c r="J522" s="54"/>
      <c r="K522" s="13">
        <v>44964.0</v>
      </c>
      <c r="L522" s="55" t="s">
        <v>22</v>
      </c>
      <c r="M522" s="56"/>
      <c r="N522" s="56"/>
      <c r="O522" s="57"/>
    </row>
    <row r="523">
      <c r="A523" s="58" t="s">
        <v>2005</v>
      </c>
      <c r="B523" s="17"/>
      <c r="C523" s="61" t="s">
        <v>71</v>
      </c>
      <c r="D523" s="35" t="s">
        <v>2006</v>
      </c>
      <c r="E523" s="60"/>
      <c r="F523" s="60"/>
      <c r="G523" s="61" t="s">
        <v>20</v>
      </c>
      <c r="H523" s="19"/>
      <c r="I523" s="61"/>
      <c r="J523" s="62"/>
      <c r="K523" s="19"/>
      <c r="L523" s="63" t="s">
        <v>22</v>
      </c>
      <c r="M523" s="64"/>
      <c r="N523" s="64"/>
      <c r="O523" s="65"/>
    </row>
    <row r="524">
      <c r="A524" s="50" t="s">
        <v>2007</v>
      </c>
      <c r="B524" s="51" t="s">
        <v>2008</v>
      </c>
      <c r="C524" s="11" t="s">
        <v>1108</v>
      </c>
      <c r="D524" s="35" t="s">
        <v>2009</v>
      </c>
      <c r="E524" s="53"/>
      <c r="F524" s="53"/>
      <c r="G524" s="11" t="s">
        <v>20</v>
      </c>
      <c r="H524" s="11" t="s">
        <v>49</v>
      </c>
      <c r="I524" s="11"/>
      <c r="J524" s="54"/>
      <c r="K524" s="13">
        <v>44965.0</v>
      </c>
      <c r="L524" s="55" t="s">
        <v>22</v>
      </c>
      <c r="M524" s="56"/>
      <c r="N524" s="56"/>
      <c r="O524" s="57"/>
    </row>
    <row r="525">
      <c r="A525" s="6" t="s">
        <v>2010</v>
      </c>
      <c r="B525" s="33"/>
      <c r="C525" s="8" t="s">
        <v>28</v>
      </c>
      <c r="D525" s="35" t="s">
        <v>2011</v>
      </c>
      <c r="E525" s="10"/>
      <c r="F525" s="10"/>
      <c r="G525" s="8" t="s">
        <v>20</v>
      </c>
      <c r="I525" s="8"/>
      <c r="J525" s="12"/>
      <c r="L525" s="14" t="s">
        <v>22</v>
      </c>
      <c r="M525" s="15"/>
      <c r="N525" s="15"/>
      <c r="O525" s="16"/>
    </row>
    <row r="526">
      <c r="A526" s="58" t="s">
        <v>2012</v>
      </c>
      <c r="B526" s="17"/>
      <c r="C526" s="61" t="s">
        <v>68</v>
      </c>
      <c r="D526" s="35" t="s">
        <v>2013</v>
      </c>
      <c r="E526" s="60"/>
      <c r="F526" s="60"/>
      <c r="G526" s="61" t="s">
        <v>20</v>
      </c>
      <c r="H526" s="19"/>
      <c r="I526" s="61"/>
      <c r="J526" s="62"/>
      <c r="K526" s="19"/>
      <c r="L526" s="63" t="s">
        <v>22</v>
      </c>
      <c r="M526" s="64"/>
      <c r="N526" s="64"/>
      <c r="O526" s="65"/>
    </row>
    <row r="527">
      <c r="A527" s="20" t="s">
        <v>2014</v>
      </c>
      <c r="B527" s="21" t="s">
        <v>2015</v>
      </c>
      <c r="C527" s="22" t="s">
        <v>208</v>
      </c>
      <c r="D527" s="35" t="s">
        <v>2016</v>
      </c>
      <c r="E527" s="359" t="s">
        <v>2017</v>
      </c>
      <c r="F527" s="79"/>
      <c r="G527" s="80" t="s">
        <v>2018</v>
      </c>
      <c r="H527" s="22" t="s">
        <v>13</v>
      </c>
      <c r="I527" s="22"/>
      <c r="J527" s="38" t="s">
        <v>2019</v>
      </c>
      <c r="K527" s="28">
        <v>44965.0</v>
      </c>
      <c r="L527" s="30">
        <v>45024.0</v>
      </c>
      <c r="M527" s="30"/>
      <c r="N527" s="30"/>
      <c r="O527" s="31"/>
    </row>
    <row r="528">
      <c r="A528" s="32" t="s">
        <v>2020</v>
      </c>
      <c r="B528" s="33"/>
      <c r="C528" s="34" t="s">
        <v>2021</v>
      </c>
      <c r="D528" s="35" t="s">
        <v>2022</v>
      </c>
      <c r="E528" s="82"/>
      <c r="F528" s="82"/>
      <c r="G528" s="34" t="s">
        <v>20</v>
      </c>
      <c r="I528" s="34"/>
      <c r="J528" s="38"/>
      <c r="L528" s="39" t="s">
        <v>22</v>
      </c>
      <c r="M528" s="29"/>
      <c r="N528" s="29"/>
      <c r="O528" s="40"/>
    </row>
    <row r="529">
      <c r="A529" s="32" t="s">
        <v>2023</v>
      </c>
      <c r="B529" s="33"/>
      <c r="C529" s="34" t="s">
        <v>794</v>
      </c>
      <c r="D529" s="35" t="s">
        <v>2024</v>
      </c>
      <c r="E529" s="82"/>
      <c r="F529" s="82"/>
      <c r="G529" s="34" t="s">
        <v>20</v>
      </c>
      <c r="I529" s="34"/>
      <c r="J529" s="38"/>
      <c r="L529" s="39" t="s">
        <v>22</v>
      </c>
      <c r="M529" s="29"/>
      <c r="N529" s="29"/>
      <c r="O529" s="40"/>
    </row>
    <row r="530">
      <c r="A530" s="41" t="s">
        <v>2025</v>
      </c>
      <c r="B530" s="17"/>
      <c r="C530" s="42" t="s">
        <v>2026</v>
      </c>
      <c r="D530" s="43" t="s">
        <v>2027</v>
      </c>
      <c r="E530" s="361" t="s">
        <v>2028</v>
      </c>
      <c r="F530" s="44"/>
      <c r="G530" s="42" t="s">
        <v>20</v>
      </c>
      <c r="H530" s="19"/>
      <c r="I530" s="42" t="s">
        <v>2029</v>
      </c>
      <c r="J530" s="46" t="s">
        <v>2030</v>
      </c>
      <c r="K530" s="19"/>
      <c r="L530" s="47" t="s">
        <v>22</v>
      </c>
      <c r="M530" s="48">
        <v>44979.0</v>
      </c>
      <c r="N530" s="48"/>
      <c r="O530" s="49"/>
    </row>
    <row r="531">
      <c r="A531" s="20" t="s">
        <v>2031</v>
      </c>
      <c r="B531" s="21" t="s">
        <v>2032</v>
      </c>
      <c r="C531" s="22" t="s">
        <v>219</v>
      </c>
      <c r="D531" s="35" t="s">
        <v>2033</v>
      </c>
      <c r="E531" s="79"/>
      <c r="F531" s="79"/>
      <c r="G531" s="80" t="s">
        <v>2034</v>
      </c>
      <c r="H531" s="22" t="s">
        <v>13</v>
      </c>
      <c r="I531" s="22"/>
      <c r="J531" s="27"/>
      <c r="K531" s="28">
        <v>44965.0</v>
      </c>
      <c r="L531" s="81" t="s">
        <v>22</v>
      </c>
      <c r="M531" s="30"/>
      <c r="N531" s="30"/>
      <c r="O531" s="31"/>
    </row>
    <row r="532">
      <c r="A532" s="32" t="s">
        <v>2035</v>
      </c>
      <c r="B532" s="33"/>
      <c r="C532" s="34" t="s">
        <v>2036</v>
      </c>
      <c r="D532" s="35" t="s">
        <v>2037</v>
      </c>
      <c r="E532" s="82"/>
      <c r="F532" s="82"/>
      <c r="G532" s="34" t="s">
        <v>20</v>
      </c>
      <c r="I532" s="34"/>
      <c r="J532" s="38"/>
      <c r="L532" s="39" t="s">
        <v>22</v>
      </c>
      <c r="M532" s="29"/>
      <c r="N532" s="29"/>
      <c r="O532" s="40"/>
    </row>
    <row r="533">
      <c r="A533" s="41" t="s">
        <v>2038</v>
      </c>
      <c r="B533" s="17"/>
      <c r="C533" s="42" t="s">
        <v>2039</v>
      </c>
      <c r="D533" s="35" t="s">
        <v>2040</v>
      </c>
      <c r="E533" s="44"/>
      <c r="F533" s="165" t="s">
        <v>2041</v>
      </c>
      <c r="G533" s="42"/>
      <c r="H533" s="19"/>
      <c r="I533" s="42"/>
      <c r="J533" s="46" t="s">
        <v>633</v>
      </c>
      <c r="K533" s="19"/>
      <c r="L533" s="48">
        <v>45051.0</v>
      </c>
      <c r="M533" s="48">
        <v>44967.0</v>
      </c>
      <c r="N533" s="48"/>
      <c r="O533" s="49"/>
    </row>
    <row r="534" hidden="1">
      <c r="A534" s="378" t="s">
        <v>2042</v>
      </c>
      <c r="B534" s="208" t="s">
        <v>2043</v>
      </c>
      <c r="C534" s="213" t="s">
        <v>100</v>
      </c>
      <c r="D534" s="210"/>
      <c r="E534" s="581" t="s">
        <v>2044</v>
      </c>
      <c r="F534" s="582" t="s">
        <v>2045</v>
      </c>
      <c r="G534" s="213" t="s">
        <v>20</v>
      </c>
      <c r="H534" s="213" t="s">
        <v>340</v>
      </c>
      <c r="I534" s="213" t="s">
        <v>97</v>
      </c>
      <c r="J534" s="214" t="s">
        <v>2046</v>
      </c>
      <c r="K534" s="381">
        <v>44965.0</v>
      </c>
      <c r="L534" s="382" t="s">
        <v>22</v>
      </c>
      <c r="M534" s="366"/>
      <c r="N534" s="218"/>
      <c r="O534" s="219"/>
    </row>
    <row r="535" hidden="1">
      <c r="A535" s="220" t="s">
        <v>2047</v>
      </c>
      <c r="B535" s="33"/>
      <c r="C535" s="221" t="s">
        <v>219</v>
      </c>
      <c r="D535" s="210"/>
      <c r="E535" s="222"/>
      <c r="F535" s="583" t="s">
        <v>2048</v>
      </c>
      <c r="G535" s="221" t="s">
        <v>20</v>
      </c>
      <c r="I535" s="221"/>
      <c r="J535" s="223" t="s">
        <v>212</v>
      </c>
      <c r="L535" s="224" t="s">
        <v>22</v>
      </c>
      <c r="M535" s="225"/>
      <c r="N535" s="226"/>
      <c r="O535" s="227"/>
    </row>
    <row r="536" hidden="1">
      <c r="A536" s="220" t="s">
        <v>2049</v>
      </c>
      <c r="B536" s="33"/>
      <c r="C536" s="221" t="s">
        <v>1343</v>
      </c>
      <c r="D536" s="210"/>
      <c r="E536" s="583" t="s">
        <v>2050</v>
      </c>
      <c r="F536" s="222"/>
      <c r="G536" s="221" t="s">
        <v>20</v>
      </c>
      <c r="I536" s="221" t="s">
        <v>953</v>
      </c>
      <c r="J536" s="223" t="s">
        <v>1185</v>
      </c>
      <c r="L536" s="224" t="s">
        <v>22</v>
      </c>
      <c r="M536" s="225"/>
      <c r="N536" s="226"/>
      <c r="O536" s="227"/>
    </row>
    <row r="537" hidden="1">
      <c r="A537" s="228" t="s">
        <v>2051</v>
      </c>
      <c r="B537" s="17"/>
      <c r="C537" s="229" t="s">
        <v>2052</v>
      </c>
      <c r="D537" s="210"/>
      <c r="E537" s="230"/>
      <c r="F537" s="230"/>
      <c r="G537" s="229" t="s">
        <v>20</v>
      </c>
      <c r="H537" s="19"/>
      <c r="I537" s="229"/>
      <c r="J537" s="232"/>
      <c r="K537" s="19"/>
      <c r="L537" s="233" t="s">
        <v>22</v>
      </c>
      <c r="M537" s="234"/>
      <c r="N537" s="235"/>
      <c r="O537" s="236"/>
    </row>
    <row r="538">
      <c r="A538" s="391" t="s">
        <v>2053</v>
      </c>
      <c r="B538" s="392" t="s">
        <v>2054</v>
      </c>
      <c r="C538" s="393" t="s">
        <v>1157</v>
      </c>
      <c r="D538" s="584" t="s">
        <v>2055</v>
      </c>
      <c r="E538" s="519" t="s">
        <v>2056</v>
      </c>
      <c r="F538" s="395"/>
      <c r="G538" s="585" t="s">
        <v>2057</v>
      </c>
      <c r="H538" s="393" t="s">
        <v>14</v>
      </c>
      <c r="I538" s="393" t="s">
        <v>97</v>
      </c>
      <c r="J538" s="396" t="s">
        <v>2058</v>
      </c>
      <c r="K538" s="397">
        <v>44965.0</v>
      </c>
      <c r="L538" s="398" t="s">
        <v>22</v>
      </c>
      <c r="M538" s="399"/>
      <c r="N538" s="399">
        <v>45009.0</v>
      </c>
      <c r="O538" s="400">
        <v>45014.0</v>
      </c>
    </row>
    <row r="539">
      <c r="A539" s="520" t="s">
        <v>2059</v>
      </c>
      <c r="B539" s="33"/>
      <c r="C539" s="521" t="s">
        <v>1157</v>
      </c>
      <c r="D539" s="35" t="s">
        <v>2060</v>
      </c>
      <c r="E539" s="586" t="s">
        <v>2061</v>
      </c>
      <c r="F539" s="522"/>
      <c r="G539" s="587" t="s">
        <v>2062</v>
      </c>
      <c r="I539" s="521" t="s">
        <v>2063</v>
      </c>
      <c r="J539" s="524"/>
      <c r="L539" s="525" t="s">
        <v>22</v>
      </c>
      <c r="M539" s="526"/>
      <c r="N539" s="526"/>
      <c r="O539" s="527"/>
    </row>
    <row r="540">
      <c r="A540" s="401" t="s">
        <v>2064</v>
      </c>
      <c r="B540" s="17"/>
      <c r="C540" s="402" t="s">
        <v>2065</v>
      </c>
      <c r="D540" s="35" t="s">
        <v>2066</v>
      </c>
      <c r="E540" s="588" t="s">
        <v>2067</v>
      </c>
      <c r="F540" s="403"/>
      <c r="G540" s="402" t="s">
        <v>20</v>
      </c>
      <c r="H540" s="19"/>
      <c r="I540" s="402" t="s">
        <v>2068</v>
      </c>
      <c r="J540" s="404" t="s">
        <v>2069</v>
      </c>
      <c r="K540" s="19"/>
      <c r="L540" s="405" t="s">
        <v>22</v>
      </c>
      <c r="M540" s="406"/>
      <c r="N540" s="406"/>
      <c r="O540" s="407"/>
    </row>
    <row r="541">
      <c r="A541" s="50" t="s">
        <v>2070</v>
      </c>
      <c r="B541" s="51" t="s">
        <v>2071</v>
      </c>
      <c r="C541" s="11" t="s">
        <v>2072</v>
      </c>
      <c r="D541" s="35" t="s">
        <v>2073</v>
      </c>
      <c r="E541" s="53"/>
      <c r="F541" s="53"/>
      <c r="G541" s="154" t="s">
        <v>2074</v>
      </c>
      <c r="H541" s="11" t="s">
        <v>49</v>
      </c>
      <c r="I541" s="11"/>
      <c r="J541" s="54"/>
      <c r="K541" s="13">
        <v>44965.0</v>
      </c>
      <c r="L541" s="55" t="s">
        <v>22</v>
      </c>
      <c r="M541" s="56"/>
      <c r="N541" s="56"/>
      <c r="O541" s="57"/>
    </row>
    <row r="542">
      <c r="A542" s="6" t="s">
        <v>2075</v>
      </c>
      <c r="B542" s="33"/>
      <c r="C542" s="8" t="s">
        <v>2076</v>
      </c>
      <c r="D542" s="35" t="s">
        <v>2077</v>
      </c>
      <c r="E542" s="10"/>
      <c r="F542" s="10"/>
      <c r="G542" s="157" t="s">
        <v>2078</v>
      </c>
      <c r="I542" s="8"/>
      <c r="J542" s="12"/>
      <c r="L542" s="14" t="s">
        <v>22</v>
      </c>
      <c r="M542" s="15"/>
      <c r="N542" s="15"/>
      <c r="O542" s="16"/>
    </row>
    <row r="543">
      <c r="A543" s="58" t="s">
        <v>2079</v>
      </c>
      <c r="B543" s="17"/>
      <c r="C543" s="61" t="s">
        <v>768</v>
      </c>
      <c r="D543" s="43" t="s">
        <v>2080</v>
      </c>
      <c r="E543" s="60"/>
      <c r="F543" s="60"/>
      <c r="G543" s="61" t="s">
        <v>20</v>
      </c>
      <c r="H543" s="19"/>
      <c r="I543" s="61"/>
      <c r="J543" s="62"/>
      <c r="K543" s="19"/>
      <c r="L543" s="63" t="s">
        <v>22</v>
      </c>
      <c r="M543" s="64"/>
      <c r="N543" s="64"/>
      <c r="O543" s="65"/>
    </row>
    <row r="544">
      <c r="A544" s="50" t="s">
        <v>2081</v>
      </c>
      <c r="B544" s="51" t="s">
        <v>2082</v>
      </c>
      <c r="C544" s="11" t="s">
        <v>162</v>
      </c>
      <c r="D544" s="35" t="s">
        <v>2083</v>
      </c>
      <c r="E544" s="53"/>
      <c r="F544" s="53"/>
      <c r="G544" s="11" t="s">
        <v>20</v>
      </c>
      <c r="H544" s="11" t="s">
        <v>49</v>
      </c>
      <c r="I544" s="11"/>
      <c r="J544" s="54"/>
      <c r="K544" s="13">
        <v>44965.0</v>
      </c>
      <c r="L544" s="55" t="s">
        <v>22</v>
      </c>
      <c r="M544" s="56"/>
      <c r="N544" s="56"/>
      <c r="O544" s="57"/>
    </row>
    <row r="545">
      <c r="A545" s="589" t="s">
        <v>2084</v>
      </c>
      <c r="B545" s="33"/>
      <c r="C545" s="8" t="s">
        <v>68</v>
      </c>
      <c r="D545" s="35" t="s">
        <v>2085</v>
      </c>
      <c r="E545" s="10"/>
      <c r="F545" s="10"/>
      <c r="G545" s="8" t="s">
        <v>20</v>
      </c>
      <c r="I545" s="8"/>
      <c r="J545" s="12"/>
      <c r="L545" s="14" t="s">
        <v>22</v>
      </c>
      <c r="M545" s="15"/>
      <c r="N545" s="15"/>
      <c r="O545" s="16"/>
    </row>
    <row r="546">
      <c r="A546" s="58" t="s">
        <v>2086</v>
      </c>
      <c r="B546" s="17"/>
      <c r="C546" s="61" t="s">
        <v>2087</v>
      </c>
      <c r="D546" s="43" t="s">
        <v>2088</v>
      </c>
      <c r="E546" s="60"/>
      <c r="F546" s="60"/>
      <c r="G546" s="159" t="s">
        <v>2089</v>
      </c>
      <c r="H546" s="19"/>
      <c r="I546" s="61"/>
      <c r="J546" s="62"/>
      <c r="K546" s="19"/>
      <c r="L546" s="63" t="s">
        <v>22</v>
      </c>
      <c r="M546" s="64"/>
      <c r="N546" s="64"/>
      <c r="O546" s="65"/>
    </row>
    <row r="547" hidden="1">
      <c r="A547" s="378" t="s">
        <v>2090</v>
      </c>
      <c r="B547" s="374" t="s">
        <v>2091</v>
      </c>
      <c r="C547" s="213" t="s">
        <v>71</v>
      </c>
      <c r="D547" s="210"/>
      <c r="E547" s="379"/>
      <c r="F547" s="379"/>
      <c r="G547" s="213" t="s">
        <v>20</v>
      </c>
      <c r="H547" s="213" t="s">
        <v>340</v>
      </c>
      <c r="I547" s="213"/>
      <c r="J547" s="214"/>
      <c r="K547" s="381">
        <v>44965.0</v>
      </c>
      <c r="L547" s="382" t="s">
        <v>22</v>
      </c>
      <c r="M547" s="366"/>
      <c r="N547" s="366"/>
      <c r="O547" s="367"/>
    </row>
    <row r="548" hidden="1">
      <c r="A548" s="220" t="s">
        <v>2092</v>
      </c>
      <c r="B548" s="33"/>
      <c r="C548" s="221" t="s">
        <v>187</v>
      </c>
      <c r="D548" s="210"/>
      <c r="E548" s="222"/>
      <c r="F548" s="222"/>
      <c r="G548" s="221" t="s">
        <v>20</v>
      </c>
      <c r="I548" s="221"/>
      <c r="J548" s="223"/>
      <c r="L548" s="224" t="s">
        <v>22</v>
      </c>
      <c r="M548" s="225"/>
      <c r="N548" s="225"/>
      <c r="O548" s="368"/>
    </row>
    <row r="549" hidden="1">
      <c r="A549" s="228" t="s">
        <v>2093</v>
      </c>
      <c r="B549" s="17"/>
      <c r="C549" s="229" t="s">
        <v>2094</v>
      </c>
      <c r="D549" s="210"/>
      <c r="E549" s="310" t="s">
        <v>2095</v>
      </c>
      <c r="F549" s="230"/>
      <c r="G549" s="311" t="s">
        <v>2096</v>
      </c>
      <c r="H549" s="19"/>
      <c r="I549" s="229"/>
      <c r="J549" s="232" t="s">
        <v>2097</v>
      </c>
      <c r="K549" s="19"/>
      <c r="L549" s="233" t="s">
        <v>22</v>
      </c>
      <c r="M549" s="234">
        <v>44973.0</v>
      </c>
      <c r="N549" s="234"/>
      <c r="O549" s="370"/>
    </row>
    <row r="550">
      <c r="A550" s="50" t="s">
        <v>2098</v>
      </c>
      <c r="B550" s="51" t="s">
        <v>2099</v>
      </c>
      <c r="C550" s="11" t="s">
        <v>2100</v>
      </c>
      <c r="D550" s="35" t="s">
        <v>2101</v>
      </c>
      <c r="E550" s="53"/>
      <c r="F550" s="53"/>
      <c r="G550" s="11" t="s">
        <v>20</v>
      </c>
      <c r="H550" s="11" t="s">
        <v>49</v>
      </c>
      <c r="I550" s="11"/>
      <c r="J550" s="54"/>
      <c r="K550" s="13">
        <v>44966.0</v>
      </c>
      <c r="L550" s="55" t="s">
        <v>22</v>
      </c>
      <c r="M550" s="56"/>
      <c r="N550" s="56"/>
      <c r="O550" s="57"/>
    </row>
    <row r="551">
      <c r="A551" s="6" t="s">
        <v>2102</v>
      </c>
      <c r="B551" s="33"/>
      <c r="C551" s="8" t="s">
        <v>2103</v>
      </c>
      <c r="D551" s="35" t="s">
        <v>2104</v>
      </c>
      <c r="E551" s="10"/>
      <c r="F551" s="10"/>
      <c r="G551" s="8" t="s">
        <v>20</v>
      </c>
      <c r="I551" s="8"/>
      <c r="J551" s="12"/>
      <c r="L551" s="14" t="s">
        <v>22</v>
      </c>
      <c r="M551" s="15"/>
      <c r="N551" s="15"/>
      <c r="O551" s="16"/>
    </row>
    <row r="552">
      <c r="A552" s="58" t="s">
        <v>2105</v>
      </c>
      <c r="B552" s="17"/>
      <c r="C552" s="61" t="s">
        <v>881</v>
      </c>
      <c r="D552" s="35" t="s">
        <v>2106</v>
      </c>
      <c r="E552" s="60"/>
      <c r="F552" s="60"/>
      <c r="G552" s="61" t="s">
        <v>20</v>
      </c>
      <c r="H552" s="19"/>
      <c r="I552" s="61"/>
      <c r="J552" s="62"/>
      <c r="K552" s="19"/>
      <c r="L552" s="63" t="s">
        <v>22</v>
      </c>
      <c r="M552" s="64"/>
      <c r="N552" s="64"/>
      <c r="O552" s="65"/>
    </row>
    <row r="553">
      <c r="A553" s="50" t="s">
        <v>2107</v>
      </c>
      <c r="B553" s="51" t="s">
        <v>2108</v>
      </c>
      <c r="C553" s="11" t="s">
        <v>28</v>
      </c>
      <c r="D553" s="35" t="s">
        <v>2109</v>
      </c>
      <c r="E553" s="53"/>
      <c r="F553" s="53"/>
      <c r="G553" s="11" t="s">
        <v>20</v>
      </c>
      <c r="H553" s="11" t="s">
        <v>49</v>
      </c>
      <c r="I553" s="11"/>
      <c r="J553" s="54"/>
      <c r="K553" s="13">
        <v>44966.0</v>
      </c>
      <c r="L553" s="55" t="s">
        <v>22</v>
      </c>
      <c r="M553" s="56"/>
      <c r="N553" s="56"/>
      <c r="O553" s="57"/>
    </row>
    <row r="554">
      <c r="A554" s="58" t="s">
        <v>2110</v>
      </c>
      <c r="B554" s="17"/>
      <c r="C554" s="61" t="s">
        <v>794</v>
      </c>
      <c r="D554" s="35" t="s">
        <v>2111</v>
      </c>
      <c r="E554" s="60"/>
      <c r="F554" s="60"/>
      <c r="G554" s="61" t="s">
        <v>20</v>
      </c>
      <c r="H554" s="19"/>
      <c r="I554" s="61"/>
      <c r="J554" s="62"/>
      <c r="K554" s="19"/>
      <c r="L554" s="63" t="s">
        <v>22</v>
      </c>
      <c r="M554" s="64"/>
      <c r="N554" s="64"/>
      <c r="O554" s="65"/>
    </row>
    <row r="555">
      <c r="A555" s="50" t="s">
        <v>2112</v>
      </c>
      <c r="B555" s="51" t="s">
        <v>2113</v>
      </c>
      <c r="C555" s="11" t="s">
        <v>2114</v>
      </c>
      <c r="D555" s="43" t="s">
        <v>2115</v>
      </c>
      <c r="E555" s="53"/>
      <c r="F555" s="53"/>
      <c r="G555" s="11" t="s">
        <v>20</v>
      </c>
      <c r="H555" s="11" t="s">
        <v>49</v>
      </c>
      <c r="I555" s="11"/>
      <c r="J555" s="54"/>
      <c r="K555" s="13">
        <v>44966.0</v>
      </c>
      <c r="L555" s="55" t="s">
        <v>22</v>
      </c>
      <c r="M555" s="56"/>
      <c r="N555" s="56"/>
      <c r="O555" s="57"/>
    </row>
    <row r="556">
      <c r="A556" s="58" t="s">
        <v>2116</v>
      </c>
      <c r="B556" s="17"/>
      <c r="C556" s="61" t="s">
        <v>2117</v>
      </c>
      <c r="D556" s="284" t="s">
        <v>2118</v>
      </c>
      <c r="E556" s="60"/>
      <c r="F556" s="60"/>
      <c r="G556" s="61" t="s">
        <v>20</v>
      </c>
      <c r="H556" s="19"/>
      <c r="I556" s="61"/>
      <c r="J556" s="62"/>
      <c r="K556" s="19"/>
      <c r="L556" s="63" t="s">
        <v>22</v>
      </c>
      <c r="M556" s="64"/>
      <c r="N556" s="64"/>
      <c r="O556" s="65"/>
    </row>
    <row r="557">
      <c r="A557" s="50" t="s">
        <v>2119</v>
      </c>
      <c r="B557" s="51" t="s">
        <v>2120</v>
      </c>
      <c r="C557" s="11" t="s">
        <v>68</v>
      </c>
      <c r="D557" s="284" t="s">
        <v>2121</v>
      </c>
      <c r="E557" s="53"/>
      <c r="F557" s="53"/>
      <c r="G557" s="11" t="s">
        <v>20</v>
      </c>
      <c r="H557" s="11" t="s">
        <v>173</v>
      </c>
      <c r="I557" s="11"/>
      <c r="J557" s="54"/>
      <c r="K557" s="13">
        <v>44966.0</v>
      </c>
      <c r="L557" s="55" t="s">
        <v>22</v>
      </c>
      <c r="M557" s="56"/>
      <c r="N557" s="56"/>
      <c r="O557" s="57"/>
    </row>
    <row r="558">
      <c r="A558" s="6" t="s">
        <v>2122</v>
      </c>
      <c r="B558" s="33"/>
      <c r="C558" s="8" t="s">
        <v>2123</v>
      </c>
      <c r="D558" s="284" t="s">
        <v>2124</v>
      </c>
      <c r="E558" s="199" t="s">
        <v>2125</v>
      </c>
      <c r="F558" s="10"/>
      <c r="G558" s="8" t="s">
        <v>20</v>
      </c>
      <c r="I558" s="8"/>
      <c r="J558" s="12" t="s">
        <v>2126</v>
      </c>
      <c r="L558" s="15">
        <v>45039.0</v>
      </c>
      <c r="M558" s="15"/>
      <c r="N558" s="15"/>
      <c r="O558" s="16"/>
    </row>
    <row r="559">
      <c r="A559" s="58" t="s">
        <v>2127</v>
      </c>
      <c r="B559" s="17"/>
      <c r="C559" s="61" t="s">
        <v>1096</v>
      </c>
      <c r="D559" s="284" t="s">
        <v>2128</v>
      </c>
      <c r="E559" s="60"/>
      <c r="F559" s="60"/>
      <c r="G559" s="61" t="s">
        <v>20</v>
      </c>
      <c r="H559" s="19"/>
      <c r="I559" s="61"/>
      <c r="J559" s="62"/>
      <c r="K559" s="19"/>
      <c r="L559" s="63" t="s">
        <v>22</v>
      </c>
      <c r="M559" s="64"/>
      <c r="N559" s="64"/>
      <c r="O559" s="65"/>
    </row>
    <row r="560">
      <c r="A560" s="50" t="s">
        <v>2129</v>
      </c>
      <c r="B560" s="51" t="s">
        <v>2130</v>
      </c>
      <c r="C560" s="11" t="s">
        <v>290</v>
      </c>
      <c r="D560" s="43" t="s">
        <v>2131</v>
      </c>
      <c r="E560" s="53"/>
      <c r="F560" s="53"/>
      <c r="G560" s="11" t="s">
        <v>20</v>
      </c>
      <c r="H560" s="11" t="s">
        <v>49</v>
      </c>
      <c r="I560" s="11"/>
      <c r="J560" s="54"/>
      <c r="K560" s="13">
        <v>44966.0</v>
      </c>
      <c r="L560" s="55" t="s">
        <v>22</v>
      </c>
      <c r="M560" s="56"/>
      <c r="N560" s="56"/>
      <c r="O560" s="57"/>
    </row>
    <row r="561">
      <c r="A561" s="58" t="s">
        <v>2132</v>
      </c>
      <c r="B561" s="17"/>
      <c r="C561" s="61" t="s">
        <v>2133</v>
      </c>
      <c r="D561" s="284" t="s">
        <v>2134</v>
      </c>
      <c r="E561" s="384" t="s">
        <v>2135</v>
      </c>
      <c r="F561" s="373" t="s">
        <v>2136</v>
      </c>
      <c r="G561" s="61" t="s">
        <v>20</v>
      </c>
      <c r="H561" s="19"/>
      <c r="I561" s="61"/>
      <c r="J561" s="62" t="s">
        <v>212</v>
      </c>
      <c r="K561" s="19"/>
      <c r="L561" s="63" t="s">
        <v>22</v>
      </c>
      <c r="M561" s="64"/>
      <c r="N561" s="64"/>
      <c r="O561" s="65"/>
    </row>
    <row r="562">
      <c r="A562" s="50" t="s">
        <v>2137</v>
      </c>
      <c r="B562" s="51" t="s">
        <v>2138</v>
      </c>
      <c r="C562" s="11" t="s">
        <v>2139</v>
      </c>
      <c r="D562" s="284" t="s">
        <v>2140</v>
      </c>
      <c r="E562" s="590"/>
      <c r="F562" s="53"/>
      <c r="G562" s="154" t="s">
        <v>2141</v>
      </c>
      <c r="H562" s="11" t="s">
        <v>173</v>
      </c>
      <c r="I562" s="11"/>
      <c r="J562" s="54"/>
      <c r="K562" s="13">
        <v>44966.0</v>
      </c>
      <c r="L562" s="55" t="s">
        <v>22</v>
      </c>
      <c r="M562" s="56"/>
      <c r="N562" s="56"/>
      <c r="O562" s="57"/>
    </row>
    <row r="563">
      <c r="A563" s="6" t="s">
        <v>2142</v>
      </c>
      <c r="B563" s="33"/>
      <c r="C563" s="8" t="s">
        <v>113</v>
      </c>
      <c r="D563" s="284" t="s">
        <v>2143</v>
      </c>
      <c r="E563" s="462" t="s">
        <v>2144</v>
      </c>
      <c r="F563" s="9" t="s">
        <v>2145</v>
      </c>
      <c r="G563" s="8" t="s">
        <v>20</v>
      </c>
      <c r="I563" s="8"/>
      <c r="J563" s="12" t="s">
        <v>1776</v>
      </c>
      <c r="L563" s="14" t="s">
        <v>22</v>
      </c>
      <c r="M563" s="15"/>
      <c r="N563" s="15"/>
      <c r="O563" s="16"/>
    </row>
    <row r="564">
      <c r="A564" s="6" t="s">
        <v>2146</v>
      </c>
      <c r="B564" s="33"/>
      <c r="C564" s="8" t="s">
        <v>2147</v>
      </c>
      <c r="D564" s="284" t="s">
        <v>2148</v>
      </c>
      <c r="E564" s="286" t="s">
        <v>2149</v>
      </c>
      <c r="F564" s="10"/>
      <c r="G564" s="8" t="s">
        <v>20</v>
      </c>
      <c r="I564" s="8"/>
      <c r="J564" s="12" t="s">
        <v>174</v>
      </c>
      <c r="L564" s="14" t="s">
        <v>22</v>
      </c>
      <c r="M564" s="15"/>
      <c r="N564" s="15"/>
      <c r="O564" s="16"/>
    </row>
    <row r="565">
      <c r="A565" s="58" t="s">
        <v>2150</v>
      </c>
      <c r="B565" s="17"/>
      <c r="C565" s="61" t="s">
        <v>794</v>
      </c>
      <c r="D565" s="284" t="s">
        <v>2151</v>
      </c>
      <c r="E565" s="60"/>
      <c r="F565" s="60"/>
      <c r="G565" s="61" t="s">
        <v>20</v>
      </c>
      <c r="H565" s="19"/>
      <c r="I565" s="61"/>
      <c r="J565" s="62"/>
      <c r="K565" s="19"/>
      <c r="L565" s="63" t="s">
        <v>22</v>
      </c>
      <c r="M565" s="64"/>
      <c r="N565" s="64"/>
      <c r="O565" s="65"/>
    </row>
    <row r="566">
      <c r="A566" s="20" t="s">
        <v>2152</v>
      </c>
      <c r="B566" s="21" t="s">
        <v>2153</v>
      </c>
      <c r="C566" s="22" t="s">
        <v>28</v>
      </c>
      <c r="D566" s="43" t="s">
        <v>2154</v>
      </c>
      <c r="E566" s="79"/>
      <c r="F566" s="79"/>
      <c r="G566" s="80" t="s">
        <v>2155</v>
      </c>
      <c r="H566" s="22" t="s">
        <v>13</v>
      </c>
      <c r="I566" s="22"/>
      <c r="J566" s="27"/>
      <c r="K566" s="28">
        <v>44966.0</v>
      </c>
      <c r="L566" s="81" t="s">
        <v>22</v>
      </c>
      <c r="M566" s="30"/>
      <c r="N566" s="30"/>
      <c r="O566" s="31"/>
    </row>
    <row r="567">
      <c r="A567" s="41" t="s">
        <v>2156</v>
      </c>
      <c r="B567" s="17"/>
      <c r="C567" s="42" t="s">
        <v>2157</v>
      </c>
      <c r="D567" s="284" t="s">
        <v>2158</v>
      </c>
      <c r="E567" s="44"/>
      <c r="F567" s="165" t="s">
        <v>2159</v>
      </c>
      <c r="G567" s="362" t="s">
        <v>2160</v>
      </c>
      <c r="H567" s="19"/>
      <c r="I567" s="42"/>
      <c r="J567" s="46" t="s">
        <v>1276</v>
      </c>
      <c r="K567" s="19"/>
      <c r="L567" s="591">
        <v>45033.0</v>
      </c>
      <c r="M567" s="48"/>
      <c r="N567" s="48"/>
      <c r="O567" s="49"/>
    </row>
    <row r="568">
      <c r="A568" s="50" t="s">
        <v>2161</v>
      </c>
      <c r="B568" s="51" t="s">
        <v>2162</v>
      </c>
      <c r="C568" s="11" t="s">
        <v>192</v>
      </c>
      <c r="D568" s="43" t="s">
        <v>2163</v>
      </c>
      <c r="E568" s="53"/>
      <c r="F568" s="385" t="s">
        <v>2164</v>
      </c>
      <c r="G568" s="11" t="s">
        <v>20</v>
      </c>
      <c r="H568" s="11" t="s">
        <v>49</v>
      </c>
      <c r="I568" s="11"/>
      <c r="J568" s="54" t="s">
        <v>212</v>
      </c>
      <c r="K568" s="13">
        <v>44966.0</v>
      </c>
      <c r="L568" s="55" t="s">
        <v>22</v>
      </c>
      <c r="M568" s="56"/>
      <c r="N568" s="56"/>
      <c r="O568" s="57"/>
    </row>
    <row r="569">
      <c r="A569" s="58" t="s">
        <v>2165</v>
      </c>
      <c r="B569" s="17"/>
      <c r="C569" s="61" t="s">
        <v>28</v>
      </c>
      <c r="D569" s="43" t="s">
        <v>2166</v>
      </c>
      <c r="E569" s="60"/>
      <c r="F569" s="373" t="s">
        <v>2164</v>
      </c>
      <c r="G569" s="61" t="s">
        <v>20</v>
      </c>
      <c r="H569" s="19"/>
      <c r="I569" s="61"/>
      <c r="J569" s="62" t="s">
        <v>212</v>
      </c>
      <c r="K569" s="19"/>
      <c r="L569" s="63" t="s">
        <v>22</v>
      </c>
      <c r="M569" s="64"/>
      <c r="N569" s="64"/>
      <c r="O569" s="65"/>
    </row>
    <row r="570">
      <c r="A570" s="50" t="s">
        <v>2167</v>
      </c>
      <c r="B570" s="51" t="s">
        <v>2168</v>
      </c>
      <c r="C570" s="11" t="s">
        <v>2169</v>
      </c>
      <c r="D570" s="284" t="s">
        <v>2170</v>
      </c>
      <c r="E570" s="53"/>
      <c r="F570" s="385" t="s">
        <v>2171</v>
      </c>
      <c r="G570" s="154" t="s">
        <v>2172</v>
      </c>
      <c r="H570" s="11" t="s">
        <v>49</v>
      </c>
      <c r="I570" s="11"/>
      <c r="J570" s="54" t="s">
        <v>212</v>
      </c>
      <c r="K570" s="13">
        <v>44967.0</v>
      </c>
      <c r="L570" s="55" t="s">
        <v>22</v>
      </c>
      <c r="M570" s="56"/>
      <c r="N570" s="56"/>
      <c r="O570" s="57"/>
    </row>
    <row r="571">
      <c r="A571" s="6" t="s">
        <v>2173</v>
      </c>
      <c r="B571" s="33"/>
      <c r="C571" s="8" t="s">
        <v>2174</v>
      </c>
      <c r="D571" s="284" t="s">
        <v>2175</v>
      </c>
      <c r="E571" s="10"/>
      <c r="F571" s="10"/>
      <c r="G571" s="8" t="s">
        <v>20</v>
      </c>
      <c r="I571" s="8"/>
      <c r="J571" s="12"/>
      <c r="L571" s="14" t="s">
        <v>22</v>
      </c>
      <c r="M571" s="15"/>
      <c r="N571" s="15"/>
      <c r="O571" s="16"/>
    </row>
    <row r="572">
      <c r="A572" s="58" t="s">
        <v>2176</v>
      </c>
      <c r="B572" s="17"/>
      <c r="C572" s="61" t="s">
        <v>2177</v>
      </c>
      <c r="D572" s="35" t="s">
        <v>2178</v>
      </c>
      <c r="E572" s="60"/>
      <c r="F572" s="60"/>
      <c r="G572" s="61" t="s">
        <v>20</v>
      </c>
      <c r="H572" s="19"/>
      <c r="I572" s="61"/>
      <c r="J572" s="62"/>
      <c r="K572" s="19"/>
      <c r="L572" s="63" t="s">
        <v>22</v>
      </c>
      <c r="M572" s="64"/>
      <c r="N572" s="64"/>
      <c r="O572" s="65"/>
    </row>
    <row r="573">
      <c r="A573" s="20" t="s">
        <v>2179</v>
      </c>
      <c r="B573" s="21" t="s">
        <v>2180</v>
      </c>
      <c r="C573" s="22" t="s">
        <v>2181</v>
      </c>
      <c r="D573" s="284" t="s">
        <v>2182</v>
      </c>
      <c r="E573" s="592" t="s">
        <v>2183</v>
      </c>
      <c r="F573" s="25" t="s">
        <v>2184</v>
      </c>
      <c r="G573" s="80" t="s">
        <v>2185</v>
      </c>
      <c r="H573" s="22" t="s">
        <v>13</v>
      </c>
      <c r="I573" s="22" t="s">
        <v>2029</v>
      </c>
      <c r="J573" s="38" t="s">
        <v>2186</v>
      </c>
      <c r="K573" s="28">
        <v>44967.0</v>
      </c>
      <c r="L573" s="81" t="s">
        <v>22</v>
      </c>
      <c r="M573" s="30">
        <v>44985.0</v>
      </c>
      <c r="N573" s="30"/>
      <c r="O573" s="31"/>
    </row>
    <row r="574">
      <c r="A574" s="41" t="s">
        <v>2187</v>
      </c>
      <c r="B574" s="17"/>
      <c r="C574" s="42" t="s">
        <v>794</v>
      </c>
      <c r="D574" s="35" t="s">
        <v>2188</v>
      </c>
      <c r="E574" s="44"/>
      <c r="F574" s="44"/>
      <c r="G574" s="42" t="s">
        <v>20</v>
      </c>
      <c r="H574" s="19"/>
      <c r="I574" s="42"/>
      <c r="J574" s="46"/>
      <c r="K574" s="19"/>
      <c r="L574" s="47" t="s">
        <v>22</v>
      </c>
      <c r="M574" s="48"/>
      <c r="N574" s="48"/>
      <c r="O574" s="49"/>
    </row>
    <row r="575">
      <c r="A575" s="50" t="s">
        <v>2189</v>
      </c>
      <c r="B575" s="51" t="s">
        <v>2190</v>
      </c>
      <c r="C575" s="11" t="s">
        <v>290</v>
      </c>
      <c r="D575" s="284" t="s">
        <v>2191</v>
      </c>
      <c r="E575" s="53"/>
      <c r="F575" s="53"/>
      <c r="G575" s="11" t="s">
        <v>20</v>
      </c>
      <c r="H575" s="11" t="s">
        <v>49</v>
      </c>
      <c r="I575" s="11"/>
      <c r="J575" s="197"/>
      <c r="K575" s="13">
        <v>44967.0</v>
      </c>
      <c r="L575" s="55" t="s">
        <v>22</v>
      </c>
      <c r="M575" s="56"/>
      <c r="N575" s="56"/>
      <c r="O575" s="57"/>
    </row>
    <row r="576">
      <c r="A576" s="58" t="s">
        <v>2192</v>
      </c>
      <c r="B576" s="17"/>
      <c r="C576" s="61" t="s">
        <v>2193</v>
      </c>
      <c r="D576" s="43" t="s">
        <v>2194</v>
      </c>
      <c r="E576" s="384" t="s">
        <v>2195</v>
      </c>
      <c r="F576" s="60"/>
      <c r="G576" s="61" t="s">
        <v>20</v>
      </c>
      <c r="H576" s="19"/>
      <c r="I576" s="61" t="s">
        <v>97</v>
      </c>
      <c r="J576" s="288" t="s">
        <v>2196</v>
      </c>
      <c r="K576" s="19"/>
      <c r="L576" s="63" t="s">
        <v>22</v>
      </c>
      <c r="M576" s="64"/>
      <c r="N576" s="64"/>
      <c r="O576" s="65"/>
    </row>
    <row r="577">
      <c r="A577" s="20" t="s">
        <v>2197</v>
      </c>
      <c r="B577" s="21" t="s">
        <v>2198</v>
      </c>
      <c r="C577" s="22" t="s">
        <v>2199</v>
      </c>
      <c r="D577" s="284" t="s">
        <v>2200</v>
      </c>
      <c r="E577" s="79"/>
      <c r="F577" s="79"/>
      <c r="G577" s="22" t="s">
        <v>20</v>
      </c>
      <c r="H577" s="22" t="s">
        <v>13</v>
      </c>
      <c r="I577" s="22"/>
      <c r="J577" s="27"/>
      <c r="K577" s="28">
        <v>44967.0</v>
      </c>
      <c r="L577" s="81" t="s">
        <v>22</v>
      </c>
      <c r="M577" s="30"/>
      <c r="N577" s="30"/>
      <c r="O577" s="31"/>
    </row>
    <row r="578">
      <c r="A578" s="41" t="s">
        <v>2201</v>
      </c>
      <c r="B578" s="17"/>
      <c r="C578" s="42" t="s">
        <v>2202</v>
      </c>
      <c r="D578" s="284" t="s">
        <v>2203</v>
      </c>
      <c r="E578" s="44"/>
      <c r="F578" s="165" t="s">
        <v>2204</v>
      </c>
      <c r="G578" s="42" t="s">
        <v>20</v>
      </c>
      <c r="H578" s="19"/>
      <c r="I578" s="42"/>
      <c r="J578" s="46" t="s">
        <v>1960</v>
      </c>
      <c r="K578" s="19"/>
      <c r="L578" s="48">
        <v>45043.0</v>
      </c>
      <c r="M578" s="48">
        <v>44970.0</v>
      </c>
      <c r="N578" s="48"/>
      <c r="O578" s="49"/>
    </row>
    <row r="579">
      <c r="A579" s="50" t="s">
        <v>2205</v>
      </c>
      <c r="B579" s="51" t="s">
        <v>2206</v>
      </c>
      <c r="C579" s="11" t="s">
        <v>28</v>
      </c>
      <c r="D579" s="43" t="s">
        <v>2207</v>
      </c>
      <c r="E579" s="53"/>
      <c r="F579" s="53"/>
      <c r="G579" s="11" t="s">
        <v>20</v>
      </c>
      <c r="H579" s="11" t="s">
        <v>49</v>
      </c>
      <c r="I579" s="11"/>
      <c r="J579" s="54"/>
      <c r="K579" s="13">
        <v>44967.0</v>
      </c>
      <c r="L579" s="55" t="s">
        <v>22</v>
      </c>
      <c r="M579" s="56"/>
      <c r="N579" s="56"/>
      <c r="O579" s="57"/>
    </row>
    <row r="580">
      <c r="A580" s="6" t="s">
        <v>2208</v>
      </c>
      <c r="B580" s="33"/>
      <c r="C580" s="8" t="s">
        <v>68</v>
      </c>
      <c r="D580" s="43" t="s">
        <v>2209</v>
      </c>
      <c r="E580" s="286" t="s">
        <v>2210</v>
      </c>
      <c r="F580" s="10"/>
      <c r="G580" s="8" t="s">
        <v>20</v>
      </c>
      <c r="I580" s="8"/>
      <c r="J580" s="12" t="s">
        <v>212</v>
      </c>
      <c r="L580" s="14" t="s">
        <v>22</v>
      </c>
      <c r="M580" s="15"/>
      <c r="N580" s="15"/>
      <c r="O580" s="16"/>
    </row>
    <row r="581">
      <c r="A581" s="6" t="s">
        <v>2211</v>
      </c>
      <c r="B581" s="33"/>
      <c r="C581" s="8" t="s">
        <v>2212</v>
      </c>
      <c r="D581" s="284" t="s">
        <v>2213</v>
      </c>
      <c r="E581" s="10"/>
      <c r="F581" s="10"/>
      <c r="G581" s="8" t="s">
        <v>20</v>
      </c>
      <c r="I581" s="8"/>
      <c r="J581" s="12"/>
      <c r="L581" s="14" t="s">
        <v>22</v>
      </c>
      <c r="M581" s="15"/>
      <c r="N581" s="15"/>
      <c r="O581" s="16"/>
    </row>
    <row r="582">
      <c r="A582" s="6" t="s">
        <v>2214</v>
      </c>
      <c r="B582" s="33"/>
      <c r="C582" s="8" t="s">
        <v>261</v>
      </c>
      <c r="D582" s="284" t="s">
        <v>2215</v>
      </c>
      <c r="E582" s="462" t="s">
        <v>2216</v>
      </c>
      <c r="F582" s="10"/>
      <c r="G582" s="8" t="s">
        <v>20</v>
      </c>
      <c r="I582" s="8"/>
      <c r="J582" s="12"/>
      <c r="L582" s="14" t="s">
        <v>22</v>
      </c>
      <c r="M582" s="15"/>
      <c r="N582" s="15"/>
      <c r="O582" s="16"/>
    </row>
    <row r="583">
      <c r="A583" s="6" t="s">
        <v>2217</v>
      </c>
      <c r="B583" s="33"/>
      <c r="C583" s="8" t="s">
        <v>915</v>
      </c>
      <c r="D583" s="284" t="s">
        <v>2218</v>
      </c>
      <c r="E583" s="10"/>
      <c r="F583" s="10"/>
      <c r="G583" s="157" t="s">
        <v>2219</v>
      </c>
      <c r="I583" s="8"/>
      <c r="J583" s="12"/>
      <c r="L583" s="14" t="s">
        <v>22</v>
      </c>
      <c r="M583" s="15"/>
      <c r="N583" s="15"/>
      <c r="O583" s="16"/>
    </row>
    <row r="584">
      <c r="A584" s="58" t="s">
        <v>2220</v>
      </c>
      <c r="B584" s="17"/>
      <c r="C584" s="61" t="s">
        <v>2221</v>
      </c>
      <c r="D584" s="43" t="s">
        <v>2222</v>
      </c>
      <c r="E584" s="60"/>
      <c r="F584" s="60"/>
      <c r="G584" s="61" t="s">
        <v>20</v>
      </c>
      <c r="H584" s="19"/>
      <c r="I584" s="61"/>
      <c r="J584" s="62"/>
      <c r="K584" s="19"/>
      <c r="L584" s="63" t="s">
        <v>22</v>
      </c>
      <c r="M584" s="64"/>
      <c r="N584" s="64"/>
      <c r="O584" s="65"/>
    </row>
    <row r="585">
      <c r="A585" s="50" t="s">
        <v>2223</v>
      </c>
      <c r="B585" s="51" t="s">
        <v>2224</v>
      </c>
      <c r="C585" s="11" t="s">
        <v>71</v>
      </c>
      <c r="D585" s="43" t="s">
        <v>2225</v>
      </c>
      <c r="E585" s="53"/>
      <c r="F585" s="53"/>
      <c r="G585" s="11" t="s">
        <v>20</v>
      </c>
      <c r="H585" s="11" t="s">
        <v>49</v>
      </c>
      <c r="I585" s="11"/>
      <c r="J585" s="54"/>
      <c r="K585" s="13">
        <v>44970.0</v>
      </c>
      <c r="L585" s="55" t="s">
        <v>22</v>
      </c>
      <c r="M585" s="56"/>
      <c r="N585" s="56"/>
      <c r="O585" s="57"/>
    </row>
    <row r="586">
      <c r="A586" s="58" t="s">
        <v>2226</v>
      </c>
      <c r="B586" s="17"/>
      <c r="C586" s="61" t="s">
        <v>2227</v>
      </c>
      <c r="D586" s="284" t="s">
        <v>2228</v>
      </c>
      <c r="E586" s="60"/>
      <c r="F586" s="60"/>
      <c r="G586" s="61" t="s">
        <v>20</v>
      </c>
      <c r="H586" s="19"/>
      <c r="I586" s="61"/>
      <c r="J586" s="62"/>
      <c r="K586" s="19"/>
      <c r="L586" s="63" t="s">
        <v>22</v>
      </c>
      <c r="M586" s="64"/>
      <c r="N586" s="64"/>
      <c r="O586" s="65"/>
    </row>
    <row r="587">
      <c r="A587" s="50" t="s">
        <v>2229</v>
      </c>
      <c r="B587" s="51" t="s">
        <v>2230</v>
      </c>
      <c r="C587" s="11" t="s">
        <v>2231</v>
      </c>
      <c r="D587" s="284" t="s">
        <v>2232</v>
      </c>
      <c r="E587" s="53"/>
      <c r="F587" s="53"/>
      <c r="G587" s="154" t="s">
        <v>2233</v>
      </c>
      <c r="H587" s="11" t="s">
        <v>49</v>
      </c>
      <c r="I587" s="11"/>
      <c r="J587" s="54"/>
      <c r="K587" s="13">
        <v>44970.0</v>
      </c>
      <c r="L587" s="55" t="s">
        <v>22</v>
      </c>
      <c r="M587" s="56"/>
      <c r="N587" s="56"/>
      <c r="O587" s="57"/>
    </row>
    <row r="588">
      <c r="A588" s="58" t="s">
        <v>2234</v>
      </c>
      <c r="B588" s="17"/>
      <c r="C588" s="61" t="s">
        <v>794</v>
      </c>
      <c r="D588" s="43" t="s">
        <v>2235</v>
      </c>
      <c r="E588" s="60"/>
      <c r="F588" s="60"/>
      <c r="G588" s="61" t="s">
        <v>20</v>
      </c>
      <c r="H588" s="19"/>
      <c r="I588" s="61"/>
      <c r="J588" s="62"/>
      <c r="K588" s="19"/>
      <c r="L588" s="63" t="s">
        <v>22</v>
      </c>
      <c r="M588" s="64"/>
      <c r="N588" s="64"/>
      <c r="O588" s="65"/>
    </row>
    <row r="589">
      <c r="A589" s="50" t="s">
        <v>2236</v>
      </c>
      <c r="B589" s="51" t="s">
        <v>2237</v>
      </c>
      <c r="C589" s="11" t="s">
        <v>915</v>
      </c>
      <c r="D589" s="43" t="s">
        <v>2238</v>
      </c>
      <c r="E589" s="53"/>
      <c r="F589" s="196" t="s">
        <v>2239</v>
      </c>
      <c r="G589" s="11" t="s">
        <v>20</v>
      </c>
      <c r="H589" s="11" t="s">
        <v>49</v>
      </c>
      <c r="I589" s="11"/>
      <c r="J589" s="54" t="s">
        <v>212</v>
      </c>
      <c r="K589" s="13">
        <v>44970.0</v>
      </c>
      <c r="L589" s="55" t="s">
        <v>22</v>
      </c>
      <c r="M589" s="56"/>
      <c r="N589" s="56"/>
      <c r="O589" s="57"/>
    </row>
    <row r="590">
      <c r="A590" s="6" t="s">
        <v>2240</v>
      </c>
      <c r="B590" s="33"/>
      <c r="C590" s="8" t="s">
        <v>2241</v>
      </c>
      <c r="D590" s="284" t="s">
        <v>2242</v>
      </c>
      <c r="E590" s="10"/>
      <c r="F590" s="10"/>
      <c r="G590" s="8" t="s">
        <v>20</v>
      </c>
      <c r="I590" s="8"/>
      <c r="J590" s="12"/>
      <c r="L590" s="14" t="s">
        <v>22</v>
      </c>
      <c r="M590" s="15"/>
      <c r="N590" s="15"/>
      <c r="O590" s="16"/>
    </row>
    <row r="591">
      <c r="A591" s="58" t="s">
        <v>2243</v>
      </c>
      <c r="B591" s="17"/>
      <c r="C591" s="61" t="s">
        <v>1022</v>
      </c>
      <c r="D591" s="43" t="s">
        <v>2244</v>
      </c>
      <c r="E591" s="60"/>
      <c r="F591" s="60"/>
      <c r="G591" s="159" t="s">
        <v>2245</v>
      </c>
      <c r="H591" s="19"/>
      <c r="I591" s="61"/>
      <c r="J591" s="62"/>
      <c r="K591" s="19"/>
      <c r="L591" s="63" t="s">
        <v>22</v>
      </c>
      <c r="M591" s="64"/>
      <c r="N591" s="64"/>
      <c r="O591" s="65"/>
    </row>
    <row r="592">
      <c r="A592" s="20" t="s">
        <v>2246</v>
      </c>
      <c r="B592" s="21" t="s">
        <v>2247</v>
      </c>
      <c r="C592" s="22" t="s">
        <v>28</v>
      </c>
      <c r="D592" s="284" t="s">
        <v>2248</v>
      </c>
      <c r="E592" s="79"/>
      <c r="F592" s="79"/>
      <c r="G592" s="22" t="s">
        <v>20</v>
      </c>
      <c r="H592" s="22" t="s">
        <v>13</v>
      </c>
      <c r="I592" s="22"/>
      <c r="J592" s="27"/>
      <c r="K592" s="28">
        <v>44970.0</v>
      </c>
      <c r="L592" s="81" t="s">
        <v>22</v>
      </c>
      <c r="M592" s="30"/>
      <c r="N592" s="30"/>
      <c r="O592" s="31"/>
    </row>
    <row r="593">
      <c r="A593" s="41" t="s">
        <v>2249</v>
      </c>
      <c r="B593" s="17"/>
      <c r="C593" s="42" t="s">
        <v>2250</v>
      </c>
      <c r="D593" s="284" t="s">
        <v>2251</v>
      </c>
      <c r="E593" s="44"/>
      <c r="F593" s="165" t="s">
        <v>2252</v>
      </c>
      <c r="G593" s="42" t="s">
        <v>20</v>
      </c>
      <c r="H593" s="19"/>
      <c r="I593" s="42"/>
      <c r="J593" s="46" t="s">
        <v>2253</v>
      </c>
      <c r="K593" s="19"/>
      <c r="L593" s="29">
        <v>45057.0</v>
      </c>
      <c r="M593" s="48"/>
      <c r="N593" s="48"/>
      <c r="O593" s="49"/>
    </row>
    <row r="594">
      <c r="A594" s="50" t="s">
        <v>2254</v>
      </c>
      <c r="B594" s="51" t="s">
        <v>2255</v>
      </c>
      <c r="C594" s="11" t="s">
        <v>28</v>
      </c>
      <c r="D594" s="284" t="s">
        <v>2256</v>
      </c>
      <c r="E594" s="53"/>
      <c r="F594" s="53"/>
      <c r="G594" s="154" t="s">
        <v>2257</v>
      </c>
      <c r="H594" s="11" t="s">
        <v>49</v>
      </c>
      <c r="I594" s="11"/>
      <c r="J594" s="54"/>
      <c r="K594" s="13">
        <v>44970.0</v>
      </c>
      <c r="L594" s="55" t="s">
        <v>22</v>
      </c>
      <c r="M594" s="56"/>
      <c r="N594" s="56"/>
      <c r="O594" s="57"/>
    </row>
    <row r="595">
      <c r="A595" s="58" t="s">
        <v>2258</v>
      </c>
      <c r="B595" s="17"/>
      <c r="C595" s="61" t="s">
        <v>2259</v>
      </c>
      <c r="D595" s="284" t="s">
        <v>2260</v>
      </c>
      <c r="E595" s="384" t="s">
        <v>2261</v>
      </c>
      <c r="F595" s="60"/>
      <c r="G595" s="61" t="s">
        <v>20</v>
      </c>
      <c r="H595" s="19"/>
      <c r="I595" s="61"/>
      <c r="J595" s="62" t="s">
        <v>2262</v>
      </c>
      <c r="K595" s="19"/>
      <c r="L595" s="63" t="s">
        <v>22</v>
      </c>
      <c r="M595" s="64"/>
      <c r="N595" s="64"/>
      <c r="O595" s="65"/>
    </row>
    <row r="596">
      <c r="A596" s="20" t="s">
        <v>2263</v>
      </c>
      <c r="B596" s="21" t="s">
        <v>2264</v>
      </c>
      <c r="C596" s="22" t="s">
        <v>424</v>
      </c>
      <c r="D596" s="284" t="s">
        <v>2265</v>
      </c>
      <c r="E596" s="79"/>
      <c r="F596" s="79"/>
      <c r="G596" s="22" t="s">
        <v>20</v>
      </c>
      <c r="H596" s="22" t="s">
        <v>13</v>
      </c>
      <c r="I596" s="22"/>
      <c r="J596" s="27"/>
      <c r="K596" s="28">
        <v>44970.0</v>
      </c>
      <c r="L596" s="81" t="s">
        <v>22</v>
      </c>
      <c r="M596" s="30"/>
      <c r="N596" s="30"/>
      <c r="O596" s="31"/>
    </row>
    <row r="597">
      <c r="A597" s="32" t="s">
        <v>2266</v>
      </c>
      <c r="B597" s="33"/>
      <c r="C597" s="34" t="s">
        <v>2267</v>
      </c>
      <c r="D597" s="284" t="s">
        <v>2268</v>
      </c>
      <c r="E597" s="82"/>
      <c r="F597" s="82"/>
      <c r="G597" s="34" t="s">
        <v>20</v>
      </c>
      <c r="I597" s="34"/>
      <c r="J597" s="38"/>
      <c r="L597" s="39" t="s">
        <v>22</v>
      </c>
      <c r="M597" s="29"/>
      <c r="N597" s="29"/>
      <c r="O597" s="40"/>
    </row>
    <row r="598">
      <c r="A598" s="32" t="s">
        <v>2269</v>
      </c>
      <c r="B598" s="33"/>
      <c r="C598" s="34" t="s">
        <v>2270</v>
      </c>
      <c r="D598" s="284" t="s">
        <v>2271</v>
      </c>
      <c r="E598" s="36" t="s">
        <v>2272</v>
      </c>
      <c r="F598" s="37" t="s">
        <v>2273</v>
      </c>
      <c r="G598" s="34" t="s">
        <v>20</v>
      </c>
      <c r="I598" s="34" t="s">
        <v>2274</v>
      </c>
      <c r="J598" s="38" t="s">
        <v>2275</v>
      </c>
      <c r="L598" s="39" t="s">
        <v>22</v>
      </c>
      <c r="M598" s="29"/>
      <c r="N598" s="29"/>
      <c r="O598" s="40"/>
    </row>
    <row r="599">
      <c r="A599" s="32" t="s">
        <v>2276</v>
      </c>
      <c r="B599" s="33"/>
      <c r="C599" s="34" t="s">
        <v>2277</v>
      </c>
      <c r="D599" s="284" t="s">
        <v>2278</v>
      </c>
      <c r="E599" s="36" t="s">
        <v>2279</v>
      </c>
      <c r="F599" s="37" t="s">
        <v>2280</v>
      </c>
      <c r="G599" s="164" t="s">
        <v>2281</v>
      </c>
      <c r="I599" s="34"/>
      <c r="J599" s="38" t="s">
        <v>2282</v>
      </c>
      <c r="L599" s="29">
        <v>45046.0</v>
      </c>
      <c r="M599" s="29">
        <v>44978.0</v>
      </c>
      <c r="N599" s="29"/>
      <c r="O599" s="40"/>
    </row>
    <row r="600">
      <c r="A600" s="32" t="s">
        <v>2283</v>
      </c>
      <c r="B600" s="33"/>
      <c r="C600" s="34" t="s">
        <v>2284</v>
      </c>
      <c r="D600" s="43" t="s">
        <v>2285</v>
      </c>
      <c r="E600" s="82"/>
      <c r="F600" s="82"/>
      <c r="G600" s="34" t="s">
        <v>20</v>
      </c>
      <c r="I600" s="34"/>
      <c r="J600" s="38"/>
      <c r="L600" s="29" t="s">
        <v>22</v>
      </c>
      <c r="M600" s="29"/>
      <c r="N600" s="29"/>
      <c r="O600" s="40"/>
    </row>
    <row r="601">
      <c r="A601" s="32" t="s">
        <v>2286</v>
      </c>
      <c r="B601" s="17"/>
      <c r="C601" s="34" t="s">
        <v>2287</v>
      </c>
      <c r="D601" s="284" t="s">
        <v>2288</v>
      </c>
      <c r="E601" s="82"/>
      <c r="F601" s="82"/>
      <c r="G601" s="34" t="s">
        <v>20</v>
      </c>
      <c r="H601" s="19"/>
      <c r="I601" s="34"/>
      <c r="J601" s="38"/>
      <c r="K601" s="19"/>
      <c r="L601" s="29" t="s">
        <v>22</v>
      </c>
      <c r="M601" s="29"/>
      <c r="N601" s="29"/>
      <c r="O601" s="40"/>
    </row>
    <row r="602">
      <c r="A602" s="20" t="s">
        <v>2289</v>
      </c>
      <c r="B602" s="21" t="s">
        <v>2290</v>
      </c>
      <c r="C602" s="22" t="s">
        <v>2291</v>
      </c>
      <c r="D602" s="35" t="s">
        <v>2292</v>
      </c>
      <c r="E602" s="79"/>
      <c r="F602" s="163" t="s">
        <v>2293</v>
      </c>
      <c r="G602" s="22" t="s">
        <v>20</v>
      </c>
      <c r="H602" s="22" t="s">
        <v>13</v>
      </c>
      <c r="I602" s="22"/>
      <c r="J602" s="27" t="s">
        <v>2294</v>
      </c>
      <c r="K602" s="28">
        <v>44970.0</v>
      </c>
      <c r="L602" s="56">
        <v>45030.0</v>
      </c>
      <c r="M602" s="30">
        <v>44971.0</v>
      </c>
      <c r="N602" s="30"/>
      <c r="O602" s="31"/>
    </row>
    <row r="603">
      <c r="A603" s="41" t="s">
        <v>2295</v>
      </c>
      <c r="B603" s="17"/>
      <c r="C603" s="42" t="s">
        <v>1309</v>
      </c>
      <c r="D603" s="35" t="s">
        <v>2296</v>
      </c>
      <c r="E603" s="44"/>
      <c r="F603" s="44"/>
      <c r="G603" s="42" t="s">
        <v>20</v>
      </c>
      <c r="H603" s="19"/>
      <c r="I603" s="42"/>
      <c r="J603" s="46"/>
      <c r="K603" s="19"/>
      <c r="L603" s="47" t="s">
        <v>22</v>
      </c>
      <c r="M603" s="48"/>
      <c r="N603" s="48"/>
      <c r="O603" s="49"/>
    </row>
    <row r="604">
      <c r="A604" s="50" t="s">
        <v>2297</v>
      </c>
      <c r="B604" s="51" t="s">
        <v>2298</v>
      </c>
      <c r="C604" s="11" t="s">
        <v>394</v>
      </c>
      <c r="D604" s="35" t="s">
        <v>2299</v>
      </c>
      <c r="E604" s="53"/>
      <c r="F604" s="53"/>
      <c r="G604" s="11" t="s">
        <v>20</v>
      </c>
      <c r="H604" s="11" t="s">
        <v>49</v>
      </c>
      <c r="I604" s="11"/>
      <c r="J604" s="54"/>
      <c r="K604" s="13">
        <v>44970.0</v>
      </c>
      <c r="L604" s="56" t="s">
        <v>22</v>
      </c>
      <c r="M604" s="56"/>
      <c r="N604" s="56"/>
      <c r="O604" s="57"/>
    </row>
    <row r="605">
      <c r="A605" s="6" t="s">
        <v>2300</v>
      </c>
      <c r="B605" s="33"/>
      <c r="C605" s="8" t="s">
        <v>2301</v>
      </c>
      <c r="D605" s="35" t="s">
        <v>2302</v>
      </c>
      <c r="E605" s="10"/>
      <c r="F605" s="10"/>
      <c r="G605" s="8" t="s">
        <v>20</v>
      </c>
      <c r="I605" s="8"/>
      <c r="J605" s="12"/>
      <c r="L605" s="15" t="s">
        <v>22</v>
      </c>
      <c r="M605" s="15"/>
      <c r="N605" s="15"/>
      <c r="O605" s="16"/>
    </row>
    <row r="606">
      <c r="A606" s="6" t="s">
        <v>2303</v>
      </c>
      <c r="B606" s="17"/>
      <c r="C606" s="8" t="s">
        <v>721</v>
      </c>
      <c r="D606" s="35" t="s">
        <v>2304</v>
      </c>
      <c r="E606" s="60"/>
      <c r="F606" s="60"/>
      <c r="G606" s="61" t="s">
        <v>20</v>
      </c>
      <c r="H606" s="19"/>
      <c r="I606" s="61"/>
      <c r="J606" s="62"/>
      <c r="K606" s="19"/>
      <c r="L606" s="64" t="s">
        <v>22</v>
      </c>
      <c r="M606" s="64"/>
      <c r="N606" s="64"/>
      <c r="O606" s="65"/>
    </row>
    <row r="607">
      <c r="A607" s="50" t="s">
        <v>2305</v>
      </c>
      <c r="B607" s="51" t="s">
        <v>2306</v>
      </c>
      <c r="C607" s="11" t="s">
        <v>2307</v>
      </c>
      <c r="D607" s="35" t="s">
        <v>2308</v>
      </c>
      <c r="E607" s="53"/>
      <c r="F607" s="53"/>
      <c r="G607" s="11" t="s">
        <v>20</v>
      </c>
      <c r="H607" s="11" t="s">
        <v>49</v>
      </c>
      <c r="I607" s="11"/>
      <c r="J607" s="54"/>
      <c r="K607" s="13">
        <v>44970.0</v>
      </c>
      <c r="L607" s="56" t="s">
        <v>22</v>
      </c>
      <c r="M607" s="56"/>
      <c r="N607" s="56"/>
      <c r="O607" s="57"/>
    </row>
    <row r="608">
      <c r="A608" s="6" t="s">
        <v>2309</v>
      </c>
      <c r="B608" s="33"/>
      <c r="C608" s="8" t="s">
        <v>1911</v>
      </c>
      <c r="D608" s="35" t="s">
        <v>2310</v>
      </c>
      <c r="E608" s="10"/>
      <c r="F608" s="10"/>
      <c r="G608" s="8" t="s">
        <v>20</v>
      </c>
      <c r="I608" s="8"/>
      <c r="J608" s="12"/>
      <c r="L608" s="15" t="s">
        <v>22</v>
      </c>
      <c r="M608" s="15"/>
      <c r="N608" s="15"/>
      <c r="O608" s="16"/>
    </row>
    <row r="609">
      <c r="A609" s="6" t="s">
        <v>2311</v>
      </c>
      <c r="B609" s="33"/>
      <c r="C609" s="8" t="s">
        <v>1022</v>
      </c>
      <c r="D609" s="35" t="s">
        <v>2312</v>
      </c>
      <c r="E609" s="10"/>
      <c r="F609" s="10"/>
      <c r="G609" s="157" t="s">
        <v>2313</v>
      </c>
      <c r="I609" s="8"/>
      <c r="J609" s="12"/>
      <c r="L609" s="15" t="s">
        <v>22</v>
      </c>
      <c r="M609" s="15"/>
      <c r="N609" s="15"/>
      <c r="O609" s="16"/>
    </row>
    <row r="610">
      <c r="A610" s="58" t="s">
        <v>2314</v>
      </c>
      <c r="B610" s="17"/>
      <c r="C610" s="61" t="s">
        <v>768</v>
      </c>
      <c r="D610" s="35" t="s">
        <v>2315</v>
      </c>
      <c r="E610" s="60"/>
      <c r="F610" s="60"/>
      <c r="G610" s="61" t="s">
        <v>20</v>
      </c>
      <c r="H610" s="19"/>
      <c r="I610" s="61"/>
      <c r="J610" s="62"/>
      <c r="K610" s="19"/>
      <c r="L610" s="64" t="s">
        <v>22</v>
      </c>
      <c r="M610" s="64"/>
      <c r="N610" s="64"/>
      <c r="O610" s="65"/>
    </row>
    <row r="611">
      <c r="A611" s="167" t="s">
        <v>2316</v>
      </c>
      <c r="B611" s="430" t="s">
        <v>2317</v>
      </c>
      <c r="C611" s="169" t="s">
        <v>208</v>
      </c>
      <c r="D611" s="284" t="s">
        <v>2318</v>
      </c>
      <c r="E611" s="431" t="s">
        <v>2319</v>
      </c>
      <c r="F611" s="171"/>
      <c r="G611" s="202" t="s">
        <v>2320</v>
      </c>
      <c r="H611" s="169" t="s">
        <v>58</v>
      </c>
      <c r="I611" s="169"/>
      <c r="J611" s="173" t="s">
        <v>2321</v>
      </c>
      <c r="K611" s="174">
        <v>44970.0</v>
      </c>
      <c r="L611" s="175" t="s">
        <v>22</v>
      </c>
      <c r="M611" s="176"/>
      <c r="N611" s="76"/>
      <c r="O611" s="77"/>
    </row>
    <row r="612">
      <c r="B612" s="33"/>
      <c r="D612" s="210"/>
      <c r="E612" s="593" t="s">
        <v>2322</v>
      </c>
      <c r="I612" s="172"/>
      <c r="J612" s="180" t="s">
        <v>2323</v>
      </c>
      <c r="L612" s="181" t="s">
        <v>22</v>
      </c>
      <c r="M612" s="182"/>
      <c r="N612" s="182"/>
      <c r="O612" s="183"/>
    </row>
    <row r="613">
      <c r="B613" s="33"/>
      <c r="D613" s="210"/>
      <c r="E613" s="291" t="s">
        <v>2324</v>
      </c>
      <c r="I613" s="172"/>
      <c r="J613" s="180" t="s">
        <v>2325</v>
      </c>
      <c r="L613" s="181" t="s">
        <v>22</v>
      </c>
      <c r="M613" s="182"/>
      <c r="N613" s="182"/>
      <c r="O613" s="183"/>
    </row>
    <row r="614">
      <c r="A614" s="178" t="s">
        <v>2326</v>
      </c>
      <c r="B614" s="33"/>
      <c r="C614" s="172" t="s">
        <v>2327</v>
      </c>
      <c r="D614" s="284" t="s">
        <v>2328</v>
      </c>
      <c r="E614" s="594" t="s">
        <v>2329</v>
      </c>
      <c r="F614" s="179"/>
      <c r="G614" s="172" t="s">
        <v>20</v>
      </c>
      <c r="I614" s="172"/>
      <c r="J614" s="180" t="s">
        <v>2330</v>
      </c>
      <c r="L614" s="181" t="s">
        <v>22</v>
      </c>
      <c r="M614" s="182"/>
      <c r="N614" s="182"/>
      <c r="O614" s="183"/>
    </row>
    <row r="615">
      <c r="A615" s="178" t="s">
        <v>2331</v>
      </c>
      <c r="B615" s="33"/>
      <c r="C615" s="172" t="s">
        <v>2332</v>
      </c>
      <c r="D615" s="284" t="s">
        <v>2333</v>
      </c>
      <c r="E615" s="291" t="s">
        <v>2334</v>
      </c>
      <c r="F615" s="179"/>
      <c r="G615" s="172"/>
      <c r="I615" s="172"/>
      <c r="J615" s="180" t="s">
        <v>2335</v>
      </c>
      <c r="L615" s="181" t="s">
        <v>22</v>
      </c>
      <c r="M615" s="182">
        <v>44978.0</v>
      </c>
      <c r="N615" s="182">
        <v>44979.0</v>
      </c>
      <c r="O615" s="183">
        <v>44985.0</v>
      </c>
    </row>
    <row r="616">
      <c r="A616" s="178" t="s">
        <v>2336</v>
      </c>
      <c r="B616" s="33"/>
      <c r="C616" s="172" t="s">
        <v>2052</v>
      </c>
      <c r="D616" s="284" t="s">
        <v>2337</v>
      </c>
      <c r="E616" s="594" t="s">
        <v>2338</v>
      </c>
      <c r="F616" s="179"/>
      <c r="G616" s="172" t="s">
        <v>20</v>
      </c>
      <c r="I616" s="172"/>
      <c r="J616" s="180" t="s">
        <v>2330</v>
      </c>
      <c r="L616" s="181" t="s">
        <v>22</v>
      </c>
      <c r="M616" s="182"/>
      <c r="N616" s="182"/>
      <c r="O616" s="183"/>
    </row>
    <row r="617">
      <c r="A617" s="19"/>
      <c r="B617" s="17"/>
      <c r="C617" s="19"/>
      <c r="D617" s="210"/>
      <c r="E617" s="291" t="s">
        <v>2339</v>
      </c>
      <c r="F617" s="179"/>
      <c r="H617" s="19"/>
      <c r="I617" s="172" t="s">
        <v>2340</v>
      </c>
      <c r="J617" s="180" t="s">
        <v>2341</v>
      </c>
      <c r="K617" s="19"/>
      <c r="L617" s="181" t="s">
        <v>22</v>
      </c>
      <c r="M617" s="182"/>
      <c r="N617" s="182"/>
      <c r="O617" s="183"/>
    </row>
    <row r="618">
      <c r="A618" s="595" t="s">
        <v>2342</v>
      </c>
      <c r="B618" s="316" t="s">
        <v>2343</v>
      </c>
      <c r="C618" s="317" t="s">
        <v>71</v>
      </c>
      <c r="D618" s="284" t="s">
        <v>2344</v>
      </c>
      <c r="E618" s="596" t="s">
        <v>2345</v>
      </c>
      <c r="F618" s="319" t="s">
        <v>2346</v>
      </c>
      <c r="G618" s="317" t="s">
        <v>20</v>
      </c>
      <c r="H618" s="317" t="s">
        <v>535</v>
      </c>
      <c r="I618" s="317"/>
      <c r="J618" s="321" t="s">
        <v>2347</v>
      </c>
      <c r="K618" s="322">
        <v>44971.0</v>
      </c>
      <c r="L618" s="387" t="s">
        <v>22</v>
      </c>
      <c r="M618" s="324">
        <v>44978.0</v>
      </c>
      <c r="N618" s="324"/>
      <c r="O618" s="325"/>
    </row>
    <row r="619">
      <c r="A619" s="597" t="s">
        <v>2348</v>
      </c>
      <c r="B619" s="17"/>
      <c r="C619" s="598" t="s">
        <v>768</v>
      </c>
      <c r="D619" s="284" t="s">
        <v>2349</v>
      </c>
      <c r="E619" s="328"/>
      <c r="F619" s="328"/>
      <c r="G619" s="327" t="s">
        <v>20</v>
      </c>
      <c r="H619" s="19"/>
      <c r="I619" s="327"/>
      <c r="J619" s="329"/>
      <c r="K619" s="19"/>
      <c r="L619" s="330" t="s">
        <v>22</v>
      </c>
      <c r="M619" s="331"/>
      <c r="N619" s="331"/>
      <c r="O619" s="332"/>
    </row>
    <row r="620" hidden="1">
      <c r="A620" s="436" t="s">
        <v>2350</v>
      </c>
      <c r="B620" s="208" t="s">
        <v>2351</v>
      </c>
      <c r="C620" s="437" t="s">
        <v>424</v>
      </c>
      <c r="D620" s="210"/>
      <c r="E620" s="439"/>
      <c r="F620" s="599" t="s">
        <v>2352</v>
      </c>
      <c r="G620" s="437" t="s">
        <v>20</v>
      </c>
      <c r="H620" s="437" t="s">
        <v>340</v>
      </c>
      <c r="I620" s="437"/>
      <c r="J620" s="440" t="s">
        <v>2353</v>
      </c>
      <c r="K620" s="441">
        <v>44971.0</v>
      </c>
      <c r="L620" s="442" t="s">
        <v>22</v>
      </c>
      <c r="M620" s="218"/>
      <c r="N620" s="218"/>
      <c r="O620" s="219"/>
    </row>
    <row r="621" hidden="1">
      <c r="A621" s="600" t="s">
        <v>2354</v>
      </c>
      <c r="B621" s="33"/>
      <c r="C621" s="444" t="s">
        <v>2355</v>
      </c>
      <c r="D621" s="210"/>
      <c r="E621" s="601"/>
      <c r="F621" s="601"/>
      <c r="G621" s="444" t="s">
        <v>20</v>
      </c>
      <c r="I621" s="444"/>
      <c r="J621" s="602"/>
      <c r="L621" s="603" t="s">
        <v>22</v>
      </c>
      <c r="M621" s="226"/>
      <c r="N621" s="226"/>
      <c r="O621" s="227"/>
    </row>
    <row r="622" hidden="1">
      <c r="A622" s="443" t="s">
        <v>2356</v>
      </c>
      <c r="B622" s="17"/>
      <c r="C622" s="446" t="s">
        <v>2357</v>
      </c>
      <c r="D622" s="210"/>
      <c r="E622" s="445"/>
      <c r="F622" s="445"/>
      <c r="G622" s="446" t="s">
        <v>20</v>
      </c>
      <c r="H622" s="19"/>
      <c r="I622" s="446"/>
      <c r="J622" s="447"/>
      <c r="K622" s="19"/>
      <c r="L622" s="604" t="s">
        <v>22</v>
      </c>
      <c r="M622" s="235"/>
      <c r="N622" s="235"/>
      <c r="O622" s="236"/>
    </row>
    <row r="623">
      <c r="A623" s="50" t="s">
        <v>2358</v>
      </c>
      <c r="B623" s="51" t="s">
        <v>2359</v>
      </c>
      <c r="C623" s="11" t="s">
        <v>2360</v>
      </c>
      <c r="D623" s="284" t="s">
        <v>2361</v>
      </c>
      <c r="E623" s="53"/>
      <c r="F623" s="53"/>
      <c r="G623" s="11" t="s">
        <v>20</v>
      </c>
      <c r="H623" s="11" t="s">
        <v>49</v>
      </c>
      <c r="I623" s="11"/>
      <c r="J623" s="54"/>
      <c r="K623" s="13">
        <v>44971.0</v>
      </c>
      <c r="L623" s="55" t="s">
        <v>22</v>
      </c>
      <c r="M623" s="56"/>
      <c r="N623" s="56"/>
      <c r="O623" s="57"/>
    </row>
    <row r="624">
      <c r="A624" s="58" t="s">
        <v>2362</v>
      </c>
      <c r="B624" s="17"/>
      <c r="C624" s="61" t="s">
        <v>2363</v>
      </c>
      <c r="D624" s="284" t="s">
        <v>2364</v>
      </c>
      <c r="E624" s="60"/>
      <c r="F624" s="60"/>
      <c r="G624" s="61" t="s">
        <v>20</v>
      </c>
      <c r="H624" s="19"/>
      <c r="I624" s="61"/>
      <c r="J624" s="62"/>
      <c r="K624" s="19"/>
      <c r="L624" s="63" t="s">
        <v>22</v>
      </c>
      <c r="M624" s="64"/>
      <c r="N624" s="64"/>
      <c r="O624" s="65"/>
    </row>
    <row r="625">
      <c r="A625" s="50" t="s">
        <v>2365</v>
      </c>
      <c r="B625" s="51" t="s">
        <v>2366</v>
      </c>
      <c r="C625" s="11" t="s">
        <v>394</v>
      </c>
      <c r="D625" s="284" t="s">
        <v>2367</v>
      </c>
      <c r="E625" s="53"/>
      <c r="F625" s="53"/>
      <c r="G625" s="11" t="s">
        <v>20</v>
      </c>
      <c r="H625" s="11" t="s">
        <v>49</v>
      </c>
      <c r="I625" s="11"/>
      <c r="J625" s="54"/>
      <c r="K625" s="13">
        <v>44971.0</v>
      </c>
      <c r="L625" s="56" t="s">
        <v>22</v>
      </c>
      <c r="M625" s="56"/>
      <c r="N625" s="56"/>
      <c r="O625" s="57"/>
    </row>
    <row r="626">
      <c r="A626" s="6" t="s">
        <v>2368</v>
      </c>
      <c r="B626" s="33"/>
      <c r="C626" s="8" t="s">
        <v>2369</v>
      </c>
      <c r="D626" s="284" t="s">
        <v>2370</v>
      </c>
      <c r="E626" s="10"/>
      <c r="F626" s="10"/>
      <c r="G626" s="8" t="s">
        <v>20</v>
      </c>
      <c r="I626" s="8"/>
      <c r="J626" s="12"/>
      <c r="L626" s="15" t="s">
        <v>22</v>
      </c>
      <c r="M626" s="15"/>
      <c r="N626" s="15"/>
      <c r="O626" s="16"/>
    </row>
    <row r="627">
      <c r="A627" s="6" t="s">
        <v>2371</v>
      </c>
      <c r="B627" s="33"/>
      <c r="C627" s="8" t="s">
        <v>2372</v>
      </c>
      <c r="D627" s="284" t="s">
        <v>2373</v>
      </c>
      <c r="E627" s="10"/>
      <c r="F627" s="10"/>
      <c r="G627" s="157" t="s">
        <v>2374</v>
      </c>
      <c r="I627" s="8"/>
      <c r="J627" s="12"/>
      <c r="L627" s="15" t="s">
        <v>22</v>
      </c>
      <c r="M627" s="15"/>
      <c r="N627" s="15"/>
      <c r="O627" s="16"/>
    </row>
    <row r="628">
      <c r="A628" s="58" t="s">
        <v>2375</v>
      </c>
      <c r="B628" s="17"/>
      <c r="C628" s="61" t="s">
        <v>768</v>
      </c>
      <c r="D628" s="284" t="s">
        <v>2376</v>
      </c>
      <c r="E628" s="60"/>
      <c r="F628" s="60"/>
      <c r="G628" s="61" t="s">
        <v>20</v>
      </c>
      <c r="H628" s="19"/>
      <c r="I628" s="61"/>
      <c r="J628" s="62"/>
      <c r="K628" s="19"/>
      <c r="L628" s="64" t="s">
        <v>22</v>
      </c>
      <c r="M628" s="64"/>
      <c r="N628" s="64"/>
      <c r="O628" s="65"/>
    </row>
    <row r="629">
      <c r="A629" s="50" t="s">
        <v>2377</v>
      </c>
      <c r="B629" s="51" t="s">
        <v>2378</v>
      </c>
      <c r="C629" s="11" t="s">
        <v>424</v>
      </c>
      <c r="D629" s="284" t="s">
        <v>2379</v>
      </c>
      <c r="E629" s="53"/>
      <c r="F629" s="53"/>
      <c r="G629" s="11" t="s">
        <v>20</v>
      </c>
      <c r="H629" s="11" t="s">
        <v>49</v>
      </c>
      <c r="I629" s="11"/>
      <c r="J629" s="54"/>
      <c r="K629" s="13">
        <v>44971.0</v>
      </c>
      <c r="L629" s="55" t="s">
        <v>22</v>
      </c>
      <c r="M629" s="56"/>
      <c r="N629" s="56"/>
      <c r="O629" s="57"/>
    </row>
    <row r="630">
      <c r="A630" s="6" t="s">
        <v>2380</v>
      </c>
      <c r="B630" s="33"/>
      <c r="C630" s="8" t="s">
        <v>68</v>
      </c>
      <c r="D630" s="284" t="s">
        <v>2381</v>
      </c>
      <c r="E630" s="286" t="s">
        <v>2382</v>
      </c>
      <c r="F630" s="10"/>
      <c r="G630" s="8" t="s">
        <v>20</v>
      </c>
      <c r="I630" s="8"/>
      <c r="J630" s="12" t="s">
        <v>1300</v>
      </c>
      <c r="L630" s="14" t="s">
        <v>22</v>
      </c>
      <c r="M630" s="15"/>
      <c r="N630" s="15"/>
      <c r="O630" s="16"/>
    </row>
    <row r="631">
      <c r="A631" s="6" t="s">
        <v>2383</v>
      </c>
      <c r="B631" s="33"/>
      <c r="C631" s="8" t="s">
        <v>187</v>
      </c>
      <c r="D631" s="284" t="s">
        <v>2384</v>
      </c>
      <c r="E631" s="286" t="s">
        <v>2385</v>
      </c>
      <c r="F631" s="10"/>
      <c r="G631" s="8" t="s">
        <v>20</v>
      </c>
      <c r="I631" s="8"/>
      <c r="J631" s="12" t="s">
        <v>2386</v>
      </c>
      <c r="L631" s="14" t="s">
        <v>22</v>
      </c>
      <c r="M631" s="15"/>
      <c r="N631" s="15"/>
      <c r="O631" s="16"/>
    </row>
    <row r="632">
      <c r="A632" s="589" t="s">
        <v>2387</v>
      </c>
      <c r="B632" s="17"/>
      <c r="C632" s="8" t="s">
        <v>2388</v>
      </c>
      <c r="D632" s="284" t="s">
        <v>2389</v>
      </c>
      <c r="E632" s="10"/>
      <c r="F632" s="10"/>
      <c r="G632" s="8" t="s">
        <v>20</v>
      </c>
      <c r="H632" s="19"/>
      <c r="I632" s="8"/>
      <c r="J632" s="12"/>
      <c r="K632" s="19"/>
      <c r="L632" s="14" t="s">
        <v>22</v>
      </c>
      <c r="M632" s="15"/>
      <c r="N632" s="15"/>
      <c r="O632" s="16"/>
    </row>
    <row r="633">
      <c r="A633" s="50" t="s">
        <v>2390</v>
      </c>
      <c r="B633" s="51" t="s">
        <v>2391</v>
      </c>
      <c r="C633" s="11" t="s">
        <v>2392</v>
      </c>
      <c r="D633" s="43" t="s">
        <v>2393</v>
      </c>
      <c r="E633" s="313" t="s">
        <v>2394</v>
      </c>
      <c r="F633" s="53"/>
      <c r="G633" s="11" t="s">
        <v>20</v>
      </c>
      <c r="H633" s="11" t="s">
        <v>173</v>
      </c>
      <c r="I633" s="11"/>
      <c r="J633" s="54" t="s">
        <v>174</v>
      </c>
      <c r="K633" s="13">
        <v>44971.0</v>
      </c>
      <c r="L633" s="55" t="s">
        <v>22</v>
      </c>
      <c r="M633" s="56"/>
      <c r="N633" s="56"/>
      <c r="O633" s="57"/>
    </row>
    <row r="634">
      <c r="A634" s="6" t="s">
        <v>2395</v>
      </c>
      <c r="B634" s="33"/>
      <c r="C634" s="8" t="s">
        <v>2396</v>
      </c>
      <c r="D634" s="284" t="s">
        <v>2397</v>
      </c>
      <c r="E634" s="10"/>
      <c r="F634" s="10"/>
      <c r="G634" s="8" t="s">
        <v>20</v>
      </c>
      <c r="I634" s="8"/>
      <c r="J634" s="12"/>
      <c r="L634" s="15" t="s">
        <v>22</v>
      </c>
      <c r="M634" s="15"/>
      <c r="N634" s="15"/>
      <c r="O634" s="16"/>
    </row>
    <row r="635">
      <c r="A635" s="58" t="s">
        <v>2398</v>
      </c>
      <c r="B635" s="17"/>
      <c r="C635" s="61" t="s">
        <v>2399</v>
      </c>
      <c r="D635" s="284" t="s">
        <v>2400</v>
      </c>
      <c r="E635" s="60"/>
      <c r="F635" s="60"/>
      <c r="G635" s="61" t="s">
        <v>20</v>
      </c>
      <c r="H635" s="19"/>
      <c r="I635" s="61"/>
      <c r="J635" s="62"/>
      <c r="K635" s="19"/>
      <c r="L635" s="64" t="s">
        <v>22</v>
      </c>
      <c r="M635" s="64"/>
      <c r="N635" s="64"/>
      <c r="O635" s="65"/>
    </row>
    <row r="636">
      <c r="A636" s="20" t="s">
        <v>2401</v>
      </c>
      <c r="B636" s="21" t="s">
        <v>2402</v>
      </c>
      <c r="C636" s="22" t="s">
        <v>2403</v>
      </c>
      <c r="D636" s="284" t="s">
        <v>2404</v>
      </c>
      <c r="E636" s="25" t="s">
        <v>2405</v>
      </c>
      <c r="F636" s="79"/>
      <c r="G636" s="22" t="s">
        <v>20</v>
      </c>
      <c r="H636" s="22" t="s">
        <v>13</v>
      </c>
      <c r="I636" s="22"/>
      <c r="J636" s="27" t="s">
        <v>1300</v>
      </c>
      <c r="K636" s="28">
        <v>44971.0</v>
      </c>
      <c r="L636" s="81" t="s">
        <v>22</v>
      </c>
      <c r="M636" s="30"/>
      <c r="N636" s="30"/>
      <c r="O636" s="31"/>
    </row>
    <row r="637">
      <c r="A637" s="32" t="s">
        <v>2406</v>
      </c>
      <c r="B637" s="33"/>
      <c r="C637" s="34" t="s">
        <v>162</v>
      </c>
      <c r="D637" s="284" t="s">
        <v>2407</v>
      </c>
      <c r="E637" s="82"/>
      <c r="F637" s="43" t="s">
        <v>2408</v>
      </c>
      <c r="G637" s="34" t="s">
        <v>20</v>
      </c>
      <c r="I637" s="34"/>
      <c r="J637" s="38" t="s">
        <v>2409</v>
      </c>
      <c r="L637" s="29">
        <v>45044.0</v>
      </c>
      <c r="M637" s="29">
        <v>44972.0</v>
      </c>
      <c r="N637" s="29"/>
      <c r="O637" s="40"/>
    </row>
    <row r="638">
      <c r="A638" s="41" t="s">
        <v>2410</v>
      </c>
      <c r="B638" s="17"/>
      <c r="C638" s="42" t="s">
        <v>2411</v>
      </c>
      <c r="D638" s="284" t="s">
        <v>2412</v>
      </c>
      <c r="E638" s="44"/>
      <c r="F638" s="44"/>
      <c r="G638" s="42" t="s">
        <v>20</v>
      </c>
      <c r="H638" s="19"/>
      <c r="I638" s="42"/>
      <c r="J638" s="46"/>
      <c r="K638" s="19"/>
      <c r="L638" s="48" t="s">
        <v>22</v>
      </c>
      <c r="M638" s="48"/>
      <c r="N638" s="48"/>
      <c r="O638" s="49"/>
    </row>
    <row r="639">
      <c r="A639" s="20" t="s">
        <v>2413</v>
      </c>
      <c r="B639" s="21" t="s">
        <v>2414</v>
      </c>
      <c r="C639" s="22" t="s">
        <v>28</v>
      </c>
      <c r="D639" s="284" t="s">
        <v>2415</v>
      </c>
      <c r="E639" s="79"/>
      <c r="F639" s="79"/>
      <c r="G639" s="22" t="s">
        <v>20</v>
      </c>
      <c r="H639" s="22" t="s">
        <v>13</v>
      </c>
      <c r="I639" s="22"/>
      <c r="J639" s="27"/>
      <c r="K639" s="28">
        <v>44971.0</v>
      </c>
      <c r="L639" s="30" t="s">
        <v>22</v>
      </c>
      <c r="M639" s="30"/>
      <c r="N639" s="30"/>
      <c r="O639" s="31"/>
    </row>
    <row r="640">
      <c r="A640" s="32" t="s">
        <v>2416</v>
      </c>
      <c r="B640" s="33"/>
      <c r="C640" s="34" t="s">
        <v>1096</v>
      </c>
      <c r="D640" s="284" t="s">
        <v>2417</v>
      </c>
      <c r="E640" s="82"/>
      <c r="F640" s="82"/>
      <c r="G640" s="34" t="s">
        <v>20</v>
      </c>
      <c r="I640" s="34"/>
      <c r="J640" s="38"/>
      <c r="L640" s="29" t="s">
        <v>22</v>
      </c>
      <c r="M640" s="29"/>
      <c r="N640" s="29"/>
      <c r="O640" s="40"/>
    </row>
    <row r="641">
      <c r="A641" s="41" t="s">
        <v>2418</v>
      </c>
      <c r="B641" s="17"/>
      <c r="C641" s="42" t="s">
        <v>1022</v>
      </c>
      <c r="D641" s="284" t="s">
        <v>2419</v>
      </c>
      <c r="E641" s="44"/>
      <c r="F641" s="165" t="s">
        <v>2420</v>
      </c>
      <c r="G641" s="42" t="s">
        <v>20</v>
      </c>
      <c r="H641" s="19"/>
      <c r="I641" s="42"/>
      <c r="J641" s="605" t="s">
        <v>1276</v>
      </c>
      <c r="K641" s="19"/>
      <c r="L641" s="48" t="s">
        <v>22</v>
      </c>
      <c r="M641" s="48">
        <v>44972.0</v>
      </c>
      <c r="N641" s="48"/>
      <c r="O641" s="49"/>
    </row>
    <row r="642">
      <c r="A642" s="20" t="s">
        <v>2421</v>
      </c>
      <c r="B642" s="21" t="s">
        <v>2422</v>
      </c>
      <c r="C642" s="22" t="s">
        <v>208</v>
      </c>
      <c r="D642" s="284" t="s">
        <v>2423</v>
      </c>
      <c r="E642" s="79"/>
      <c r="F642" s="79"/>
      <c r="G642" s="80" t="s">
        <v>2424</v>
      </c>
      <c r="H642" s="22" t="s">
        <v>13</v>
      </c>
      <c r="I642" s="22"/>
      <c r="J642" s="27"/>
      <c r="K642" s="28">
        <v>44971.0</v>
      </c>
      <c r="L642" s="30" t="s">
        <v>22</v>
      </c>
      <c r="M642" s="30"/>
      <c r="N642" s="30"/>
      <c r="O642" s="31"/>
    </row>
    <row r="643">
      <c r="A643" s="32" t="s">
        <v>2425</v>
      </c>
      <c r="B643" s="33"/>
      <c r="C643" s="34" t="s">
        <v>427</v>
      </c>
      <c r="D643" s="284" t="s">
        <v>2426</v>
      </c>
      <c r="E643" s="82"/>
      <c r="F643" s="82"/>
      <c r="G643" s="34" t="s">
        <v>20</v>
      </c>
      <c r="I643" s="34"/>
      <c r="J643" s="38"/>
      <c r="L643" s="29" t="s">
        <v>22</v>
      </c>
      <c r="M643" s="29"/>
      <c r="N643" s="29"/>
      <c r="O643" s="40"/>
    </row>
    <row r="644">
      <c r="A644" s="32" t="s">
        <v>2427</v>
      </c>
      <c r="B644" s="33"/>
      <c r="C644" s="34" t="s">
        <v>187</v>
      </c>
      <c r="D644" s="284" t="s">
        <v>2428</v>
      </c>
      <c r="E644" s="82"/>
      <c r="F644" s="82"/>
      <c r="G644" s="34" t="s">
        <v>20</v>
      </c>
      <c r="I644" s="34"/>
      <c r="J644" s="38"/>
      <c r="L644" s="29" t="s">
        <v>22</v>
      </c>
      <c r="M644" s="29"/>
      <c r="N644" s="29"/>
      <c r="O644" s="40"/>
    </row>
    <row r="645">
      <c r="A645" s="41" t="s">
        <v>2429</v>
      </c>
      <c r="B645" s="17"/>
      <c r="C645" s="42" t="s">
        <v>1469</v>
      </c>
      <c r="D645" s="284" t="s">
        <v>2430</v>
      </c>
      <c r="E645" s="44"/>
      <c r="F645" s="165" t="s">
        <v>2431</v>
      </c>
      <c r="G645" s="42" t="s">
        <v>20</v>
      </c>
      <c r="H645" s="19"/>
      <c r="I645" s="42"/>
      <c r="J645" s="46" t="s">
        <v>1276</v>
      </c>
      <c r="K645" s="19"/>
      <c r="L645" s="48" t="s">
        <v>22</v>
      </c>
      <c r="M645" s="48">
        <v>44972.0</v>
      </c>
      <c r="N645" s="48"/>
      <c r="O645" s="49"/>
    </row>
    <row r="646">
      <c r="A646" s="50" t="s">
        <v>2432</v>
      </c>
      <c r="B646" s="51" t="s">
        <v>2433</v>
      </c>
      <c r="C646" s="11" t="s">
        <v>696</v>
      </c>
      <c r="D646" s="284" t="s">
        <v>2434</v>
      </c>
      <c r="E646" s="53"/>
      <c r="F646" s="53"/>
      <c r="G646" s="11" t="s">
        <v>20</v>
      </c>
      <c r="H646" s="11" t="s">
        <v>49</v>
      </c>
      <c r="I646" s="11"/>
      <c r="J646" s="54"/>
      <c r="K646" s="13">
        <v>44972.0</v>
      </c>
      <c r="L646" s="55" t="s">
        <v>22</v>
      </c>
      <c r="M646" s="56"/>
      <c r="N646" s="56"/>
      <c r="O646" s="57"/>
    </row>
    <row r="647">
      <c r="A647" s="58" t="s">
        <v>2435</v>
      </c>
      <c r="B647" s="17"/>
      <c r="C647" s="61" t="s">
        <v>1592</v>
      </c>
      <c r="D647" s="284" t="s">
        <v>2436</v>
      </c>
      <c r="E647" s="60"/>
      <c r="F647" s="60"/>
      <c r="G647" s="61" t="s">
        <v>20</v>
      </c>
      <c r="H647" s="19"/>
      <c r="I647" s="61"/>
      <c r="J647" s="62"/>
      <c r="K647" s="19"/>
      <c r="L647" s="63" t="s">
        <v>22</v>
      </c>
      <c r="M647" s="64"/>
      <c r="N647" s="64"/>
      <c r="O647" s="65"/>
    </row>
    <row r="648">
      <c r="A648" s="50" t="s">
        <v>2437</v>
      </c>
      <c r="B648" s="51" t="s">
        <v>2438</v>
      </c>
      <c r="C648" s="11" t="s">
        <v>290</v>
      </c>
      <c r="D648" s="284" t="s">
        <v>2439</v>
      </c>
      <c r="E648" s="53"/>
      <c r="F648" s="53"/>
      <c r="G648" s="11" t="s">
        <v>20</v>
      </c>
      <c r="H648" s="11" t="s">
        <v>49</v>
      </c>
      <c r="I648" s="11"/>
      <c r="J648" s="54"/>
      <c r="K648" s="13">
        <v>44972.0</v>
      </c>
      <c r="L648" s="55" t="s">
        <v>22</v>
      </c>
      <c r="M648" s="56"/>
      <c r="N648" s="56"/>
      <c r="O648" s="57"/>
    </row>
    <row r="649">
      <c r="A649" s="6" t="s">
        <v>2440</v>
      </c>
      <c r="B649" s="33"/>
      <c r="C649" s="8" t="s">
        <v>818</v>
      </c>
      <c r="D649" s="43" t="s">
        <v>2441</v>
      </c>
      <c r="E649" s="10"/>
      <c r="F649" s="10"/>
      <c r="G649" s="8" t="s">
        <v>20</v>
      </c>
      <c r="I649" s="8"/>
      <c r="J649" s="12"/>
      <c r="L649" s="14" t="s">
        <v>22</v>
      </c>
      <c r="M649" s="15"/>
      <c r="N649" s="15"/>
      <c r="O649" s="16"/>
    </row>
    <row r="650">
      <c r="A650" s="58" t="s">
        <v>2442</v>
      </c>
      <c r="B650" s="17"/>
      <c r="C650" s="61" t="s">
        <v>2443</v>
      </c>
      <c r="D650" s="43" t="s">
        <v>2444</v>
      </c>
      <c r="E650" s="60"/>
      <c r="F650" s="60"/>
      <c r="G650" s="61" t="s">
        <v>20</v>
      </c>
      <c r="H650" s="19"/>
      <c r="I650" s="61"/>
      <c r="J650" s="62"/>
      <c r="K650" s="19"/>
      <c r="L650" s="63" t="s">
        <v>22</v>
      </c>
      <c r="M650" s="64"/>
      <c r="N650" s="64"/>
      <c r="O650" s="65"/>
    </row>
    <row r="651">
      <c r="A651" s="50" t="s">
        <v>2445</v>
      </c>
      <c r="B651" s="51" t="s">
        <v>2446</v>
      </c>
      <c r="C651" s="11" t="s">
        <v>71</v>
      </c>
      <c r="D651" s="284" t="s">
        <v>2447</v>
      </c>
      <c r="E651" s="313" t="s">
        <v>2448</v>
      </c>
      <c r="F651" s="53"/>
      <c r="G651" s="11" t="s">
        <v>20</v>
      </c>
      <c r="H651" s="11" t="s">
        <v>173</v>
      </c>
      <c r="I651" s="11"/>
      <c r="J651" s="54" t="s">
        <v>2449</v>
      </c>
      <c r="K651" s="13">
        <v>44972.0</v>
      </c>
      <c r="L651" s="55" t="s">
        <v>22</v>
      </c>
      <c r="M651" s="56"/>
      <c r="N651" s="56"/>
      <c r="O651" s="57"/>
    </row>
    <row r="652">
      <c r="B652" s="33"/>
      <c r="D652" s="210"/>
      <c r="E652" s="199" t="s">
        <v>2450</v>
      </c>
      <c r="I652" s="8"/>
      <c r="J652" s="12" t="s">
        <v>2451</v>
      </c>
      <c r="L652" s="461">
        <v>45035.0</v>
      </c>
      <c r="M652" s="15"/>
      <c r="N652" s="15"/>
      <c r="O652" s="16"/>
    </row>
    <row r="653">
      <c r="A653" s="6" t="s">
        <v>2452</v>
      </c>
      <c r="B653" s="33"/>
      <c r="C653" s="8" t="s">
        <v>68</v>
      </c>
      <c r="D653" s="284" t="s">
        <v>2453</v>
      </c>
      <c r="E653" s="10"/>
      <c r="F653" s="10"/>
      <c r="G653" s="8" t="s">
        <v>20</v>
      </c>
      <c r="I653" s="8"/>
      <c r="J653" s="12"/>
      <c r="L653" s="14" t="s">
        <v>22</v>
      </c>
      <c r="M653" s="15"/>
      <c r="N653" s="15"/>
      <c r="O653" s="16"/>
    </row>
    <row r="654">
      <c r="A654" s="58" t="s">
        <v>2454</v>
      </c>
      <c r="B654" s="17"/>
      <c r="C654" s="61" t="s">
        <v>1022</v>
      </c>
      <c r="D654" s="284" t="s">
        <v>2455</v>
      </c>
      <c r="E654" s="60"/>
      <c r="F654" s="60"/>
      <c r="G654" s="61" t="s">
        <v>20</v>
      </c>
      <c r="H654" s="19"/>
      <c r="I654" s="61"/>
      <c r="J654" s="62"/>
      <c r="K654" s="19"/>
      <c r="L654" s="63" t="s">
        <v>22</v>
      </c>
      <c r="M654" s="64"/>
      <c r="N654" s="64"/>
      <c r="O654" s="65"/>
    </row>
    <row r="655">
      <c r="A655" s="391" t="s">
        <v>2456</v>
      </c>
      <c r="B655" s="392" t="s">
        <v>2457</v>
      </c>
      <c r="C655" s="393" t="s">
        <v>100</v>
      </c>
      <c r="D655" s="284" t="s">
        <v>2458</v>
      </c>
      <c r="E655" s="395"/>
      <c r="F655" s="395"/>
      <c r="G655" s="585" t="s">
        <v>2459</v>
      </c>
      <c r="H655" s="393" t="s">
        <v>14</v>
      </c>
      <c r="I655" s="393"/>
      <c r="J655" s="396" t="s">
        <v>2460</v>
      </c>
      <c r="K655" s="397">
        <v>44972.0</v>
      </c>
      <c r="L655" s="398" t="s">
        <v>22</v>
      </c>
      <c r="M655" s="399"/>
      <c r="N655" s="399"/>
      <c r="O655" s="400"/>
    </row>
    <row r="656">
      <c r="A656" s="520" t="s">
        <v>2461</v>
      </c>
      <c r="B656" s="33"/>
      <c r="C656" s="521" t="s">
        <v>558</v>
      </c>
      <c r="D656" s="284" t="s">
        <v>2462</v>
      </c>
      <c r="E656" s="606" t="s">
        <v>2463</v>
      </c>
      <c r="F656" s="528" t="s">
        <v>2464</v>
      </c>
      <c r="G656" s="587" t="s">
        <v>2465</v>
      </c>
      <c r="I656" s="521"/>
      <c r="J656" s="524" t="s">
        <v>2466</v>
      </c>
      <c r="L656" s="525" t="s">
        <v>22</v>
      </c>
      <c r="M656" s="526"/>
      <c r="N656" s="526">
        <v>45028.0</v>
      </c>
      <c r="O656" s="527">
        <v>45048.0</v>
      </c>
    </row>
    <row r="657">
      <c r="B657" s="33"/>
      <c r="D657" s="210"/>
      <c r="E657" s="606" t="s">
        <v>2467</v>
      </c>
      <c r="I657" s="521" t="s">
        <v>2468</v>
      </c>
      <c r="J657" s="524" t="s">
        <v>2469</v>
      </c>
      <c r="L657" s="525" t="s">
        <v>22</v>
      </c>
      <c r="M657" s="526"/>
      <c r="N657" s="526"/>
      <c r="O657" s="527"/>
    </row>
    <row r="658">
      <c r="B658" s="33"/>
      <c r="D658" s="210"/>
      <c r="E658" s="606" t="s">
        <v>2470</v>
      </c>
      <c r="I658" s="521"/>
      <c r="J658" s="524"/>
      <c r="L658" s="525" t="s">
        <v>22</v>
      </c>
      <c r="M658" s="526"/>
      <c r="N658" s="526"/>
      <c r="O658" s="527"/>
    </row>
    <row r="659">
      <c r="B659" s="33"/>
      <c r="D659" s="210"/>
      <c r="E659" s="606" t="s">
        <v>2471</v>
      </c>
      <c r="I659" s="521"/>
      <c r="J659" s="524" t="s">
        <v>2472</v>
      </c>
      <c r="L659" s="525" t="s">
        <v>22</v>
      </c>
      <c r="M659" s="526"/>
      <c r="N659" s="526"/>
      <c r="O659" s="527"/>
    </row>
    <row r="660">
      <c r="B660" s="33"/>
      <c r="D660" s="210"/>
      <c r="E660" s="528" t="s">
        <v>2473</v>
      </c>
      <c r="I660" s="521" t="s">
        <v>2029</v>
      </c>
      <c r="J660" s="524" t="s">
        <v>2474</v>
      </c>
      <c r="L660" s="607">
        <v>45034.0</v>
      </c>
      <c r="M660" s="526"/>
      <c r="N660" s="526"/>
      <c r="O660" s="527"/>
    </row>
    <row r="661">
      <c r="B661" s="33"/>
      <c r="D661" s="210"/>
      <c r="E661" s="606" t="s">
        <v>2475</v>
      </c>
      <c r="I661" s="521"/>
      <c r="J661" s="524" t="s">
        <v>2476</v>
      </c>
      <c r="L661" s="525" t="s">
        <v>22</v>
      </c>
      <c r="M661" s="526"/>
      <c r="N661" s="526"/>
      <c r="O661" s="527"/>
    </row>
    <row r="662">
      <c r="A662" s="520" t="s">
        <v>2477</v>
      </c>
      <c r="B662" s="33"/>
      <c r="C662" s="521" t="s">
        <v>915</v>
      </c>
      <c r="D662" s="284" t="s">
        <v>2478</v>
      </c>
      <c r="E662" s="522"/>
      <c r="F662" s="523" t="s">
        <v>2479</v>
      </c>
      <c r="G662" s="521" t="s">
        <v>20</v>
      </c>
      <c r="I662" s="521"/>
      <c r="J662" s="524" t="s">
        <v>212</v>
      </c>
      <c r="L662" s="525" t="s">
        <v>22</v>
      </c>
      <c r="M662" s="526"/>
      <c r="N662" s="526"/>
      <c r="O662" s="527"/>
    </row>
    <row r="663">
      <c r="A663" s="401" t="s">
        <v>2480</v>
      </c>
      <c r="B663" s="17"/>
      <c r="C663" s="402" t="s">
        <v>2481</v>
      </c>
      <c r="D663" s="43" t="s">
        <v>2482</v>
      </c>
      <c r="E663" s="403"/>
      <c r="F663" s="403"/>
      <c r="G663" s="571" t="s">
        <v>2483</v>
      </c>
      <c r="H663" s="19"/>
      <c r="I663" s="402"/>
      <c r="J663" s="404" t="s">
        <v>2484</v>
      </c>
      <c r="K663" s="19"/>
      <c r="L663" s="405" t="s">
        <v>22</v>
      </c>
      <c r="M663" s="406">
        <v>44972.0</v>
      </c>
      <c r="N663" s="406"/>
      <c r="O663" s="407"/>
    </row>
    <row r="664">
      <c r="A664" s="20" t="s">
        <v>2485</v>
      </c>
      <c r="B664" s="21" t="s">
        <v>2486</v>
      </c>
      <c r="C664" s="22" t="s">
        <v>28</v>
      </c>
      <c r="D664" s="210"/>
      <c r="E664" s="78" t="s">
        <v>2487</v>
      </c>
      <c r="F664" s="79"/>
      <c r="G664" s="22" t="s">
        <v>20</v>
      </c>
      <c r="H664" s="22" t="s">
        <v>13</v>
      </c>
      <c r="I664" s="22" t="s">
        <v>2488</v>
      </c>
      <c r="J664" s="27" t="s">
        <v>2489</v>
      </c>
      <c r="K664" s="28">
        <v>44972.0</v>
      </c>
      <c r="L664" s="81" t="s">
        <v>22</v>
      </c>
      <c r="M664" s="30">
        <v>44973.0</v>
      </c>
      <c r="N664" s="30"/>
      <c r="O664" s="31"/>
    </row>
    <row r="665">
      <c r="B665" s="33"/>
      <c r="D665" s="43" t="s">
        <v>2490</v>
      </c>
      <c r="E665" s="36" t="s">
        <v>2491</v>
      </c>
      <c r="I665" s="34"/>
      <c r="J665" s="38"/>
      <c r="L665" s="39" t="s">
        <v>22</v>
      </c>
      <c r="M665" s="29"/>
      <c r="N665" s="29"/>
      <c r="O665" s="40"/>
    </row>
    <row r="666">
      <c r="B666" s="33"/>
      <c r="D666" s="210"/>
      <c r="E666" s="36" t="s">
        <v>2492</v>
      </c>
      <c r="I666" s="34"/>
      <c r="J666" s="38" t="s">
        <v>1300</v>
      </c>
      <c r="L666" s="39" t="s">
        <v>22</v>
      </c>
      <c r="M666" s="29"/>
      <c r="N666" s="29"/>
      <c r="O666" s="40"/>
    </row>
    <row r="667">
      <c r="B667" s="33"/>
      <c r="D667" s="210"/>
      <c r="E667" s="36" t="s">
        <v>2493</v>
      </c>
      <c r="I667" s="34"/>
      <c r="J667" s="38"/>
      <c r="L667" s="39" t="s">
        <v>22</v>
      </c>
      <c r="M667" s="29"/>
      <c r="N667" s="29"/>
      <c r="O667" s="40"/>
    </row>
    <row r="668">
      <c r="A668" s="32" t="s">
        <v>2494</v>
      </c>
      <c r="B668" s="33"/>
      <c r="C668" s="34" t="s">
        <v>219</v>
      </c>
      <c r="D668" s="210"/>
      <c r="E668" s="36" t="s">
        <v>2495</v>
      </c>
      <c r="F668" s="37" t="s">
        <v>2496</v>
      </c>
      <c r="G668" s="164" t="s">
        <v>2497</v>
      </c>
      <c r="I668" s="34"/>
      <c r="J668" s="38" t="s">
        <v>1300</v>
      </c>
      <c r="L668" s="39" t="s">
        <v>22</v>
      </c>
      <c r="M668" s="29"/>
      <c r="N668" s="29"/>
      <c r="O668" s="40"/>
    </row>
    <row r="669">
      <c r="B669" s="33"/>
      <c r="D669" s="210"/>
      <c r="E669" s="608" t="s">
        <v>2498</v>
      </c>
      <c r="I669" s="34"/>
      <c r="J669" s="38" t="s">
        <v>1300</v>
      </c>
      <c r="L669" s="39" t="s">
        <v>22</v>
      </c>
      <c r="M669" s="29"/>
      <c r="N669" s="29"/>
      <c r="O669" s="40"/>
    </row>
    <row r="670">
      <c r="B670" s="33"/>
      <c r="D670" s="284" t="s">
        <v>2499</v>
      </c>
      <c r="E670" s="608" t="s">
        <v>2500</v>
      </c>
      <c r="I670" s="34"/>
      <c r="J670" s="38" t="s">
        <v>1300</v>
      </c>
      <c r="L670" s="39" t="s">
        <v>22</v>
      </c>
      <c r="M670" s="29"/>
      <c r="N670" s="29"/>
      <c r="O670" s="40"/>
    </row>
    <row r="671">
      <c r="B671" s="33"/>
      <c r="D671" s="210"/>
      <c r="E671" s="36" t="s">
        <v>2501</v>
      </c>
      <c r="I671" s="34"/>
      <c r="J671" s="38" t="s">
        <v>1300</v>
      </c>
      <c r="L671" s="39" t="s">
        <v>22</v>
      </c>
      <c r="M671" s="29"/>
      <c r="N671" s="29"/>
      <c r="O671" s="40"/>
    </row>
    <row r="672">
      <c r="B672" s="33"/>
      <c r="D672" s="210"/>
      <c r="E672" s="36" t="s">
        <v>2502</v>
      </c>
      <c r="I672" s="34"/>
      <c r="J672" s="38" t="s">
        <v>1300</v>
      </c>
      <c r="L672" s="39" t="s">
        <v>22</v>
      </c>
      <c r="M672" s="29"/>
      <c r="N672" s="29"/>
      <c r="O672" s="40"/>
    </row>
    <row r="673">
      <c r="A673" s="32" t="s">
        <v>2503</v>
      </c>
      <c r="B673" s="33"/>
      <c r="C673" s="34" t="s">
        <v>2504</v>
      </c>
      <c r="D673" s="284" t="s">
        <v>2505</v>
      </c>
      <c r="E673" s="82"/>
      <c r="F673" s="82"/>
      <c r="G673" s="34" t="s">
        <v>20</v>
      </c>
      <c r="I673" s="34"/>
      <c r="J673" s="38"/>
      <c r="L673" s="39" t="s">
        <v>22</v>
      </c>
      <c r="M673" s="29"/>
      <c r="N673" s="29"/>
      <c r="O673" s="40"/>
    </row>
    <row r="674">
      <c r="A674" s="32" t="s">
        <v>2506</v>
      </c>
      <c r="B674" s="33"/>
      <c r="C674" s="34" t="s">
        <v>2507</v>
      </c>
      <c r="D674" s="284" t="s">
        <v>2508</v>
      </c>
      <c r="E674" s="43" t="s">
        <v>2509</v>
      </c>
      <c r="F674" s="82"/>
      <c r="G674" s="34" t="s">
        <v>20</v>
      </c>
      <c r="I674" s="34" t="s">
        <v>2029</v>
      </c>
      <c r="J674" s="38" t="s">
        <v>2510</v>
      </c>
      <c r="L674" s="39" t="s">
        <v>22</v>
      </c>
      <c r="M674" s="29"/>
      <c r="N674" s="29"/>
      <c r="O674" s="40"/>
    </row>
    <row r="675">
      <c r="A675" s="19"/>
      <c r="B675" s="17"/>
      <c r="C675" s="19"/>
      <c r="D675" s="210"/>
      <c r="E675" s="285" t="s">
        <v>2511</v>
      </c>
      <c r="F675" s="19"/>
      <c r="G675" s="19"/>
      <c r="H675" s="19"/>
      <c r="I675" s="42"/>
      <c r="J675" s="46" t="s">
        <v>1185</v>
      </c>
      <c r="K675" s="19"/>
      <c r="L675" s="47" t="s">
        <v>22</v>
      </c>
      <c r="M675" s="48"/>
      <c r="N675" s="48"/>
      <c r="O675" s="49"/>
    </row>
    <row r="676">
      <c r="A676" s="50" t="s">
        <v>2512</v>
      </c>
      <c r="B676" s="51" t="s">
        <v>2513</v>
      </c>
      <c r="C676" s="11" t="s">
        <v>2514</v>
      </c>
      <c r="D676" s="284" t="s">
        <v>2515</v>
      </c>
      <c r="E676" s="313" t="s">
        <v>2516</v>
      </c>
      <c r="F676" s="53"/>
      <c r="G676" s="11" t="s">
        <v>20</v>
      </c>
      <c r="H676" s="11" t="s">
        <v>173</v>
      </c>
      <c r="I676" s="11"/>
      <c r="J676" s="54"/>
      <c r="K676" s="13">
        <v>44972.0</v>
      </c>
      <c r="L676" s="55" t="s">
        <v>22</v>
      </c>
      <c r="M676" s="56"/>
      <c r="N676" s="56"/>
      <c r="O676" s="57"/>
    </row>
    <row r="677">
      <c r="A677" s="6" t="s">
        <v>2517</v>
      </c>
      <c r="B677" s="33"/>
      <c r="C677" s="8" t="s">
        <v>1483</v>
      </c>
      <c r="D677" s="284" t="s">
        <v>2518</v>
      </c>
      <c r="E677" s="10"/>
      <c r="F677" s="10"/>
      <c r="G677" s="8" t="s">
        <v>20</v>
      </c>
      <c r="I677" s="8"/>
      <c r="J677" s="12"/>
      <c r="L677" s="14" t="s">
        <v>22</v>
      </c>
      <c r="M677" s="15"/>
      <c r="N677" s="15"/>
      <c r="O677" s="16"/>
    </row>
    <row r="678">
      <c r="A678" s="58" t="s">
        <v>2519</v>
      </c>
      <c r="B678" s="17"/>
      <c r="C678" s="61" t="s">
        <v>1022</v>
      </c>
      <c r="D678" s="284" t="s">
        <v>2520</v>
      </c>
      <c r="E678" s="60"/>
      <c r="F678" s="60"/>
      <c r="G678" s="61" t="s">
        <v>20</v>
      </c>
      <c r="H678" s="19"/>
      <c r="I678" s="61"/>
      <c r="J678" s="62"/>
      <c r="K678" s="19"/>
      <c r="L678" s="14" t="s">
        <v>22</v>
      </c>
      <c r="M678" s="64"/>
      <c r="N678" s="64"/>
      <c r="O678" s="65"/>
    </row>
    <row r="679" hidden="1">
      <c r="A679" s="378" t="s">
        <v>2521</v>
      </c>
      <c r="B679" s="208" t="s">
        <v>2522</v>
      </c>
      <c r="C679" s="213" t="s">
        <v>28</v>
      </c>
      <c r="D679" s="210"/>
      <c r="E679" s="379"/>
      <c r="F679" s="582" t="s">
        <v>2523</v>
      </c>
      <c r="G679" s="213" t="s">
        <v>20</v>
      </c>
      <c r="H679" s="213" t="s">
        <v>340</v>
      </c>
      <c r="I679" s="213"/>
      <c r="J679" s="214" t="s">
        <v>1759</v>
      </c>
      <c r="K679" s="381">
        <v>44972.0</v>
      </c>
      <c r="L679" s="366">
        <v>45014.0</v>
      </c>
      <c r="M679" s="366">
        <v>44972.0</v>
      </c>
      <c r="N679" s="366"/>
      <c r="O679" s="367"/>
    </row>
    <row r="680" hidden="1">
      <c r="A680" s="228" t="s">
        <v>2524</v>
      </c>
      <c r="B680" s="17"/>
      <c r="C680" s="229" t="s">
        <v>2525</v>
      </c>
      <c r="D680" s="210"/>
      <c r="E680" s="609" t="s">
        <v>2526</v>
      </c>
      <c r="F680" s="230"/>
      <c r="G680" s="229" t="s">
        <v>20</v>
      </c>
      <c r="H680" s="19"/>
      <c r="I680" s="229"/>
      <c r="J680" s="232" t="s">
        <v>1300</v>
      </c>
      <c r="K680" s="19"/>
      <c r="L680" s="233" t="s">
        <v>22</v>
      </c>
      <c r="M680" s="234"/>
      <c r="N680" s="234"/>
      <c r="O680" s="370"/>
    </row>
    <row r="681">
      <c r="A681" s="20" t="s">
        <v>2527</v>
      </c>
      <c r="B681" s="21" t="s">
        <v>2528</v>
      </c>
      <c r="C681" s="22" t="s">
        <v>208</v>
      </c>
      <c r="D681" s="284" t="s">
        <v>2529</v>
      </c>
      <c r="E681" s="79"/>
      <c r="F681" s="79"/>
      <c r="G681" s="22" t="s">
        <v>20</v>
      </c>
      <c r="H681" s="22" t="s">
        <v>13</v>
      </c>
      <c r="I681" s="22"/>
      <c r="J681" s="27"/>
      <c r="K681" s="28">
        <v>44972.0</v>
      </c>
      <c r="L681" s="81" t="s">
        <v>22</v>
      </c>
      <c r="M681" s="30"/>
      <c r="N681" s="30"/>
      <c r="O681" s="31"/>
    </row>
    <row r="682">
      <c r="A682" s="32" t="s">
        <v>2530</v>
      </c>
      <c r="B682" s="33"/>
      <c r="C682" s="34" t="s">
        <v>71</v>
      </c>
      <c r="D682" s="284" t="s">
        <v>2531</v>
      </c>
      <c r="E682" s="82"/>
      <c r="F682" s="82"/>
      <c r="G682" s="34" t="s">
        <v>20</v>
      </c>
      <c r="I682" s="34"/>
      <c r="J682" s="38"/>
      <c r="L682" s="39" t="s">
        <v>22</v>
      </c>
      <c r="M682" s="29"/>
      <c r="N682" s="29"/>
      <c r="O682" s="40"/>
    </row>
    <row r="683">
      <c r="A683" s="32" t="s">
        <v>2532</v>
      </c>
      <c r="B683" s="33"/>
      <c r="C683" s="34" t="s">
        <v>2533</v>
      </c>
      <c r="D683" s="284" t="s">
        <v>2534</v>
      </c>
      <c r="E683" s="82"/>
      <c r="F683" s="43" t="s">
        <v>2535</v>
      </c>
      <c r="G683" s="34" t="s">
        <v>20</v>
      </c>
      <c r="I683" s="34"/>
      <c r="J683" s="38" t="s">
        <v>633</v>
      </c>
      <c r="L683" s="29">
        <v>45052.0</v>
      </c>
      <c r="M683" s="29"/>
      <c r="N683" s="29"/>
      <c r="O683" s="40"/>
    </row>
    <row r="684">
      <c r="A684" s="32" t="s">
        <v>2536</v>
      </c>
      <c r="B684" s="33"/>
      <c r="C684" s="34" t="s">
        <v>2537</v>
      </c>
      <c r="D684" s="284" t="s">
        <v>2538</v>
      </c>
      <c r="E684" s="82"/>
      <c r="F684" s="37" t="s">
        <v>2539</v>
      </c>
      <c r="G684" s="34" t="s">
        <v>20</v>
      </c>
      <c r="I684" s="34"/>
      <c r="J684" s="38" t="s">
        <v>633</v>
      </c>
      <c r="L684" s="29">
        <v>45052.0</v>
      </c>
      <c r="M684" s="29">
        <v>44972.0</v>
      </c>
      <c r="N684" s="29"/>
      <c r="O684" s="40"/>
    </row>
    <row r="685">
      <c r="A685" s="41" t="s">
        <v>2540</v>
      </c>
      <c r="B685" s="17"/>
      <c r="C685" s="42" t="s">
        <v>2541</v>
      </c>
      <c r="D685" s="284" t="s">
        <v>2542</v>
      </c>
      <c r="E685" s="44"/>
      <c r="F685" s="165" t="s">
        <v>2543</v>
      </c>
      <c r="G685" s="42" t="s">
        <v>20</v>
      </c>
      <c r="H685" s="19"/>
      <c r="I685" s="42"/>
      <c r="J685" s="46" t="s">
        <v>212</v>
      </c>
      <c r="K685" s="19"/>
      <c r="L685" s="47" t="s">
        <v>22</v>
      </c>
      <c r="M685" s="48"/>
      <c r="N685" s="48"/>
      <c r="O685" s="49"/>
    </row>
    <row r="686" hidden="1">
      <c r="A686" s="378" t="s">
        <v>2544</v>
      </c>
      <c r="B686" s="208" t="s">
        <v>2545</v>
      </c>
      <c r="C686" s="213" t="s">
        <v>394</v>
      </c>
      <c r="D686" s="210"/>
      <c r="E686" s="379"/>
      <c r="F686" s="379"/>
      <c r="G686" s="380" t="s">
        <v>2546</v>
      </c>
      <c r="H686" s="213" t="s">
        <v>340</v>
      </c>
      <c r="I686" s="213"/>
      <c r="J686" s="214"/>
      <c r="K686" s="381">
        <v>44972.0</v>
      </c>
      <c r="L686" s="366" t="s">
        <v>22</v>
      </c>
      <c r="M686" s="366"/>
      <c r="N686" s="366"/>
      <c r="O686" s="367"/>
    </row>
    <row r="687" hidden="1">
      <c r="A687" s="220" t="s">
        <v>2547</v>
      </c>
      <c r="B687" s="33"/>
      <c r="C687" s="221" t="s">
        <v>2548</v>
      </c>
      <c r="D687" s="210"/>
      <c r="E687" s="222"/>
      <c r="F687" s="583" t="s">
        <v>2549</v>
      </c>
      <c r="G687" s="221" t="s">
        <v>20</v>
      </c>
      <c r="I687" s="221"/>
      <c r="J687" s="223" t="s">
        <v>2550</v>
      </c>
      <c r="L687" s="225">
        <v>45022.0</v>
      </c>
      <c r="M687" s="225"/>
      <c r="N687" s="225"/>
      <c r="O687" s="368"/>
    </row>
    <row r="688" hidden="1">
      <c r="A688" s="228" t="s">
        <v>2551</v>
      </c>
      <c r="B688" s="17"/>
      <c r="C688" s="229" t="s">
        <v>1469</v>
      </c>
      <c r="D688" s="210"/>
      <c r="E688" s="230"/>
      <c r="F688" s="230"/>
      <c r="G688" s="229" t="s">
        <v>20</v>
      </c>
      <c r="H688" s="19"/>
      <c r="I688" s="229"/>
      <c r="J688" s="232"/>
      <c r="K688" s="19"/>
      <c r="L688" s="234" t="s">
        <v>22</v>
      </c>
      <c r="M688" s="234"/>
      <c r="N688" s="234"/>
      <c r="O688" s="370"/>
    </row>
    <row r="689">
      <c r="A689" s="50" t="s">
        <v>2552</v>
      </c>
      <c r="B689" s="51" t="s">
        <v>2553</v>
      </c>
      <c r="C689" s="11" t="s">
        <v>28</v>
      </c>
      <c r="D689" s="35" t="s">
        <v>2554</v>
      </c>
      <c r="E689" s="53"/>
      <c r="F689" s="53"/>
      <c r="G689" s="154" t="s">
        <v>2555</v>
      </c>
      <c r="H689" s="11" t="s">
        <v>49</v>
      </c>
      <c r="I689" s="11"/>
      <c r="J689" s="54"/>
      <c r="K689" s="13">
        <v>44973.0</v>
      </c>
      <c r="L689" s="55" t="s">
        <v>22</v>
      </c>
      <c r="M689" s="56"/>
      <c r="N689" s="56"/>
      <c r="O689" s="57"/>
    </row>
    <row r="690">
      <c r="A690" s="58" t="s">
        <v>2556</v>
      </c>
      <c r="B690" s="17"/>
      <c r="C690" s="61" t="s">
        <v>794</v>
      </c>
      <c r="D690" s="284" t="s">
        <v>2557</v>
      </c>
      <c r="E690" s="60"/>
      <c r="F690" s="60"/>
      <c r="G690" s="61" t="s">
        <v>20</v>
      </c>
      <c r="H690" s="19"/>
      <c r="I690" s="61"/>
      <c r="J690" s="62"/>
      <c r="K690" s="19"/>
      <c r="L690" s="63" t="s">
        <v>22</v>
      </c>
      <c r="M690" s="64"/>
      <c r="N690" s="64"/>
      <c r="O690" s="65"/>
    </row>
    <row r="691">
      <c r="A691" s="20" t="s">
        <v>2558</v>
      </c>
      <c r="B691" s="21" t="s">
        <v>2559</v>
      </c>
      <c r="C691" s="22" t="s">
        <v>424</v>
      </c>
      <c r="D691" s="43" t="s">
        <v>2560</v>
      </c>
      <c r="E691" s="610"/>
      <c r="F691" s="163" t="s">
        <v>2561</v>
      </c>
      <c r="G691" s="80" t="s">
        <v>2562</v>
      </c>
      <c r="H691" s="22" t="s">
        <v>13</v>
      </c>
      <c r="I691" s="22"/>
      <c r="J691" s="27" t="s">
        <v>1276</v>
      </c>
      <c r="K691" s="28">
        <v>44973.0</v>
      </c>
      <c r="L691" s="81" t="s">
        <v>22</v>
      </c>
      <c r="M691" s="30">
        <v>44985.0</v>
      </c>
      <c r="N691" s="30"/>
      <c r="O691" s="31"/>
    </row>
    <row r="692">
      <c r="A692" s="32" t="s">
        <v>2563</v>
      </c>
      <c r="B692" s="33"/>
      <c r="C692" s="34" t="s">
        <v>2564</v>
      </c>
      <c r="D692" s="43" t="s">
        <v>2565</v>
      </c>
      <c r="E692" s="36" t="s">
        <v>2566</v>
      </c>
      <c r="F692" s="82"/>
      <c r="G692" s="34" t="s">
        <v>20</v>
      </c>
      <c r="I692" s="34"/>
      <c r="J692" s="38" t="s">
        <v>1300</v>
      </c>
      <c r="L692" s="39" t="s">
        <v>22</v>
      </c>
      <c r="M692" s="29"/>
      <c r="N692" s="29"/>
      <c r="O692" s="40"/>
    </row>
    <row r="693">
      <c r="B693" s="33"/>
      <c r="D693" s="210"/>
      <c r="E693" s="36" t="s">
        <v>2567</v>
      </c>
      <c r="I693" s="34"/>
      <c r="J693" s="38"/>
      <c r="L693" s="39" t="s">
        <v>22</v>
      </c>
      <c r="M693" s="29"/>
      <c r="N693" s="29"/>
      <c r="O693" s="40"/>
    </row>
    <row r="694">
      <c r="A694" s="41" t="s">
        <v>2568</v>
      </c>
      <c r="B694" s="17"/>
      <c r="C694" s="42" t="s">
        <v>2564</v>
      </c>
      <c r="D694" s="43" t="s">
        <v>2569</v>
      </c>
      <c r="E694" s="44"/>
      <c r="F694" s="44"/>
      <c r="G694" s="362" t="s">
        <v>2570</v>
      </c>
      <c r="H694" s="19"/>
      <c r="I694" s="42"/>
      <c r="J694" s="46"/>
      <c r="K694" s="19"/>
      <c r="L694" s="47" t="s">
        <v>22</v>
      </c>
      <c r="M694" s="48"/>
      <c r="N694" s="48"/>
      <c r="O694" s="49"/>
    </row>
    <row r="695">
      <c r="A695" s="20" t="s">
        <v>2571</v>
      </c>
      <c r="B695" s="21" t="s">
        <v>2572</v>
      </c>
      <c r="C695" s="22" t="s">
        <v>165</v>
      </c>
      <c r="D695" s="43" t="s">
        <v>2573</v>
      </c>
      <c r="E695" s="79"/>
      <c r="F695" s="163" t="s">
        <v>2574</v>
      </c>
      <c r="G695" s="80" t="s">
        <v>2575</v>
      </c>
      <c r="H695" s="22" t="s">
        <v>13</v>
      </c>
      <c r="I695" s="22"/>
      <c r="J695" s="27" t="s">
        <v>33</v>
      </c>
      <c r="K695" s="28">
        <v>44973.0</v>
      </c>
      <c r="L695" s="30">
        <v>45046.0</v>
      </c>
      <c r="M695" s="30">
        <v>44973.0</v>
      </c>
      <c r="N695" s="30"/>
      <c r="O695" s="31"/>
    </row>
    <row r="696">
      <c r="A696" s="32" t="s">
        <v>2576</v>
      </c>
      <c r="B696" s="33"/>
      <c r="C696" s="34" t="s">
        <v>130</v>
      </c>
      <c r="D696" s="43" t="s">
        <v>2577</v>
      </c>
      <c r="E696" s="82"/>
      <c r="F696" s="37" t="s">
        <v>2578</v>
      </c>
      <c r="G696" s="34" t="s">
        <v>20</v>
      </c>
      <c r="I696" s="34"/>
      <c r="J696" s="38" t="s">
        <v>33</v>
      </c>
      <c r="L696" s="29">
        <v>45046.0</v>
      </c>
      <c r="M696" s="29"/>
      <c r="N696" s="29"/>
      <c r="O696" s="40"/>
    </row>
    <row r="697">
      <c r="A697" s="32" t="s">
        <v>2579</v>
      </c>
      <c r="B697" s="33"/>
      <c r="C697" s="34" t="s">
        <v>915</v>
      </c>
      <c r="D697" s="43" t="s">
        <v>2580</v>
      </c>
      <c r="E697" s="82"/>
      <c r="F697" s="37" t="s">
        <v>2581</v>
      </c>
      <c r="G697" s="34" t="s">
        <v>20</v>
      </c>
      <c r="I697" s="34"/>
      <c r="J697" s="38" t="s">
        <v>2582</v>
      </c>
      <c r="L697" s="29">
        <v>45033.0</v>
      </c>
      <c r="M697" s="29"/>
      <c r="N697" s="29"/>
      <c r="O697" s="40"/>
    </row>
    <row r="698">
      <c r="A698" s="41" t="s">
        <v>2583</v>
      </c>
      <c r="B698" s="17"/>
      <c r="C698" s="42" t="s">
        <v>768</v>
      </c>
      <c r="D698" s="43" t="s">
        <v>2584</v>
      </c>
      <c r="E698" s="44"/>
      <c r="F698" s="165" t="s">
        <v>2585</v>
      </c>
      <c r="G698" s="42" t="s">
        <v>20</v>
      </c>
      <c r="H698" s="19"/>
      <c r="I698" s="42"/>
      <c r="J698" s="46" t="s">
        <v>2586</v>
      </c>
      <c r="K698" s="19"/>
      <c r="L698" s="591">
        <v>45042.0</v>
      </c>
      <c r="M698" s="48"/>
      <c r="N698" s="48"/>
      <c r="O698" s="49"/>
    </row>
    <row r="699">
      <c r="A699" s="20" t="s">
        <v>2587</v>
      </c>
      <c r="B699" s="21" t="s">
        <v>2588</v>
      </c>
      <c r="C699" s="22" t="s">
        <v>2589</v>
      </c>
      <c r="D699" s="43" t="s">
        <v>2590</v>
      </c>
      <c r="E699" s="79"/>
      <c r="F699" s="79"/>
      <c r="G699" s="22" t="s">
        <v>20</v>
      </c>
      <c r="H699" s="22" t="s">
        <v>13</v>
      </c>
      <c r="I699" s="22"/>
      <c r="J699" s="27"/>
      <c r="K699" s="28">
        <v>44973.0</v>
      </c>
      <c r="L699" s="81" t="s">
        <v>22</v>
      </c>
      <c r="M699" s="30"/>
      <c r="N699" s="30"/>
      <c r="O699" s="31"/>
    </row>
    <row r="700">
      <c r="A700" s="32" t="s">
        <v>2591</v>
      </c>
      <c r="B700" s="33"/>
      <c r="C700" s="34" t="s">
        <v>68</v>
      </c>
      <c r="D700" s="43" t="s">
        <v>2592</v>
      </c>
      <c r="E700" s="82"/>
      <c r="F700" s="37" t="s">
        <v>2593</v>
      </c>
      <c r="G700" s="34" t="s">
        <v>20</v>
      </c>
      <c r="I700" s="34"/>
      <c r="J700" s="38" t="s">
        <v>633</v>
      </c>
      <c r="L700" s="29">
        <v>45050.0</v>
      </c>
      <c r="M700" s="29">
        <v>44978.0</v>
      </c>
      <c r="N700" s="29"/>
      <c r="O700" s="40"/>
    </row>
    <row r="701">
      <c r="A701" s="41" t="s">
        <v>2594</v>
      </c>
      <c r="B701" s="17"/>
      <c r="C701" s="42" t="s">
        <v>2595</v>
      </c>
      <c r="D701" s="43" t="s">
        <v>2596</v>
      </c>
      <c r="E701" s="285" t="s">
        <v>2597</v>
      </c>
      <c r="F701" s="165" t="s">
        <v>2598</v>
      </c>
      <c r="G701" s="362" t="s">
        <v>2599</v>
      </c>
      <c r="H701" s="19"/>
      <c r="I701" s="42"/>
      <c r="J701" s="46" t="s">
        <v>2600</v>
      </c>
      <c r="K701" s="19"/>
      <c r="L701" s="47" t="s">
        <v>22</v>
      </c>
      <c r="M701" s="48"/>
      <c r="N701" s="48"/>
      <c r="O701" s="49"/>
    </row>
    <row r="702">
      <c r="A702" s="50" t="s">
        <v>2601</v>
      </c>
      <c r="B702" s="51" t="s">
        <v>2602</v>
      </c>
      <c r="C702" s="11" t="s">
        <v>711</v>
      </c>
      <c r="D702" s="43" t="s">
        <v>2603</v>
      </c>
      <c r="E702" s="53"/>
      <c r="F702" s="53"/>
      <c r="G702" s="11" t="s">
        <v>20</v>
      </c>
      <c r="H702" s="11" t="s">
        <v>49</v>
      </c>
      <c r="I702" s="11"/>
      <c r="J702" s="54"/>
      <c r="K702" s="13">
        <v>44973.0</v>
      </c>
      <c r="L702" s="55" t="s">
        <v>22</v>
      </c>
      <c r="M702" s="56"/>
      <c r="N702" s="56"/>
      <c r="O702" s="57"/>
    </row>
    <row r="703">
      <c r="A703" s="58" t="s">
        <v>2604</v>
      </c>
      <c r="B703" s="17"/>
      <c r="C703" s="61" t="s">
        <v>2605</v>
      </c>
      <c r="D703" s="43" t="s">
        <v>2606</v>
      </c>
      <c r="E703" s="60"/>
      <c r="F703" s="60"/>
      <c r="G703" s="61" t="s">
        <v>20</v>
      </c>
      <c r="H703" s="19"/>
      <c r="I703" s="61"/>
      <c r="J703" s="62"/>
      <c r="K703" s="19"/>
      <c r="L703" s="63" t="s">
        <v>22</v>
      </c>
      <c r="M703" s="64"/>
      <c r="N703" s="64"/>
      <c r="O703" s="65"/>
    </row>
    <row r="704">
      <c r="A704" s="20" t="s">
        <v>2607</v>
      </c>
      <c r="B704" s="21" t="s">
        <v>2608</v>
      </c>
      <c r="C704" s="22" t="s">
        <v>2609</v>
      </c>
      <c r="D704" s="43" t="s">
        <v>2610</v>
      </c>
      <c r="E704" s="78" t="s">
        <v>2611</v>
      </c>
      <c r="F704" s="163" t="s">
        <v>2612</v>
      </c>
      <c r="G704" s="22" t="s">
        <v>20</v>
      </c>
      <c r="H704" s="22" t="s">
        <v>13</v>
      </c>
      <c r="I704" s="22"/>
      <c r="J704" s="27" t="s">
        <v>1874</v>
      </c>
      <c r="K704" s="28">
        <v>44973.0</v>
      </c>
      <c r="L704" s="81" t="s">
        <v>22</v>
      </c>
      <c r="M704" s="30"/>
      <c r="N704" s="30"/>
      <c r="O704" s="31"/>
    </row>
    <row r="705">
      <c r="A705" s="32" t="s">
        <v>2613</v>
      </c>
      <c r="B705" s="33"/>
      <c r="C705" s="34" t="s">
        <v>2614</v>
      </c>
      <c r="D705" s="43" t="s">
        <v>2615</v>
      </c>
      <c r="E705" s="82"/>
      <c r="F705" s="82"/>
      <c r="G705" s="164" t="s">
        <v>2616</v>
      </c>
      <c r="I705" s="34"/>
      <c r="J705" s="38"/>
      <c r="L705" s="39" t="s">
        <v>22</v>
      </c>
      <c r="M705" s="29"/>
      <c r="N705" s="29"/>
      <c r="O705" s="40"/>
    </row>
    <row r="706">
      <c r="A706" s="41" t="s">
        <v>2617</v>
      </c>
      <c r="B706" s="17"/>
      <c r="C706" s="42" t="s">
        <v>2618</v>
      </c>
      <c r="D706" s="43" t="s">
        <v>2619</v>
      </c>
      <c r="E706" s="44"/>
      <c r="F706" s="44"/>
      <c r="G706" s="42" t="s">
        <v>20</v>
      </c>
      <c r="H706" s="19"/>
      <c r="I706" s="42"/>
      <c r="J706" s="38" t="s">
        <v>1276</v>
      </c>
      <c r="K706" s="19"/>
      <c r="L706" s="47" t="s">
        <v>22</v>
      </c>
      <c r="M706" s="48">
        <v>44978.0</v>
      </c>
      <c r="N706" s="48"/>
      <c r="O706" s="49"/>
    </row>
    <row r="707">
      <c r="A707" s="50" t="s">
        <v>2620</v>
      </c>
      <c r="B707" s="51" t="s">
        <v>2621</v>
      </c>
      <c r="C707" s="11" t="s">
        <v>2622</v>
      </c>
      <c r="D707" s="43" t="s">
        <v>2623</v>
      </c>
      <c r="E707" s="53"/>
      <c r="F707" s="53"/>
      <c r="G707" s="11" t="s">
        <v>20</v>
      </c>
      <c r="H707" s="11" t="s">
        <v>49</v>
      </c>
      <c r="I707" s="11"/>
      <c r="J707" s="54"/>
      <c r="K707" s="13">
        <v>44974.0</v>
      </c>
      <c r="L707" s="55" t="s">
        <v>22</v>
      </c>
      <c r="M707" s="56"/>
      <c r="N707" s="56"/>
      <c r="O707" s="57"/>
    </row>
    <row r="708">
      <c r="A708" s="6" t="s">
        <v>2624</v>
      </c>
      <c r="B708" s="33"/>
      <c r="C708" s="8" t="s">
        <v>2625</v>
      </c>
      <c r="D708" s="43" t="s">
        <v>2626</v>
      </c>
      <c r="E708" s="286" t="s">
        <v>2627</v>
      </c>
      <c r="F708" s="10"/>
      <c r="G708" s="8" t="s">
        <v>20</v>
      </c>
      <c r="I708" s="8" t="s">
        <v>2628</v>
      </c>
      <c r="J708" s="12" t="s">
        <v>174</v>
      </c>
      <c r="L708" s="14" t="s">
        <v>22</v>
      </c>
      <c r="M708" s="15"/>
      <c r="N708" s="15"/>
      <c r="O708" s="16"/>
    </row>
    <row r="709">
      <c r="A709" s="6" t="s">
        <v>2629</v>
      </c>
      <c r="B709" s="33"/>
      <c r="C709" s="8" t="s">
        <v>2630</v>
      </c>
      <c r="D709" s="43" t="s">
        <v>2631</v>
      </c>
      <c r="E709" s="10"/>
      <c r="F709" s="10"/>
      <c r="G709" s="157" t="s">
        <v>2632</v>
      </c>
      <c r="I709" s="8"/>
      <c r="J709" s="12"/>
      <c r="L709" s="14" t="s">
        <v>22</v>
      </c>
      <c r="M709" s="15"/>
      <c r="N709" s="15"/>
      <c r="O709" s="16"/>
    </row>
    <row r="710">
      <c r="A710" s="6" t="s">
        <v>2633</v>
      </c>
      <c r="B710" s="33"/>
      <c r="C710" s="8" t="s">
        <v>1592</v>
      </c>
      <c r="D710" s="43" t="s">
        <v>2634</v>
      </c>
      <c r="E710" s="286" t="s">
        <v>2635</v>
      </c>
      <c r="F710" s="10"/>
      <c r="G710" s="8" t="s">
        <v>20</v>
      </c>
      <c r="I710" s="8"/>
      <c r="J710" s="12"/>
      <c r="L710" s="14" t="s">
        <v>22</v>
      </c>
      <c r="M710" s="15"/>
      <c r="N710" s="15"/>
      <c r="O710" s="16"/>
    </row>
    <row r="711">
      <c r="A711" s="19"/>
      <c r="B711" s="17"/>
      <c r="C711" s="19"/>
      <c r="D711" s="210"/>
      <c r="E711" s="384" t="s">
        <v>2636</v>
      </c>
      <c r="F711" s="19"/>
      <c r="G711" s="19"/>
      <c r="H711" s="19"/>
      <c r="I711" s="61"/>
      <c r="J711" s="62"/>
      <c r="K711" s="19"/>
      <c r="L711" s="63" t="s">
        <v>22</v>
      </c>
      <c r="M711" s="64"/>
      <c r="N711" s="64"/>
      <c r="O711" s="65"/>
    </row>
    <row r="712">
      <c r="A712" s="20" t="s">
        <v>2637</v>
      </c>
      <c r="B712" s="21" t="s">
        <v>2638</v>
      </c>
      <c r="C712" s="22" t="s">
        <v>2639</v>
      </c>
      <c r="D712" s="43" t="s">
        <v>2640</v>
      </c>
      <c r="E712" s="25" t="s">
        <v>2641</v>
      </c>
      <c r="F712" s="25" t="s">
        <v>2642</v>
      </c>
      <c r="G712" s="80" t="s">
        <v>2643</v>
      </c>
      <c r="H712" s="22" t="s">
        <v>13</v>
      </c>
      <c r="I712" s="22" t="s">
        <v>2644</v>
      </c>
      <c r="J712" s="27" t="s">
        <v>2645</v>
      </c>
      <c r="K712" s="28">
        <v>44974.0</v>
      </c>
      <c r="L712" s="30">
        <v>45046.0</v>
      </c>
      <c r="M712" s="30"/>
      <c r="N712" s="30"/>
      <c r="O712" s="31"/>
    </row>
    <row r="713">
      <c r="A713" s="41" t="s">
        <v>2646</v>
      </c>
      <c r="B713" s="17"/>
      <c r="C713" s="42" t="s">
        <v>2647</v>
      </c>
      <c r="D713" s="43" t="s">
        <v>2648</v>
      </c>
      <c r="E713" s="536" t="s">
        <v>2649</v>
      </c>
      <c r="F713" s="44"/>
      <c r="G713" s="42" t="s">
        <v>20</v>
      </c>
      <c r="H713" s="19"/>
      <c r="I713" s="42" t="s">
        <v>2650</v>
      </c>
      <c r="J713" s="46" t="s">
        <v>2651</v>
      </c>
      <c r="K713" s="19"/>
      <c r="L713" s="47" t="s">
        <v>22</v>
      </c>
      <c r="M713" s="48"/>
      <c r="N713" s="48"/>
      <c r="O713" s="49"/>
    </row>
    <row r="714">
      <c r="A714" s="50" t="s">
        <v>2652</v>
      </c>
      <c r="B714" s="51" t="s">
        <v>2653</v>
      </c>
      <c r="C714" s="11" t="s">
        <v>2654</v>
      </c>
      <c r="D714" s="43" t="s">
        <v>2655</v>
      </c>
      <c r="E714" s="53"/>
      <c r="F714" s="53"/>
      <c r="G714" s="11" t="s">
        <v>20</v>
      </c>
      <c r="H714" s="11" t="s">
        <v>49</v>
      </c>
      <c r="I714" s="11"/>
      <c r="J714" s="54"/>
      <c r="K714" s="13">
        <v>44974.0</v>
      </c>
      <c r="L714" s="55" t="s">
        <v>22</v>
      </c>
      <c r="M714" s="56"/>
      <c r="N714" s="56"/>
      <c r="O714" s="57"/>
    </row>
    <row r="715">
      <c r="A715" s="6" t="s">
        <v>2656</v>
      </c>
      <c r="B715" s="17"/>
      <c r="C715" s="8" t="s">
        <v>2654</v>
      </c>
      <c r="D715" s="43" t="s">
        <v>2657</v>
      </c>
      <c r="E715" s="10"/>
      <c r="F715" s="10"/>
      <c r="G715" s="8" t="s">
        <v>20</v>
      </c>
      <c r="H715" s="19"/>
      <c r="I715" s="8"/>
      <c r="J715" s="12"/>
      <c r="K715" s="19"/>
      <c r="L715" s="14" t="s">
        <v>22</v>
      </c>
      <c r="M715" s="15"/>
      <c r="N715" s="15"/>
      <c r="O715" s="16"/>
    </row>
    <row r="716">
      <c r="A716" s="315" t="s">
        <v>2658</v>
      </c>
      <c r="B716" s="316" t="s">
        <v>2659</v>
      </c>
      <c r="C716" s="317" t="s">
        <v>162</v>
      </c>
      <c r="D716" s="43" t="s">
        <v>2660</v>
      </c>
      <c r="E716" s="386"/>
      <c r="F716" s="319" t="s">
        <v>2661</v>
      </c>
      <c r="G716" s="320" t="s">
        <v>2662</v>
      </c>
      <c r="H716" s="317" t="s">
        <v>535</v>
      </c>
      <c r="I716" s="317"/>
      <c r="J716" s="321" t="s">
        <v>2663</v>
      </c>
      <c r="K716" s="322">
        <v>44974.0</v>
      </c>
      <c r="L716" s="387" t="s">
        <v>22</v>
      </c>
      <c r="M716" s="324">
        <v>44978.0</v>
      </c>
      <c r="N716" s="324"/>
      <c r="O716" s="325"/>
    </row>
    <row r="717">
      <c r="A717" s="343" t="s">
        <v>2664</v>
      </c>
      <c r="B717" s="33"/>
      <c r="C717" s="345" t="s">
        <v>2665</v>
      </c>
      <c r="D717" s="43" t="s">
        <v>2666</v>
      </c>
      <c r="E717" s="347"/>
      <c r="F717" s="347"/>
      <c r="G717" s="345" t="s">
        <v>20</v>
      </c>
      <c r="I717" s="345"/>
      <c r="J717" s="348"/>
      <c r="L717" s="350" t="s">
        <v>22</v>
      </c>
      <c r="M717" s="350"/>
      <c r="N717" s="350"/>
      <c r="O717" s="351"/>
    </row>
    <row r="718">
      <c r="A718" s="326" t="s">
        <v>2667</v>
      </c>
      <c r="B718" s="17"/>
      <c r="C718" s="327" t="s">
        <v>881</v>
      </c>
      <c r="D718" s="284" t="s">
        <v>2668</v>
      </c>
      <c r="E718" s="328"/>
      <c r="F718" s="328"/>
      <c r="G718" s="611" t="s">
        <v>2669</v>
      </c>
      <c r="H718" s="19"/>
      <c r="I718" s="327"/>
      <c r="J718" s="329"/>
      <c r="K718" s="19"/>
      <c r="L718" s="331" t="s">
        <v>22</v>
      </c>
      <c r="M718" s="331"/>
      <c r="N718" s="331"/>
      <c r="O718" s="332"/>
    </row>
    <row r="719">
      <c r="A719" s="20" t="s">
        <v>2670</v>
      </c>
      <c r="B719" s="21" t="s">
        <v>2670</v>
      </c>
      <c r="C719" s="22" t="s">
        <v>162</v>
      </c>
      <c r="D719" s="284" t="s">
        <v>2671</v>
      </c>
      <c r="E719" s="79"/>
      <c r="F719" s="79"/>
      <c r="G719" s="22" t="s">
        <v>20</v>
      </c>
      <c r="H719" s="22" t="s">
        <v>13</v>
      </c>
      <c r="I719" s="22"/>
      <c r="J719" s="27"/>
      <c r="K719" s="28">
        <v>44974.0</v>
      </c>
      <c r="L719" s="81" t="s">
        <v>22</v>
      </c>
      <c r="M719" s="30"/>
      <c r="N719" s="30"/>
      <c r="O719" s="31"/>
    </row>
    <row r="720">
      <c r="A720" s="32" t="s">
        <v>2672</v>
      </c>
      <c r="B720" s="33"/>
      <c r="C720" s="34" t="s">
        <v>68</v>
      </c>
      <c r="D720" s="284" t="s">
        <v>2673</v>
      </c>
      <c r="E720" s="82"/>
      <c r="F720" s="37" t="s">
        <v>2674</v>
      </c>
      <c r="G720" s="34" t="s">
        <v>20</v>
      </c>
      <c r="I720" s="34"/>
      <c r="J720" s="38" t="s">
        <v>633</v>
      </c>
      <c r="L720" s="29">
        <v>45050.0</v>
      </c>
      <c r="M720" s="29">
        <v>44978.0</v>
      </c>
      <c r="N720" s="29"/>
      <c r="O720" s="40"/>
    </row>
    <row r="721">
      <c r="A721" s="32" t="s">
        <v>2675</v>
      </c>
      <c r="B721" s="33"/>
      <c r="C721" s="34" t="s">
        <v>711</v>
      </c>
      <c r="D721" s="284" t="s">
        <v>2676</v>
      </c>
      <c r="E721" s="82"/>
      <c r="F721" s="82"/>
      <c r="G721" s="34" t="s">
        <v>20</v>
      </c>
      <c r="I721" s="34"/>
      <c r="J721" s="38"/>
      <c r="L721" s="39" t="s">
        <v>22</v>
      </c>
      <c r="M721" s="29"/>
      <c r="N721" s="29"/>
      <c r="O721" s="40"/>
    </row>
    <row r="722">
      <c r="A722" s="41" t="s">
        <v>2677</v>
      </c>
      <c r="B722" s="17"/>
      <c r="C722" s="42" t="s">
        <v>915</v>
      </c>
      <c r="D722" s="284" t="s">
        <v>2678</v>
      </c>
      <c r="E722" s="285" t="s">
        <v>2679</v>
      </c>
      <c r="F722" s="44"/>
      <c r="G722" s="42" t="s">
        <v>20</v>
      </c>
      <c r="H722" s="19"/>
      <c r="I722" s="42"/>
      <c r="J722" s="46"/>
      <c r="K722" s="19"/>
      <c r="L722" s="47" t="s">
        <v>22</v>
      </c>
      <c r="M722" s="48"/>
      <c r="N722" s="48"/>
      <c r="O722" s="49"/>
    </row>
    <row r="723">
      <c r="A723" s="50" t="s">
        <v>2680</v>
      </c>
      <c r="B723" s="51" t="s">
        <v>2681</v>
      </c>
      <c r="C723" s="11" t="s">
        <v>28</v>
      </c>
      <c r="D723" s="43" t="s">
        <v>2682</v>
      </c>
      <c r="E723" s="313" t="s">
        <v>2683</v>
      </c>
      <c r="F723" s="385" t="s">
        <v>2684</v>
      </c>
      <c r="G723" s="154" t="s">
        <v>2685</v>
      </c>
      <c r="H723" s="11" t="s">
        <v>49</v>
      </c>
      <c r="I723" s="11"/>
      <c r="J723" s="54" t="s">
        <v>2686</v>
      </c>
      <c r="K723" s="13">
        <v>44974.0</v>
      </c>
      <c r="L723" s="55" t="s">
        <v>22</v>
      </c>
      <c r="M723" s="56"/>
      <c r="N723" s="56"/>
      <c r="O723" s="57"/>
    </row>
    <row r="724">
      <c r="B724" s="33"/>
      <c r="D724" s="210"/>
      <c r="E724" s="612" t="s">
        <v>2687</v>
      </c>
      <c r="I724" s="8"/>
      <c r="J724" s="12"/>
      <c r="L724" s="14" t="s">
        <v>22</v>
      </c>
      <c r="M724" s="15"/>
      <c r="N724" s="15"/>
      <c r="O724" s="16"/>
    </row>
    <row r="725">
      <c r="A725" s="6" t="s">
        <v>2688</v>
      </c>
      <c r="B725" s="33"/>
      <c r="C725" s="8" t="s">
        <v>2689</v>
      </c>
      <c r="D725" s="43" t="s">
        <v>2690</v>
      </c>
      <c r="E725" s="10"/>
      <c r="F725" s="10"/>
      <c r="G725" s="157" t="s">
        <v>2691</v>
      </c>
      <c r="I725" s="8"/>
      <c r="J725" s="12"/>
      <c r="L725" s="14" t="s">
        <v>22</v>
      </c>
      <c r="M725" s="15"/>
      <c r="N725" s="15"/>
      <c r="O725" s="16"/>
    </row>
    <row r="726">
      <c r="A726" s="58" t="s">
        <v>2692</v>
      </c>
      <c r="B726" s="17"/>
      <c r="C726" s="61" t="s">
        <v>2693</v>
      </c>
      <c r="D726" s="284" t="s">
        <v>2694</v>
      </c>
      <c r="E726" s="60"/>
      <c r="F726" s="60"/>
      <c r="G726" s="61" t="s">
        <v>20</v>
      </c>
      <c r="H726" s="19"/>
      <c r="I726" s="61"/>
      <c r="J726" s="62"/>
      <c r="K726" s="19"/>
      <c r="L726" s="63" t="s">
        <v>22</v>
      </c>
      <c r="M726" s="64"/>
      <c r="N726" s="64"/>
      <c r="O726" s="65"/>
    </row>
    <row r="727">
      <c r="A727" s="50" t="s">
        <v>2695</v>
      </c>
      <c r="B727" s="51" t="s">
        <v>2696</v>
      </c>
      <c r="C727" s="11" t="s">
        <v>165</v>
      </c>
      <c r="D727" s="284" t="s">
        <v>2697</v>
      </c>
      <c r="E727" s="53"/>
      <c r="F727" s="53"/>
      <c r="G727" s="11" t="s">
        <v>20</v>
      </c>
      <c r="H727" s="11" t="s">
        <v>49</v>
      </c>
      <c r="I727" s="11"/>
      <c r="J727" s="54"/>
      <c r="K727" s="13">
        <v>44974.0</v>
      </c>
      <c r="L727" s="55" t="s">
        <v>22</v>
      </c>
      <c r="M727" s="56"/>
      <c r="N727" s="56"/>
      <c r="O727" s="57"/>
    </row>
    <row r="728">
      <c r="A728" s="6" t="s">
        <v>2698</v>
      </c>
      <c r="B728" s="33"/>
      <c r="C728" s="8" t="s">
        <v>28</v>
      </c>
      <c r="D728" s="43" t="s">
        <v>2699</v>
      </c>
      <c r="E728" s="10"/>
      <c r="F728" s="10"/>
      <c r="G728" s="157" t="s">
        <v>2700</v>
      </c>
      <c r="I728" s="8"/>
      <c r="J728" s="12"/>
      <c r="L728" s="14" t="s">
        <v>22</v>
      </c>
      <c r="M728" s="15"/>
      <c r="N728" s="15"/>
      <c r="O728" s="16"/>
    </row>
    <row r="729">
      <c r="A729" s="58" t="s">
        <v>2701</v>
      </c>
      <c r="B729" s="17"/>
      <c r="C729" s="61" t="s">
        <v>1022</v>
      </c>
      <c r="D729" s="284" t="s">
        <v>2702</v>
      </c>
      <c r="E729" s="384" t="s">
        <v>2703</v>
      </c>
      <c r="F729" s="60"/>
      <c r="G729" s="61" t="s">
        <v>20</v>
      </c>
      <c r="H729" s="19"/>
      <c r="I729" s="61"/>
      <c r="J729" s="62" t="s">
        <v>2704</v>
      </c>
      <c r="K729" s="19"/>
      <c r="L729" s="63" t="s">
        <v>22</v>
      </c>
      <c r="M729" s="64"/>
      <c r="N729" s="64"/>
      <c r="O729" s="65"/>
    </row>
    <row r="730">
      <c r="A730" s="20" t="s">
        <v>2705</v>
      </c>
      <c r="B730" s="21" t="s">
        <v>2706</v>
      </c>
      <c r="C730" s="22" t="s">
        <v>100</v>
      </c>
      <c r="D730" s="284" t="s">
        <v>2707</v>
      </c>
      <c r="E730" s="79"/>
      <c r="F730" s="79"/>
      <c r="G730" s="80" t="s">
        <v>2708</v>
      </c>
      <c r="H730" s="22" t="s">
        <v>13</v>
      </c>
      <c r="I730" s="22"/>
      <c r="J730" s="27"/>
      <c r="K730" s="28">
        <v>44974.0</v>
      </c>
      <c r="L730" s="81" t="s">
        <v>22</v>
      </c>
      <c r="M730" s="30"/>
      <c r="N730" s="30"/>
      <c r="O730" s="31"/>
    </row>
    <row r="731">
      <c r="A731" s="32" t="s">
        <v>2709</v>
      </c>
      <c r="B731" s="33"/>
      <c r="C731" s="34" t="s">
        <v>2710</v>
      </c>
      <c r="D731" s="284" t="s">
        <v>2711</v>
      </c>
      <c r="E731" s="82"/>
      <c r="F731" s="37" t="s">
        <v>2712</v>
      </c>
      <c r="G731" s="34" t="s">
        <v>20</v>
      </c>
      <c r="I731" s="34"/>
      <c r="J731" s="38" t="s">
        <v>2713</v>
      </c>
      <c r="L731" s="29">
        <v>45050.0</v>
      </c>
      <c r="M731" s="29">
        <v>44978.0</v>
      </c>
      <c r="N731" s="29"/>
      <c r="O731" s="40"/>
    </row>
    <row r="732">
      <c r="A732" s="32" t="s">
        <v>2714</v>
      </c>
      <c r="B732" s="33"/>
      <c r="C732" s="34" t="s">
        <v>2710</v>
      </c>
      <c r="D732" s="284" t="s">
        <v>2715</v>
      </c>
      <c r="E732" s="82"/>
      <c r="F732" s="82"/>
      <c r="G732" s="34" t="s">
        <v>20</v>
      </c>
      <c r="I732" s="34"/>
      <c r="J732" s="38"/>
      <c r="L732" s="39" t="s">
        <v>22</v>
      </c>
      <c r="M732" s="29"/>
      <c r="N732" s="29"/>
      <c r="O732" s="40"/>
    </row>
    <row r="733">
      <c r="A733" s="41" t="s">
        <v>2716</v>
      </c>
      <c r="B733" s="17"/>
      <c r="C733" s="42" t="s">
        <v>2717</v>
      </c>
      <c r="D733" s="43" t="s">
        <v>2718</v>
      </c>
      <c r="E733" s="44"/>
      <c r="F733" s="44"/>
      <c r="G733" s="42" t="s">
        <v>20</v>
      </c>
      <c r="H733" s="19"/>
      <c r="I733" s="42"/>
      <c r="J733" s="46"/>
      <c r="K733" s="19"/>
      <c r="L733" s="47" t="s">
        <v>22</v>
      </c>
      <c r="M733" s="48"/>
      <c r="N733" s="48"/>
      <c r="O733" s="49"/>
    </row>
    <row r="734">
      <c r="A734" s="20" t="s">
        <v>2719</v>
      </c>
      <c r="B734" s="21" t="s">
        <v>2720</v>
      </c>
      <c r="C734" s="22" t="s">
        <v>208</v>
      </c>
      <c r="D734" s="284" t="s">
        <v>2721</v>
      </c>
      <c r="E734" s="79"/>
      <c r="F734" s="79"/>
      <c r="G734" s="80" t="s">
        <v>2722</v>
      </c>
      <c r="H734" s="22" t="s">
        <v>13</v>
      </c>
      <c r="I734" s="22"/>
      <c r="J734" s="27"/>
      <c r="K734" s="28">
        <v>44974.0</v>
      </c>
      <c r="L734" s="81" t="s">
        <v>22</v>
      </c>
      <c r="M734" s="30"/>
      <c r="N734" s="30"/>
      <c r="O734" s="31"/>
    </row>
    <row r="735">
      <c r="A735" s="32" t="s">
        <v>2723</v>
      </c>
      <c r="B735" s="33"/>
      <c r="C735" s="34" t="s">
        <v>134</v>
      </c>
      <c r="D735" s="210"/>
      <c r="E735" s="36" t="s">
        <v>2724</v>
      </c>
      <c r="F735" s="82"/>
      <c r="G735" s="34" t="s">
        <v>20</v>
      </c>
      <c r="I735" s="34"/>
      <c r="J735" s="38"/>
      <c r="L735" s="39" t="s">
        <v>22</v>
      </c>
      <c r="M735" s="29"/>
      <c r="N735" s="29"/>
      <c r="O735" s="40"/>
    </row>
    <row r="736">
      <c r="B736" s="33"/>
      <c r="D736" s="210"/>
      <c r="E736" s="36" t="s">
        <v>2725</v>
      </c>
      <c r="I736" s="34"/>
      <c r="J736" s="38" t="s">
        <v>2726</v>
      </c>
      <c r="L736" s="39" t="s">
        <v>22</v>
      </c>
      <c r="M736" s="29"/>
      <c r="N736" s="29"/>
      <c r="O736" s="40"/>
    </row>
    <row r="737">
      <c r="B737" s="33"/>
      <c r="D737" s="43" t="s">
        <v>2727</v>
      </c>
      <c r="E737" s="43" t="s">
        <v>2728</v>
      </c>
      <c r="I737" s="34" t="s">
        <v>2029</v>
      </c>
      <c r="J737" s="38" t="s">
        <v>2729</v>
      </c>
      <c r="L737" s="29">
        <v>45035.0</v>
      </c>
      <c r="M737" s="29">
        <v>44974.0</v>
      </c>
      <c r="N737" s="29"/>
      <c r="O737" s="40"/>
    </row>
    <row r="738">
      <c r="A738" s="41" t="s">
        <v>2730</v>
      </c>
      <c r="B738" s="17"/>
      <c r="C738" s="42" t="s">
        <v>2731</v>
      </c>
      <c r="D738" s="284" t="s">
        <v>2732</v>
      </c>
      <c r="E738" s="44"/>
      <c r="F738" s="44"/>
      <c r="G738" s="42" t="s">
        <v>20</v>
      </c>
      <c r="H738" s="19"/>
      <c r="I738" s="42"/>
      <c r="J738" s="46"/>
      <c r="K738" s="19"/>
      <c r="L738" s="47" t="s">
        <v>22</v>
      </c>
      <c r="M738" s="48"/>
      <c r="N738" s="48"/>
      <c r="O738" s="49"/>
    </row>
    <row r="739">
      <c r="A739" s="50" t="s">
        <v>2733</v>
      </c>
      <c r="B739" s="51" t="s">
        <v>2734</v>
      </c>
      <c r="C739" s="11" t="s">
        <v>100</v>
      </c>
      <c r="D739" s="284" t="s">
        <v>2735</v>
      </c>
      <c r="E739" s="313" t="s">
        <v>2736</v>
      </c>
      <c r="F739" s="53"/>
      <c r="G739" s="11" t="s">
        <v>20</v>
      </c>
      <c r="H739" s="11" t="s">
        <v>49</v>
      </c>
      <c r="I739" s="11"/>
      <c r="J739" s="54" t="s">
        <v>174</v>
      </c>
      <c r="K739" s="13">
        <v>44978.0</v>
      </c>
      <c r="L739" s="55" t="s">
        <v>22</v>
      </c>
      <c r="M739" s="56"/>
      <c r="N739" s="56"/>
      <c r="O739" s="57"/>
    </row>
    <row r="740">
      <c r="A740" s="6" t="s">
        <v>2737</v>
      </c>
      <c r="B740" s="33"/>
      <c r="C740" s="8" t="s">
        <v>2100</v>
      </c>
      <c r="D740" s="284" t="s">
        <v>2738</v>
      </c>
      <c r="E740" s="10"/>
      <c r="F740" s="10"/>
      <c r="G740" s="8" t="s">
        <v>20</v>
      </c>
      <c r="I740" s="8"/>
      <c r="J740" s="12"/>
      <c r="L740" s="14" t="s">
        <v>22</v>
      </c>
      <c r="M740" s="15"/>
      <c r="N740" s="15"/>
      <c r="O740" s="16"/>
    </row>
    <row r="741">
      <c r="A741" s="58" t="s">
        <v>2739</v>
      </c>
      <c r="B741" s="17"/>
      <c r="C741" s="61" t="s">
        <v>151</v>
      </c>
      <c r="D741" s="284" t="s">
        <v>2740</v>
      </c>
      <c r="E741" s="60"/>
      <c r="F741" s="373" t="s">
        <v>2741</v>
      </c>
      <c r="G741" s="61" t="s">
        <v>20</v>
      </c>
      <c r="H741" s="19"/>
      <c r="I741" s="61"/>
      <c r="J741" s="62" t="s">
        <v>212</v>
      </c>
      <c r="K741" s="19"/>
      <c r="L741" s="63" t="s">
        <v>22</v>
      </c>
      <c r="M741" s="64"/>
      <c r="N741" s="64"/>
      <c r="O741" s="65"/>
    </row>
    <row r="742">
      <c r="A742" s="50" t="s">
        <v>2742</v>
      </c>
      <c r="B742" s="51" t="s">
        <v>2743</v>
      </c>
      <c r="C742" s="11" t="s">
        <v>1638</v>
      </c>
      <c r="D742" s="35" t="s">
        <v>2744</v>
      </c>
      <c r="E742" s="53"/>
      <c r="F742" s="53"/>
      <c r="G742" s="154" t="s">
        <v>2745</v>
      </c>
      <c r="H742" s="11" t="s">
        <v>49</v>
      </c>
      <c r="I742" s="11"/>
      <c r="J742" s="54"/>
      <c r="K742" s="13">
        <v>44978.0</v>
      </c>
      <c r="L742" s="55" t="s">
        <v>22</v>
      </c>
      <c r="M742" s="56"/>
      <c r="N742" s="56"/>
      <c r="O742" s="57"/>
    </row>
    <row r="743">
      <c r="A743" s="58" t="s">
        <v>2746</v>
      </c>
      <c r="B743" s="17"/>
      <c r="C743" s="61" t="s">
        <v>2747</v>
      </c>
      <c r="D743" s="284" t="s">
        <v>2748</v>
      </c>
      <c r="E743" s="60"/>
      <c r="F743" s="60"/>
      <c r="G743" s="159" t="s">
        <v>2749</v>
      </c>
      <c r="H743" s="19"/>
      <c r="I743" s="61"/>
      <c r="J743" s="62"/>
      <c r="K743" s="19"/>
      <c r="L743" s="63" t="s">
        <v>22</v>
      </c>
      <c r="M743" s="64"/>
      <c r="N743" s="64"/>
      <c r="O743" s="65"/>
    </row>
    <row r="744">
      <c r="A744" s="20" t="s">
        <v>2750</v>
      </c>
      <c r="B744" s="21" t="s">
        <v>2751</v>
      </c>
      <c r="C744" s="22" t="s">
        <v>610</v>
      </c>
      <c r="D744" s="284" t="s">
        <v>2752</v>
      </c>
      <c r="E744" s="25" t="s">
        <v>2753</v>
      </c>
      <c r="F744" s="79"/>
      <c r="G744" s="22" t="s">
        <v>20</v>
      </c>
      <c r="H744" s="22" t="s">
        <v>13</v>
      </c>
      <c r="I744" s="22" t="s">
        <v>2029</v>
      </c>
      <c r="J744" s="27" t="s">
        <v>2754</v>
      </c>
      <c r="K744" s="28">
        <v>44978.0</v>
      </c>
      <c r="L744" s="81" t="s">
        <v>22</v>
      </c>
      <c r="M744" s="30">
        <v>44981.0</v>
      </c>
      <c r="N744" s="30"/>
      <c r="O744" s="31"/>
    </row>
    <row r="745">
      <c r="A745" s="41" t="s">
        <v>2755</v>
      </c>
      <c r="B745" s="17"/>
      <c r="C745" s="42" t="s">
        <v>2756</v>
      </c>
      <c r="D745" s="284" t="s">
        <v>2757</v>
      </c>
      <c r="E745" s="44"/>
      <c r="F745" s="44"/>
      <c r="G745" s="362" t="s">
        <v>2758</v>
      </c>
      <c r="H745" s="19"/>
      <c r="I745" s="42"/>
      <c r="J745" s="46"/>
      <c r="K745" s="19"/>
      <c r="L745" s="47" t="s">
        <v>22</v>
      </c>
      <c r="M745" s="48"/>
      <c r="N745" s="48"/>
      <c r="O745" s="49"/>
    </row>
    <row r="746">
      <c r="A746" s="50" t="s">
        <v>2759</v>
      </c>
      <c r="B746" s="51" t="s">
        <v>2760</v>
      </c>
      <c r="C746" s="11" t="s">
        <v>208</v>
      </c>
      <c r="D746" s="284" t="s">
        <v>2761</v>
      </c>
      <c r="E746" s="53"/>
      <c r="F746" s="53"/>
      <c r="G746" s="11" t="s">
        <v>20</v>
      </c>
      <c r="H746" s="11" t="s">
        <v>49</v>
      </c>
      <c r="I746" s="11"/>
      <c r="J746" s="54"/>
      <c r="K746" s="13">
        <v>44978.0</v>
      </c>
      <c r="L746" s="56" t="s">
        <v>22</v>
      </c>
      <c r="M746" s="56"/>
      <c r="N746" s="56"/>
      <c r="O746" s="57"/>
    </row>
    <row r="747">
      <c r="A747" s="6" t="s">
        <v>2762</v>
      </c>
      <c r="B747" s="33"/>
      <c r="C747" s="8" t="s">
        <v>2763</v>
      </c>
      <c r="D747" s="284" t="s">
        <v>2764</v>
      </c>
      <c r="E747" s="10"/>
      <c r="F747" s="10"/>
      <c r="G747" s="8" t="s">
        <v>20</v>
      </c>
      <c r="I747" s="8"/>
      <c r="J747" s="12"/>
      <c r="L747" s="15" t="s">
        <v>22</v>
      </c>
      <c r="M747" s="15"/>
      <c r="N747" s="15"/>
      <c r="O747" s="16"/>
    </row>
    <row r="748">
      <c r="A748" s="58" t="s">
        <v>2765</v>
      </c>
      <c r="B748" s="17"/>
      <c r="C748" s="61" t="s">
        <v>2766</v>
      </c>
      <c r="D748" s="284" t="s">
        <v>2767</v>
      </c>
      <c r="E748" s="60"/>
      <c r="F748" s="60"/>
      <c r="G748" s="61" t="s">
        <v>20</v>
      </c>
      <c r="H748" s="19"/>
      <c r="I748" s="61"/>
      <c r="J748" s="62"/>
      <c r="K748" s="19"/>
      <c r="L748" s="64" t="s">
        <v>22</v>
      </c>
      <c r="M748" s="64"/>
      <c r="N748" s="64"/>
      <c r="O748" s="65"/>
    </row>
    <row r="749" hidden="1">
      <c r="A749" s="378" t="s">
        <v>2768</v>
      </c>
      <c r="B749" s="208" t="s">
        <v>2769</v>
      </c>
      <c r="C749" s="213" t="s">
        <v>2770</v>
      </c>
      <c r="D749" s="210"/>
      <c r="E749" s="613" t="s">
        <v>2771</v>
      </c>
      <c r="F749" s="582" t="s">
        <v>2772</v>
      </c>
      <c r="G749" s="380" t="s">
        <v>2773</v>
      </c>
      <c r="H749" s="213" t="s">
        <v>340</v>
      </c>
      <c r="I749" s="213"/>
      <c r="J749" s="214" t="s">
        <v>1776</v>
      </c>
      <c r="K749" s="381">
        <v>44978.0</v>
      </c>
      <c r="L749" s="382" t="s">
        <v>22</v>
      </c>
      <c r="M749" s="366"/>
      <c r="N749" s="366"/>
      <c r="O749" s="219"/>
    </row>
    <row r="750" hidden="1">
      <c r="A750" s="220" t="s">
        <v>2774</v>
      </c>
      <c r="B750" s="33"/>
      <c r="C750" s="221" t="s">
        <v>2775</v>
      </c>
      <c r="D750" s="210"/>
      <c r="E750" s="222"/>
      <c r="F750" s="369" t="s">
        <v>2776</v>
      </c>
      <c r="G750" s="309" t="s">
        <v>2777</v>
      </c>
      <c r="I750" s="221"/>
      <c r="J750" s="223" t="s">
        <v>2778</v>
      </c>
      <c r="L750" s="224" t="s">
        <v>22</v>
      </c>
      <c r="M750" s="225">
        <v>44980.0</v>
      </c>
      <c r="N750" s="225"/>
      <c r="O750" s="227"/>
    </row>
    <row r="751" hidden="1">
      <c r="A751" s="220" t="s">
        <v>2779</v>
      </c>
      <c r="B751" s="33"/>
      <c r="C751" s="221" t="s">
        <v>2780</v>
      </c>
      <c r="D751" s="210"/>
      <c r="E751" s="222"/>
      <c r="F751" s="222"/>
      <c r="G751" s="221" t="s">
        <v>20</v>
      </c>
      <c r="I751" s="221"/>
      <c r="J751" s="223"/>
      <c r="L751" s="224" t="s">
        <v>22</v>
      </c>
      <c r="M751" s="225"/>
      <c r="N751" s="225"/>
      <c r="O751" s="227"/>
    </row>
    <row r="752" hidden="1">
      <c r="A752" s="228" t="s">
        <v>2781</v>
      </c>
      <c r="B752" s="17"/>
      <c r="C752" s="229" t="s">
        <v>768</v>
      </c>
      <c r="D752" s="210"/>
      <c r="E752" s="230"/>
      <c r="F752" s="230"/>
      <c r="G752" s="229" t="s">
        <v>20</v>
      </c>
      <c r="H752" s="19"/>
      <c r="I752" s="229"/>
      <c r="J752" s="232"/>
      <c r="K752" s="19"/>
      <c r="L752" s="233" t="s">
        <v>22</v>
      </c>
      <c r="M752" s="234"/>
      <c r="N752" s="234"/>
      <c r="O752" s="236"/>
    </row>
    <row r="753">
      <c r="A753" s="50" t="s">
        <v>2782</v>
      </c>
      <c r="B753" s="51" t="s">
        <v>2783</v>
      </c>
      <c r="C753" s="11" t="s">
        <v>165</v>
      </c>
      <c r="D753" s="284" t="s">
        <v>2784</v>
      </c>
      <c r="E753" s="53"/>
      <c r="F753" s="53"/>
      <c r="G753" s="154" t="s">
        <v>2785</v>
      </c>
      <c r="H753" s="11" t="s">
        <v>49</v>
      </c>
      <c r="I753" s="11"/>
      <c r="J753" s="54"/>
      <c r="K753" s="13">
        <v>44978.0</v>
      </c>
      <c r="L753" s="55" t="s">
        <v>22</v>
      </c>
      <c r="M753" s="56"/>
      <c r="N753" s="56"/>
      <c r="O753" s="57"/>
    </row>
    <row r="754">
      <c r="A754" s="6" t="s">
        <v>2786</v>
      </c>
      <c r="B754" s="33"/>
      <c r="C754" s="8" t="s">
        <v>2787</v>
      </c>
      <c r="D754" s="284" t="s">
        <v>2788</v>
      </c>
      <c r="E754" s="286" t="s">
        <v>2789</v>
      </c>
      <c r="F754" s="10"/>
      <c r="G754" s="157" t="s">
        <v>2790</v>
      </c>
      <c r="I754" s="8"/>
      <c r="J754" s="12" t="s">
        <v>2791</v>
      </c>
      <c r="L754" s="14" t="s">
        <v>22</v>
      </c>
      <c r="M754" s="15"/>
      <c r="N754" s="15"/>
      <c r="O754" s="16"/>
    </row>
    <row r="755">
      <c r="A755" s="58" t="s">
        <v>2792</v>
      </c>
      <c r="B755" s="17"/>
      <c r="C755" s="61" t="s">
        <v>2133</v>
      </c>
      <c r="D755" s="284" t="s">
        <v>2793</v>
      </c>
      <c r="E755" s="60"/>
      <c r="F755" s="373" t="s">
        <v>2794</v>
      </c>
      <c r="G755" s="61" t="s">
        <v>20</v>
      </c>
      <c r="H755" s="19"/>
      <c r="I755" s="61"/>
      <c r="J755" s="62" t="s">
        <v>212</v>
      </c>
      <c r="K755" s="19"/>
      <c r="L755" s="63" t="s">
        <v>22</v>
      </c>
      <c r="M755" s="64"/>
      <c r="N755" s="64"/>
      <c r="O755" s="65"/>
    </row>
    <row r="756">
      <c r="A756" s="50" t="s">
        <v>2795</v>
      </c>
      <c r="B756" s="51" t="s">
        <v>2796</v>
      </c>
      <c r="C756" s="11" t="s">
        <v>28</v>
      </c>
      <c r="D756" s="284" t="s">
        <v>2797</v>
      </c>
      <c r="E756" s="53"/>
      <c r="F756" s="53"/>
      <c r="G756" s="11" t="s">
        <v>20</v>
      </c>
      <c r="H756" s="11" t="s">
        <v>49</v>
      </c>
      <c r="I756" s="11"/>
      <c r="J756" s="54"/>
      <c r="K756" s="13">
        <v>44978.0</v>
      </c>
      <c r="L756" s="56" t="s">
        <v>22</v>
      </c>
      <c r="M756" s="56"/>
      <c r="N756" s="56"/>
      <c r="O756" s="57"/>
    </row>
    <row r="757">
      <c r="A757" s="6" t="s">
        <v>2798</v>
      </c>
      <c r="B757" s="33"/>
      <c r="C757" s="8" t="s">
        <v>2799</v>
      </c>
      <c r="D757" s="284" t="s">
        <v>2800</v>
      </c>
      <c r="E757" s="10"/>
      <c r="F757" s="10"/>
      <c r="G757" s="8" t="s">
        <v>20</v>
      </c>
      <c r="I757" s="8"/>
      <c r="J757" s="12"/>
      <c r="L757" s="15" t="s">
        <v>22</v>
      </c>
      <c r="M757" s="15"/>
      <c r="N757" s="15"/>
      <c r="O757" s="16"/>
    </row>
    <row r="758">
      <c r="A758" s="58" t="s">
        <v>2801</v>
      </c>
      <c r="B758" s="17"/>
      <c r="C758" s="61" t="s">
        <v>2802</v>
      </c>
      <c r="D758" s="284" t="s">
        <v>2803</v>
      </c>
      <c r="E758" s="60"/>
      <c r="F758" s="60"/>
      <c r="G758" s="61" t="s">
        <v>20</v>
      </c>
      <c r="H758" s="19"/>
      <c r="I758" s="61"/>
      <c r="J758" s="62"/>
      <c r="K758" s="19"/>
      <c r="L758" s="64" t="s">
        <v>22</v>
      </c>
      <c r="M758" s="64"/>
      <c r="N758" s="64"/>
      <c r="O758" s="65"/>
    </row>
    <row r="759">
      <c r="A759" s="50" t="s">
        <v>2804</v>
      </c>
      <c r="B759" s="157" t="s">
        <v>2805</v>
      </c>
      <c r="C759" s="11" t="s">
        <v>28</v>
      </c>
      <c r="D759" s="284" t="s">
        <v>2806</v>
      </c>
      <c r="E759" s="53"/>
      <c r="F759" s="53"/>
      <c r="G759" s="11" t="s">
        <v>20</v>
      </c>
      <c r="H759" s="11" t="s">
        <v>173</v>
      </c>
      <c r="I759" s="11"/>
      <c r="J759" s="54"/>
      <c r="K759" s="13">
        <v>44978.0</v>
      </c>
      <c r="L759" s="55" t="s">
        <v>22</v>
      </c>
      <c r="M759" s="56"/>
      <c r="N759" s="56"/>
      <c r="O759" s="57"/>
    </row>
    <row r="760">
      <c r="A760" s="6" t="s">
        <v>2807</v>
      </c>
      <c r="C760" s="8" t="s">
        <v>162</v>
      </c>
      <c r="D760" s="284" t="s">
        <v>2808</v>
      </c>
      <c r="E760" s="10"/>
      <c r="F760" s="10"/>
      <c r="G760" s="157" t="s">
        <v>2809</v>
      </c>
      <c r="I760" s="8"/>
      <c r="J760" s="12"/>
      <c r="L760" s="14" t="s">
        <v>22</v>
      </c>
      <c r="M760" s="15"/>
      <c r="N760" s="15"/>
      <c r="O760" s="16"/>
    </row>
    <row r="761">
      <c r="A761" s="58" t="s">
        <v>2810</v>
      </c>
      <c r="B761" s="19"/>
      <c r="C761" s="61" t="s">
        <v>2811</v>
      </c>
      <c r="D761" s="284" t="s">
        <v>2812</v>
      </c>
      <c r="E761" s="384" t="s">
        <v>2813</v>
      </c>
      <c r="F761" s="60"/>
      <c r="G761" s="61" t="s">
        <v>20</v>
      </c>
      <c r="H761" s="19"/>
      <c r="I761" s="61"/>
      <c r="J761" s="62" t="s">
        <v>174</v>
      </c>
      <c r="K761" s="19"/>
      <c r="L761" s="63" t="s">
        <v>22</v>
      </c>
      <c r="M761" s="64"/>
      <c r="N761" s="64"/>
      <c r="O761" s="65"/>
    </row>
    <row r="762">
      <c r="A762" s="50" t="s">
        <v>2814</v>
      </c>
      <c r="B762" s="51" t="s">
        <v>2815</v>
      </c>
      <c r="C762" s="11" t="s">
        <v>1917</v>
      </c>
      <c r="D762" s="284" t="s">
        <v>2816</v>
      </c>
      <c r="E762" s="53"/>
      <c r="F762" s="53"/>
      <c r="G762" s="154" t="s">
        <v>2817</v>
      </c>
      <c r="H762" s="11" t="s">
        <v>49</v>
      </c>
      <c r="I762" s="11"/>
      <c r="J762" s="54"/>
      <c r="K762" s="13">
        <v>44978.0</v>
      </c>
      <c r="L762" s="56" t="s">
        <v>22</v>
      </c>
      <c r="M762" s="56"/>
      <c r="N762" s="56"/>
      <c r="O762" s="57"/>
    </row>
    <row r="763">
      <c r="A763" s="6" t="s">
        <v>2818</v>
      </c>
      <c r="B763" s="33"/>
      <c r="C763" s="8" t="s">
        <v>68</v>
      </c>
      <c r="D763" s="284" t="s">
        <v>2819</v>
      </c>
      <c r="E763" s="10"/>
      <c r="F763" s="9" t="s">
        <v>2820</v>
      </c>
      <c r="G763" s="8" t="s">
        <v>20</v>
      </c>
      <c r="I763" s="8"/>
      <c r="J763" s="12" t="s">
        <v>212</v>
      </c>
      <c r="L763" s="15" t="s">
        <v>22</v>
      </c>
      <c r="M763" s="15"/>
      <c r="N763" s="15"/>
      <c r="O763" s="16"/>
    </row>
    <row r="764">
      <c r="A764" s="6" t="s">
        <v>2821</v>
      </c>
      <c r="B764" s="33"/>
      <c r="C764" s="8" t="s">
        <v>2822</v>
      </c>
      <c r="D764" s="284" t="s">
        <v>2823</v>
      </c>
      <c r="E764" s="10"/>
      <c r="F764" s="10"/>
      <c r="G764" s="8" t="s">
        <v>20</v>
      </c>
      <c r="I764" s="8"/>
      <c r="J764" s="12"/>
      <c r="L764" s="15" t="s">
        <v>22</v>
      </c>
      <c r="M764" s="15"/>
      <c r="N764" s="15"/>
      <c r="O764" s="16"/>
    </row>
    <row r="765">
      <c r="A765" s="58" t="s">
        <v>2824</v>
      </c>
      <c r="B765" s="17"/>
      <c r="C765" s="61" t="s">
        <v>1272</v>
      </c>
      <c r="D765" s="284" t="s">
        <v>2825</v>
      </c>
      <c r="E765" s="60"/>
      <c r="F765" s="60"/>
      <c r="G765" s="61" t="s">
        <v>20</v>
      </c>
      <c r="H765" s="19"/>
      <c r="I765" s="61"/>
      <c r="J765" s="62"/>
      <c r="K765" s="19"/>
      <c r="L765" s="64" t="s">
        <v>22</v>
      </c>
      <c r="M765" s="64"/>
      <c r="N765" s="64"/>
      <c r="O765" s="65"/>
    </row>
    <row r="766">
      <c r="A766" s="265" t="s">
        <v>2826</v>
      </c>
      <c r="B766" s="354" t="s">
        <v>2827</v>
      </c>
      <c r="C766" s="267" t="s">
        <v>28</v>
      </c>
      <c r="D766" s="284" t="s">
        <v>2828</v>
      </c>
      <c r="E766" s="614" t="s">
        <v>2829</v>
      </c>
      <c r="F766" s="268"/>
      <c r="G766" s="267" t="s">
        <v>20</v>
      </c>
      <c r="H766" s="267" t="s">
        <v>13</v>
      </c>
      <c r="I766" s="267" t="s">
        <v>2029</v>
      </c>
      <c r="J766" s="270" t="s">
        <v>2830</v>
      </c>
      <c r="K766" s="271">
        <v>44979.0</v>
      </c>
      <c r="L766" s="356" t="s">
        <v>22</v>
      </c>
      <c r="M766" s="272">
        <v>44981.0</v>
      </c>
      <c r="N766" s="272"/>
      <c r="O766" s="273"/>
    </row>
    <row r="767">
      <c r="A767" s="20" t="s">
        <v>2831</v>
      </c>
      <c r="B767" s="21" t="s">
        <v>2832</v>
      </c>
      <c r="C767" s="22" t="s">
        <v>219</v>
      </c>
      <c r="D767" s="284" t="s">
        <v>2833</v>
      </c>
      <c r="E767" s="25" t="s">
        <v>2834</v>
      </c>
      <c r="F767" s="25" t="s">
        <v>2835</v>
      </c>
      <c r="G767" s="22" t="s">
        <v>20</v>
      </c>
      <c r="H767" s="22" t="s">
        <v>13</v>
      </c>
      <c r="I767" s="22" t="s">
        <v>2029</v>
      </c>
      <c r="J767" s="27" t="s">
        <v>2836</v>
      </c>
      <c r="K767" s="28">
        <v>44980.0</v>
      </c>
      <c r="L767" s="81" t="s">
        <v>22</v>
      </c>
      <c r="M767" s="30"/>
      <c r="N767" s="30"/>
      <c r="O767" s="31"/>
    </row>
    <row r="768">
      <c r="A768" s="32" t="s">
        <v>2837</v>
      </c>
      <c r="B768" s="33"/>
      <c r="C768" s="34" t="s">
        <v>151</v>
      </c>
      <c r="D768" s="284" t="s">
        <v>2838</v>
      </c>
      <c r="E768" s="82"/>
      <c r="F768" s="37" t="s">
        <v>2839</v>
      </c>
      <c r="G768" s="34" t="s">
        <v>20</v>
      </c>
      <c r="I768" s="34"/>
      <c r="J768" s="38" t="s">
        <v>2840</v>
      </c>
      <c r="L768" s="29">
        <v>45040.0</v>
      </c>
      <c r="M768" s="29">
        <v>44981.0</v>
      </c>
      <c r="N768" s="29"/>
      <c r="O768" s="40"/>
    </row>
    <row r="769">
      <c r="A769" s="41" t="s">
        <v>2841</v>
      </c>
      <c r="B769" s="17"/>
      <c r="C769" s="42" t="s">
        <v>1469</v>
      </c>
      <c r="D769" s="284" t="s">
        <v>2842</v>
      </c>
      <c r="E769" s="44"/>
      <c r="F769" s="44"/>
      <c r="G769" s="42" t="s">
        <v>20</v>
      </c>
      <c r="H769" s="19"/>
      <c r="I769" s="42"/>
      <c r="J769" s="46"/>
      <c r="K769" s="19"/>
      <c r="L769" s="47" t="s">
        <v>22</v>
      </c>
      <c r="M769" s="48"/>
      <c r="N769" s="48"/>
      <c r="O769" s="49"/>
    </row>
    <row r="770">
      <c r="A770" s="50" t="s">
        <v>2843</v>
      </c>
      <c r="B770" s="51" t="s">
        <v>2844</v>
      </c>
      <c r="C770" s="11" t="s">
        <v>28</v>
      </c>
      <c r="D770" s="284" t="s">
        <v>2845</v>
      </c>
      <c r="E770" s="53"/>
      <c r="F770" s="53"/>
      <c r="G770" s="11" t="s">
        <v>20</v>
      </c>
      <c r="H770" s="11" t="s">
        <v>49</v>
      </c>
      <c r="I770" s="11"/>
      <c r="J770" s="54"/>
      <c r="K770" s="13">
        <v>44980.0</v>
      </c>
      <c r="L770" s="55" t="s">
        <v>22</v>
      </c>
      <c r="M770" s="56"/>
      <c r="N770" s="56"/>
      <c r="O770" s="57"/>
    </row>
    <row r="771">
      <c r="A771" s="58" t="s">
        <v>2846</v>
      </c>
      <c r="B771" s="17"/>
      <c r="C771" s="61" t="s">
        <v>1326</v>
      </c>
      <c r="D771" s="284" t="s">
        <v>2847</v>
      </c>
      <c r="E771" s="60"/>
      <c r="F771" s="60"/>
      <c r="G771" s="61" t="s">
        <v>20</v>
      </c>
      <c r="H771" s="19"/>
      <c r="I771" s="61"/>
      <c r="J771" s="62"/>
      <c r="K771" s="19"/>
      <c r="L771" s="63" t="s">
        <v>22</v>
      </c>
      <c r="M771" s="64"/>
      <c r="N771" s="64"/>
      <c r="O771" s="65"/>
    </row>
    <row r="772">
      <c r="A772" s="50" t="s">
        <v>2848</v>
      </c>
      <c r="B772" s="51" t="s">
        <v>2849</v>
      </c>
      <c r="C772" s="11" t="s">
        <v>28</v>
      </c>
      <c r="D772" s="284" t="s">
        <v>2850</v>
      </c>
      <c r="E772" s="53"/>
      <c r="F772" s="53"/>
      <c r="G772" s="11" t="s">
        <v>20</v>
      </c>
      <c r="H772" s="11" t="s">
        <v>49</v>
      </c>
      <c r="I772" s="11"/>
      <c r="J772" s="54"/>
      <c r="K772" s="13">
        <v>44980.0</v>
      </c>
      <c r="L772" s="55" t="s">
        <v>22</v>
      </c>
      <c r="M772" s="56"/>
      <c r="N772" s="56"/>
      <c r="O772" s="57"/>
    </row>
    <row r="773">
      <c r="A773" s="6" t="s">
        <v>2851</v>
      </c>
      <c r="B773" s="33"/>
      <c r="C773" s="8" t="s">
        <v>134</v>
      </c>
      <c r="D773" s="284" t="s">
        <v>2852</v>
      </c>
      <c r="E773" s="10"/>
      <c r="F773" s="10"/>
      <c r="G773" s="8" t="s">
        <v>20</v>
      </c>
      <c r="I773" s="8"/>
      <c r="J773" s="12"/>
      <c r="L773" s="14" t="s">
        <v>22</v>
      </c>
      <c r="M773" s="15"/>
      <c r="N773" s="15"/>
      <c r="O773" s="16"/>
    </row>
    <row r="774">
      <c r="A774" s="58" t="s">
        <v>2853</v>
      </c>
      <c r="B774" s="17"/>
      <c r="C774" s="61" t="s">
        <v>1313</v>
      </c>
      <c r="D774" s="284" t="s">
        <v>2854</v>
      </c>
      <c r="E774" s="60"/>
      <c r="F774" s="373" t="s">
        <v>2855</v>
      </c>
      <c r="G774" s="61" t="s">
        <v>20</v>
      </c>
      <c r="H774" s="19"/>
      <c r="I774" s="61"/>
      <c r="J774" s="62" t="s">
        <v>212</v>
      </c>
      <c r="K774" s="19"/>
      <c r="L774" s="63" t="s">
        <v>22</v>
      </c>
      <c r="M774" s="64"/>
      <c r="N774" s="64"/>
      <c r="O774" s="65"/>
    </row>
    <row r="775">
      <c r="A775" s="6" t="s">
        <v>2856</v>
      </c>
      <c r="B775" s="51" t="s">
        <v>2857</v>
      </c>
      <c r="C775" s="8" t="s">
        <v>28</v>
      </c>
      <c r="D775" s="284" t="s">
        <v>2858</v>
      </c>
      <c r="E775" s="10"/>
      <c r="F775" s="10"/>
      <c r="G775" s="8" t="s">
        <v>20</v>
      </c>
      <c r="H775" s="11" t="s">
        <v>49</v>
      </c>
      <c r="I775" s="8"/>
      <c r="J775" s="12"/>
      <c r="K775" s="13">
        <v>44980.0</v>
      </c>
      <c r="L775" s="15" t="s">
        <v>22</v>
      </c>
      <c r="M775" s="15"/>
      <c r="N775" s="15"/>
      <c r="O775" s="16"/>
    </row>
    <row r="776">
      <c r="A776" s="6" t="s">
        <v>2859</v>
      </c>
      <c r="B776" s="33"/>
      <c r="C776" s="8" t="s">
        <v>2860</v>
      </c>
      <c r="D776" s="284" t="s">
        <v>2861</v>
      </c>
      <c r="E776" s="10"/>
      <c r="F776" s="10"/>
      <c r="G776" s="8" t="s">
        <v>20</v>
      </c>
      <c r="I776" s="8"/>
      <c r="J776" s="12"/>
      <c r="L776" s="15" t="s">
        <v>22</v>
      </c>
      <c r="M776" s="15"/>
      <c r="N776" s="15"/>
      <c r="O776" s="16"/>
    </row>
    <row r="777">
      <c r="A777" s="58" t="s">
        <v>2862</v>
      </c>
      <c r="B777" s="17"/>
      <c r="C777" s="61" t="s">
        <v>1022</v>
      </c>
      <c r="D777" s="43" t="s">
        <v>2863</v>
      </c>
      <c r="E777" s="60"/>
      <c r="F777" s="373" t="s">
        <v>2864</v>
      </c>
      <c r="G777" s="61" t="s">
        <v>20</v>
      </c>
      <c r="H777" s="19"/>
      <c r="I777" s="61"/>
      <c r="J777" s="62" t="s">
        <v>212</v>
      </c>
      <c r="K777" s="19"/>
      <c r="L777" s="64" t="s">
        <v>22</v>
      </c>
      <c r="M777" s="64"/>
      <c r="N777" s="64"/>
      <c r="O777" s="65"/>
    </row>
    <row r="778">
      <c r="A778" s="20" t="s">
        <v>2865</v>
      </c>
      <c r="B778" s="21" t="s">
        <v>2866</v>
      </c>
      <c r="C778" s="22" t="s">
        <v>71</v>
      </c>
      <c r="D778" s="284" t="s">
        <v>2867</v>
      </c>
      <c r="E778" s="79"/>
      <c r="F778" s="79"/>
      <c r="G778" s="22" t="s">
        <v>20</v>
      </c>
      <c r="H778" s="22" t="s">
        <v>13</v>
      </c>
      <c r="I778" s="22"/>
      <c r="J778" s="27"/>
      <c r="K778" s="28">
        <v>44980.0</v>
      </c>
      <c r="L778" s="81" t="s">
        <v>22</v>
      </c>
      <c r="M778" s="30"/>
      <c r="N778" s="30"/>
      <c r="O778" s="31"/>
    </row>
    <row r="779">
      <c r="A779" s="32" t="s">
        <v>2868</v>
      </c>
      <c r="B779" s="33"/>
      <c r="C779" s="34" t="s">
        <v>2869</v>
      </c>
      <c r="D779" s="284" t="s">
        <v>2870</v>
      </c>
      <c r="E779" s="82"/>
      <c r="F779" s="37" t="s">
        <v>2871</v>
      </c>
      <c r="G779" s="34" t="s">
        <v>20</v>
      </c>
      <c r="I779" s="34"/>
      <c r="J779" s="38" t="s">
        <v>418</v>
      </c>
      <c r="L779" s="29">
        <v>45052.0</v>
      </c>
      <c r="M779" s="29">
        <v>44980.0</v>
      </c>
      <c r="N779" s="29"/>
      <c r="O779" s="40"/>
    </row>
    <row r="780">
      <c r="A780" s="41" t="s">
        <v>2872</v>
      </c>
      <c r="B780" s="17"/>
      <c r="C780" s="42" t="s">
        <v>2873</v>
      </c>
      <c r="D780" s="284" t="s">
        <v>2874</v>
      </c>
      <c r="E780" s="44"/>
      <c r="F780" s="165" t="s">
        <v>2875</v>
      </c>
      <c r="G780" s="42" t="s">
        <v>20</v>
      </c>
      <c r="H780" s="19"/>
      <c r="I780" s="42"/>
      <c r="J780" s="46" t="s">
        <v>212</v>
      </c>
      <c r="K780" s="19"/>
      <c r="L780" s="47" t="s">
        <v>22</v>
      </c>
      <c r="M780" s="48"/>
      <c r="N780" s="48"/>
      <c r="O780" s="49"/>
    </row>
    <row r="781">
      <c r="A781" s="20" t="s">
        <v>2876</v>
      </c>
      <c r="B781" s="21" t="s">
        <v>2877</v>
      </c>
      <c r="C781" s="22" t="s">
        <v>208</v>
      </c>
      <c r="D781" s="284" t="s">
        <v>2878</v>
      </c>
      <c r="E781" s="78" t="s">
        <v>2879</v>
      </c>
      <c r="F781" s="79"/>
      <c r="G781" s="22" t="s">
        <v>20</v>
      </c>
      <c r="H781" s="22" t="s">
        <v>13</v>
      </c>
      <c r="I781" s="22"/>
      <c r="J781" s="27" t="s">
        <v>2880</v>
      </c>
      <c r="K781" s="28">
        <v>44980.0</v>
      </c>
      <c r="L781" s="81" t="s">
        <v>22</v>
      </c>
      <c r="M781" s="30"/>
      <c r="N781" s="30"/>
      <c r="O781" s="31"/>
    </row>
    <row r="782">
      <c r="B782" s="33"/>
      <c r="D782" s="210"/>
      <c r="E782" s="36" t="s">
        <v>2881</v>
      </c>
      <c r="I782" s="34"/>
      <c r="J782" s="38" t="s">
        <v>2882</v>
      </c>
      <c r="L782" s="39" t="s">
        <v>22</v>
      </c>
      <c r="M782" s="29"/>
      <c r="N782" s="29"/>
      <c r="O782" s="40"/>
    </row>
    <row r="783">
      <c r="B783" s="33"/>
      <c r="D783" s="210"/>
      <c r="E783" s="36" t="s">
        <v>2883</v>
      </c>
      <c r="I783" s="34"/>
      <c r="J783" s="38" t="s">
        <v>1300</v>
      </c>
      <c r="L783" s="39" t="s">
        <v>22</v>
      </c>
      <c r="M783" s="29"/>
      <c r="N783" s="29"/>
      <c r="O783" s="40"/>
    </row>
    <row r="784">
      <c r="A784" s="32" t="s">
        <v>2884</v>
      </c>
      <c r="B784" s="33"/>
      <c r="C784" s="34" t="s">
        <v>1638</v>
      </c>
      <c r="D784" s="284" t="s">
        <v>2885</v>
      </c>
      <c r="E784" s="82"/>
      <c r="F784" s="82"/>
      <c r="G784" s="34" t="s">
        <v>20</v>
      </c>
      <c r="I784" s="34"/>
      <c r="J784" s="38"/>
      <c r="L784" s="39" t="s">
        <v>22</v>
      </c>
      <c r="M784" s="29"/>
      <c r="N784" s="29"/>
      <c r="O784" s="40"/>
    </row>
    <row r="785">
      <c r="A785" s="41" t="s">
        <v>2886</v>
      </c>
      <c r="B785" s="17"/>
      <c r="C785" s="42" t="s">
        <v>1272</v>
      </c>
      <c r="D785" s="284" t="s">
        <v>2887</v>
      </c>
      <c r="E785" s="44"/>
      <c r="F785" s="44"/>
      <c r="G785" s="42" t="s">
        <v>20</v>
      </c>
      <c r="H785" s="19"/>
      <c r="I785" s="42"/>
      <c r="J785" s="46" t="s">
        <v>1276</v>
      </c>
      <c r="K785" s="19"/>
      <c r="L785" s="47" t="s">
        <v>22</v>
      </c>
      <c r="M785" s="48">
        <v>45019.0</v>
      </c>
      <c r="N785" s="48"/>
      <c r="O785" s="49"/>
    </row>
    <row r="786">
      <c r="A786" s="133" t="s">
        <v>2888</v>
      </c>
      <c r="B786" s="134" t="s">
        <v>2889</v>
      </c>
      <c r="C786" s="135" t="s">
        <v>42</v>
      </c>
      <c r="D786" s="284" t="s">
        <v>2890</v>
      </c>
      <c r="E786" s="545" t="s">
        <v>2891</v>
      </c>
      <c r="F786" s="544"/>
      <c r="G786" s="135" t="s">
        <v>20</v>
      </c>
      <c r="H786" s="135" t="s">
        <v>123</v>
      </c>
      <c r="I786" s="135"/>
      <c r="J786" s="139" t="s">
        <v>2892</v>
      </c>
      <c r="K786" s="140">
        <v>44980.0</v>
      </c>
      <c r="L786" s="615" t="s">
        <v>22</v>
      </c>
      <c r="M786" s="141">
        <v>44998.0</v>
      </c>
      <c r="N786" s="141"/>
      <c r="O786" s="142"/>
    </row>
    <row r="787">
      <c r="B787" s="33"/>
      <c r="D787" s="210"/>
      <c r="E787" s="616" t="s">
        <v>2893</v>
      </c>
      <c r="I787" s="144"/>
      <c r="J787" s="147"/>
      <c r="L787" s="148" t="s">
        <v>22</v>
      </c>
      <c r="M787" s="149"/>
      <c r="N787" s="149"/>
      <c r="O787" s="150"/>
    </row>
    <row r="788">
      <c r="B788" s="33"/>
      <c r="D788" s="210"/>
      <c r="E788" s="617" t="s">
        <v>2894</v>
      </c>
      <c r="I788" s="144"/>
      <c r="J788" s="147" t="s">
        <v>1300</v>
      </c>
      <c r="L788" s="148" t="s">
        <v>22</v>
      </c>
      <c r="M788" s="149"/>
      <c r="N788" s="149"/>
      <c r="O788" s="150"/>
    </row>
    <row r="789">
      <c r="A789" s="143" t="s">
        <v>2895</v>
      </c>
      <c r="B789" s="33"/>
      <c r="C789" s="144" t="s">
        <v>2896</v>
      </c>
      <c r="D789" s="284" t="s">
        <v>2897</v>
      </c>
      <c r="E789" s="146"/>
      <c r="F789" s="146"/>
      <c r="G789" s="144" t="s">
        <v>20</v>
      </c>
      <c r="I789" s="144"/>
      <c r="J789" s="147"/>
      <c r="L789" s="148" t="s">
        <v>22</v>
      </c>
      <c r="M789" s="149"/>
      <c r="N789" s="149"/>
      <c r="O789" s="150"/>
    </row>
    <row r="790">
      <c r="A790" s="143" t="s">
        <v>2898</v>
      </c>
      <c r="B790" s="33"/>
      <c r="C790" s="144" t="s">
        <v>2899</v>
      </c>
      <c r="D790" s="284" t="s">
        <v>2900</v>
      </c>
      <c r="E790" s="145" t="s">
        <v>2901</v>
      </c>
      <c r="F790" s="146"/>
      <c r="G790" s="144" t="s">
        <v>20</v>
      </c>
      <c r="I790" s="144" t="s">
        <v>2029</v>
      </c>
      <c r="J790" s="147" t="s">
        <v>2902</v>
      </c>
      <c r="L790" s="148" t="s">
        <v>22</v>
      </c>
      <c r="M790" s="149"/>
      <c r="N790" s="149"/>
      <c r="O790" s="150"/>
    </row>
    <row r="791">
      <c r="B791" s="33"/>
      <c r="D791" s="210"/>
      <c r="E791" s="617" t="s">
        <v>2903</v>
      </c>
      <c r="I791" s="144"/>
      <c r="J791" s="147" t="s">
        <v>1300</v>
      </c>
      <c r="L791" s="148" t="s">
        <v>22</v>
      </c>
      <c r="M791" s="149"/>
      <c r="N791" s="149"/>
      <c r="O791" s="150"/>
    </row>
    <row r="792">
      <c r="A792" s="550" t="s">
        <v>2904</v>
      </c>
      <c r="B792" s="17"/>
      <c r="C792" s="551" t="s">
        <v>2905</v>
      </c>
      <c r="D792" s="284" t="s">
        <v>2906</v>
      </c>
      <c r="E792" s="552"/>
      <c r="F792" s="552"/>
      <c r="G792" s="551" t="s">
        <v>20</v>
      </c>
      <c r="H792" s="19"/>
      <c r="I792" s="551"/>
      <c r="J792" s="554"/>
      <c r="K792" s="19"/>
      <c r="L792" s="555" t="s">
        <v>22</v>
      </c>
      <c r="M792" s="556"/>
      <c r="N792" s="556"/>
      <c r="O792" s="557"/>
    </row>
    <row r="793">
      <c r="A793" s="50" t="s">
        <v>2907</v>
      </c>
      <c r="B793" s="51" t="s">
        <v>2908</v>
      </c>
      <c r="C793" s="11" t="s">
        <v>2909</v>
      </c>
      <c r="D793" s="284" t="s">
        <v>2910</v>
      </c>
      <c r="E793" s="313" t="s">
        <v>2911</v>
      </c>
      <c r="F793" s="385" t="s">
        <v>2912</v>
      </c>
      <c r="G793" s="154" t="s">
        <v>2913</v>
      </c>
      <c r="H793" s="11" t="s">
        <v>49</v>
      </c>
      <c r="I793" s="11"/>
      <c r="J793" s="197" t="s">
        <v>1874</v>
      </c>
      <c r="K793" s="13">
        <v>44981.0</v>
      </c>
      <c r="L793" s="55" t="s">
        <v>22</v>
      </c>
      <c r="M793" s="56"/>
      <c r="N793" s="56"/>
      <c r="O793" s="57"/>
    </row>
    <row r="794">
      <c r="A794" s="6" t="s">
        <v>2914</v>
      </c>
      <c r="B794" s="33"/>
      <c r="C794" s="8" t="s">
        <v>2915</v>
      </c>
      <c r="D794" s="284" t="s">
        <v>2916</v>
      </c>
      <c r="E794" s="286" t="s">
        <v>2917</v>
      </c>
      <c r="F794" s="9" t="s">
        <v>2918</v>
      </c>
      <c r="G794" s="157" t="s">
        <v>2919</v>
      </c>
      <c r="I794" s="8" t="s">
        <v>2468</v>
      </c>
      <c r="J794" s="198" t="s">
        <v>2920</v>
      </c>
      <c r="L794" s="14" t="s">
        <v>22</v>
      </c>
      <c r="M794" s="15"/>
      <c r="N794" s="15"/>
      <c r="O794" s="16"/>
    </row>
    <row r="795">
      <c r="B795" s="33"/>
      <c r="D795" s="210"/>
      <c r="E795" s="286" t="s">
        <v>2921</v>
      </c>
      <c r="I795" s="8"/>
      <c r="J795" s="198" t="s">
        <v>1300</v>
      </c>
      <c r="L795" s="14" t="s">
        <v>22</v>
      </c>
      <c r="M795" s="15"/>
      <c r="N795" s="15"/>
      <c r="O795" s="16"/>
    </row>
    <row r="796">
      <c r="A796" s="58" t="s">
        <v>2922</v>
      </c>
      <c r="B796" s="17"/>
      <c r="C796" s="61" t="s">
        <v>1638</v>
      </c>
      <c r="D796" s="284" t="s">
        <v>2923</v>
      </c>
      <c r="E796" s="60"/>
      <c r="F796" s="60"/>
      <c r="G796" s="61" t="s">
        <v>20</v>
      </c>
      <c r="H796" s="19"/>
      <c r="I796" s="61"/>
      <c r="J796" s="288"/>
      <c r="K796" s="19"/>
      <c r="L796" s="63" t="s">
        <v>22</v>
      </c>
      <c r="M796" s="64"/>
      <c r="N796" s="64"/>
      <c r="O796" s="65"/>
    </row>
    <row r="797">
      <c r="A797" s="50" t="s">
        <v>2924</v>
      </c>
      <c r="B797" s="51" t="s">
        <v>2925</v>
      </c>
      <c r="C797" s="11" t="s">
        <v>28</v>
      </c>
      <c r="D797" s="284" t="s">
        <v>2926</v>
      </c>
      <c r="E797" s="53"/>
      <c r="F797" s="53"/>
      <c r="G797" s="154" t="s">
        <v>2927</v>
      </c>
      <c r="H797" s="11" t="s">
        <v>49</v>
      </c>
      <c r="I797" s="11"/>
      <c r="J797" s="54"/>
      <c r="K797" s="13">
        <v>44981.0</v>
      </c>
      <c r="L797" s="55" t="s">
        <v>22</v>
      </c>
      <c r="M797" s="56"/>
      <c r="N797" s="56"/>
      <c r="O797" s="57"/>
    </row>
    <row r="798">
      <c r="A798" s="58" t="s">
        <v>2928</v>
      </c>
      <c r="B798" s="17"/>
      <c r="C798" s="61" t="s">
        <v>134</v>
      </c>
      <c r="D798" s="284" t="s">
        <v>2929</v>
      </c>
      <c r="E798" s="384" t="s">
        <v>2930</v>
      </c>
      <c r="F798" s="60"/>
      <c r="G798" s="61" t="s">
        <v>20</v>
      </c>
      <c r="H798" s="19"/>
      <c r="I798" s="61"/>
      <c r="J798" s="62" t="s">
        <v>2931</v>
      </c>
      <c r="K798" s="19"/>
      <c r="L798" s="63" t="s">
        <v>22</v>
      </c>
      <c r="M798" s="64"/>
      <c r="N798" s="64"/>
      <c r="O798" s="65"/>
    </row>
    <row r="799">
      <c r="A799" s="113" t="s">
        <v>2932</v>
      </c>
      <c r="B799" s="114" t="s">
        <v>2933</v>
      </c>
      <c r="C799" s="618" t="s">
        <v>1108</v>
      </c>
      <c r="D799" s="284" t="s">
        <v>2934</v>
      </c>
      <c r="E799" s="619" t="s">
        <v>2935</v>
      </c>
      <c r="F799" s="117"/>
      <c r="G799" s="620" t="s">
        <v>2936</v>
      </c>
      <c r="H799" s="115" t="s">
        <v>96</v>
      </c>
      <c r="I799" s="115"/>
      <c r="J799" s="118"/>
      <c r="K799" s="119">
        <v>44981.0</v>
      </c>
      <c r="L799" s="120" t="s">
        <v>22</v>
      </c>
      <c r="M799" s="121"/>
      <c r="N799" s="121"/>
      <c r="O799" s="122"/>
    </row>
    <row r="800">
      <c r="B800" s="33"/>
      <c r="D800" s="210"/>
      <c r="E800" s="621" t="s">
        <v>2937</v>
      </c>
      <c r="I800" s="124"/>
      <c r="J800" s="126"/>
      <c r="L800" s="127" t="s">
        <v>22</v>
      </c>
      <c r="M800" s="128"/>
      <c r="N800" s="128"/>
      <c r="O800" s="129"/>
    </row>
    <row r="801">
      <c r="B801" s="33"/>
      <c r="D801" s="210"/>
      <c r="E801" s="621" t="s">
        <v>2938</v>
      </c>
      <c r="I801" s="124"/>
      <c r="J801" s="126" t="s">
        <v>2931</v>
      </c>
      <c r="L801" s="127" t="s">
        <v>22</v>
      </c>
      <c r="M801" s="128"/>
      <c r="N801" s="128"/>
      <c r="O801" s="129"/>
    </row>
    <row r="802">
      <c r="B802" s="33"/>
      <c r="D802" s="210"/>
      <c r="E802" s="622" t="s">
        <v>2939</v>
      </c>
      <c r="I802" s="124"/>
      <c r="J802" s="126"/>
      <c r="L802" s="127" t="s">
        <v>22</v>
      </c>
      <c r="M802" s="128"/>
      <c r="N802" s="128"/>
      <c r="O802" s="129"/>
    </row>
    <row r="803">
      <c r="B803" s="33"/>
      <c r="D803" s="210"/>
      <c r="E803" s="622" t="s">
        <v>2940</v>
      </c>
      <c r="I803" s="124"/>
      <c r="J803" s="126"/>
      <c r="L803" s="127" t="s">
        <v>22</v>
      </c>
      <c r="M803" s="128"/>
      <c r="N803" s="128"/>
      <c r="O803" s="129"/>
    </row>
    <row r="804">
      <c r="B804" s="33"/>
      <c r="D804" s="210"/>
      <c r="E804" s="622" t="s">
        <v>2941</v>
      </c>
      <c r="I804" s="124" t="s">
        <v>2942</v>
      </c>
      <c r="J804" s="126" t="s">
        <v>2449</v>
      </c>
      <c r="L804" s="127" t="s">
        <v>22</v>
      </c>
      <c r="M804" s="128"/>
      <c r="N804" s="128"/>
      <c r="O804" s="129"/>
    </row>
    <row r="805">
      <c r="B805" s="33"/>
      <c r="D805" s="210"/>
      <c r="E805" s="623" t="s">
        <v>786</v>
      </c>
      <c r="I805" s="124"/>
      <c r="J805" s="126" t="s">
        <v>2943</v>
      </c>
      <c r="L805" s="624">
        <v>45034.0</v>
      </c>
      <c r="M805" s="128"/>
      <c r="N805" s="128"/>
      <c r="O805" s="129"/>
    </row>
    <row r="806">
      <c r="A806" s="123" t="s">
        <v>2944</v>
      </c>
      <c r="B806" s="33"/>
      <c r="C806" s="124" t="s">
        <v>2945</v>
      </c>
      <c r="D806" s="284" t="s">
        <v>2946</v>
      </c>
      <c r="E806" s="125"/>
      <c r="F806" s="125"/>
      <c r="G806" s="124" t="s">
        <v>20</v>
      </c>
      <c r="I806" s="124"/>
      <c r="J806" s="126"/>
      <c r="L806" s="127" t="s">
        <v>22</v>
      </c>
      <c r="M806" s="128"/>
      <c r="N806" s="128"/>
      <c r="O806" s="129"/>
    </row>
    <row r="807">
      <c r="A807" s="572" t="s">
        <v>2947</v>
      </c>
      <c r="B807" s="17"/>
      <c r="C807" s="573" t="s">
        <v>2948</v>
      </c>
      <c r="D807" s="284" t="s">
        <v>2949</v>
      </c>
      <c r="E807" s="575"/>
      <c r="F807" s="575"/>
      <c r="G807" s="625" t="s">
        <v>2950</v>
      </c>
      <c r="H807" s="19"/>
      <c r="I807" s="573"/>
      <c r="J807" s="576"/>
      <c r="K807" s="19"/>
      <c r="L807" s="577" t="s">
        <v>22</v>
      </c>
      <c r="M807" s="578"/>
      <c r="N807" s="578"/>
      <c r="O807" s="579"/>
    </row>
    <row r="808">
      <c r="A808" s="20" t="s">
        <v>2951</v>
      </c>
      <c r="B808" s="21" t="s">
        <v>2952</v>
      </c>
      <c r="C808" s="22" t="s">
        <v>2953</v>
      </c>
      <c r="D808" s="284" t="s">
        <v>2954</v>
      </c>
      <c r="E808" s="610"/>
      <c r="F808" s="79"/>
      <c r="G808" s="22" t="s">
        <v>20</v>
      </c>
      <c r="H808" s="22" t="s">
        <v>13</v>
      </c>
      <c r="I808" s="22"/>
      <c r="J808" s="27"/>
      <c r="K808" s="28">
        <v>44981.0</v>
      </c>
      <c r="L808" s="81" t="s">
        <v>22</v>
      </c>
      <c r="M808" s="30"/>
      <c r="N808" s="30"/>
      <c r="O808" s="31"/>
    </row>
    <row r="809">
      <c r="A809" s="41" t="s">
        <v>2955</v>
      </c>
      <c r="B809" s="17"/>
      <c r="C809" s="42" t="s">
        <v>2956</v>
      </c>
      <c r="D809" s="284" t="s">
        <v>2957</v>
      </c>
      <c r="E809" s="44"/>
      <c r="F809" s="536" t="s">
        <v>2958</v>
      </c>
      <c r="G809" s="42" t="s">
        <v>20</v>
      </c>
      <c r="H809" s="19"/>
      <c r="I809" s="42"/>
      <c r="J809" s="46" t="s">
        <v>1864</v>
      </c>
      <c r="K809" s="19"/>
      <c r="L809" s="29">
        <v>45049.0</v>
      </c>
      <c r="M809" s="48"/>
      <c r="N809" s="48"/>
      <c r="O809" s="49"/>
    </row>
    <row r="810">
      <c r="A810" s="50" t="s">
        <v>2959</v>
      </c>
      <c r="B810" s="51" t="s">
        <v>2960</v>
      </c>
      <c r="C810" s="11" t="s">
        <v>2961</v>
      </c>
      <c r="D810" s="284" t="s">
        <v>2962</v>
      </c>
      <c r="E810" s="53"/>
      <c r="F810" s="53"/>
      <c r="G810" s="11" t="s">
        <v>20</v>
      </c>
      <c r="H810" s="11" t="s">
        <v>49</v>
      </c>
      <c r="I810" s="11"/>
      <c r="J810" s="54"/>
      <c r="K810" s="13">
        <v>44981.0</v>
      </c>
      <c r="L810" s="55" t="s">
        <v>22</v>
      </c>
      <c r="M810" s="56"/>
      <c r="N810" s="56"/>
      <c r="O810" s="57"/>
    </row>
    <row r="811">
      <c r="A811" s="58" t="s">
        <v>2963</v>
      </c>
      <c r="B811" s="17"/>
      <c r="C811" s="61" t="s">
        <v>721</v>
      </c>
      <c r="D811" s="284" t="s">
        <v>2964</v>
      </c>
      <c r="E811" s="60"/>
      <c r="F811" s="60"/>
      <c r="G811" s="61" t="s">
        <v>20</v>
      </c>
      <c r="H811" s="19"/>
      <c r="I811" s="61"/>
      <c r="J811" s="62"/>
      <c r="K811" s="19"/>
      <c r="L811" s="63" t="s">
        <v>22</v>
      </c>
      <c r="M811" s="64"/>
      <c r="N811" s="64"/>
      <c r="O811" s="65"/>
    </row>
    <row r="812">
      <c r="A812" s="20" t="s">
        <v>2965</v>
      </c>
      <c r="B812" s="21" t="s">
        <v>2966</v>
      </c>
      <c r="C812" s="22" t="s">
        <v>28</v>
      </c>
      <c r="D812" s="284" t="s">
        <v>2967</v>
      </c>
      <c r="E812" s="78" t="s">
        <v>2968</v>
      </c>
      <c r="F812" s="25" t="s">
        <v>2969</v>
      </c>
      <c r="G812" s="80" t="s">
        <v>2970</v>
      </c>
      <c r="H812" s="22" t="s">
        <v>13</v>
      </c>
      <c r="I812" s="22" t="s">
        <v>2029</v>
      </c>
      <c r="J812" s="27" t="s">
        <v>2971</v>
      </c>
      <c r="K812" s="28">
        <v>44981.0</v>
      </c>
      <c r="L812" s="30">
        <v>45049.0</v>
      </c>
      <c r="M812" s="30"/>
      <c r="N812" s="30"/>
      <c r="O812" s="31"/>
    </row>
    <row r="813">
      <c r="A813" s="32" t="s">
        <v>2972</v>
      </c>
      <c r="B813" s="33"/>
      <c r="C813" s="34" t="s">
        <v>68</v>
      </c>
      <c r="D813" s="284" t="s">
        <v>2973</v>
      </c>
      <c r="E813" s="36" t="s">
        <v>2974</v>
      </c>
      <c r="F813" s="82"/>
      <c r="G813" s="34" t="s">
        <v>20</v>
      </c>
      <c r="I813" s="34"/>
      <c r="J813" s="38" t="s">
        <v>174</v>
      </c>
      <c r="L813" s="39" t="s">
        <v>22</v>
      </c>
      <c r="M813" s="29"/>
      <c r="N813" s="29"/>
      <c r="O813" s="40"/>
    </row>
    <row r="814">
      <c r="A814" s="32" t="s">
        <v>2975</v>
      </c>
      <c r="B814" s="33"/>
      <c r="C814" s="34" t="s">
        <v>187</v>
      </c>
      <c r="D814" s="284" t="s">
        <v>2976</v>
      </c>
      <c r="E814" s="36" t="s">
        <v>2977</v>
      </c>
      <c r="F814" s="82"/>
      <c r="G814" s="164" t="s">
        <v>2978</v>
      </c>
      <c r="I814" s="34"/>
      <c r="J814" s="38" t="s">
        <v>1300</v>
      </c>
      <c r="L814" s="39" t="s">
        <v>22</v>
      </c>
      <c r="M814" s="29"/>
      <c r="N814" s="29"/>
      <c r="O814" s="40"/>
    </row>
    <row r="815">
      <c r="A815" s="41" t="s">
        <v>2979</v>
      </c>
      <c r="B815" s="17"/>
      <c r="C815" s="42" t="s">
        <v>2980</v>
      </c>
      <c r="D815" s="284" t="s">
        <v>2981</v>
      </c>
      <c r="E815" s="44"/>
      <c r="F815" s="44"/>
      <c r="G815" s="42" t="s">
        <v>20</v>
      </c>
      <c r="H815" s="19"/>
      <c r="I815" s="42"/>
      <c r="J815" s="46"/>
      <c r="K815" s="19"/>
      <c r="L815" s="47" t="s">
        <v>22</v>
      </c>
      <c r="M815" s="48"/>
      <c r="N815" s="48"/>
      <c r="O815" s="49"/>
    </row>
    <row r="816">
      <c r="A816" s="20" t="s">
        <v>2982</v>
      </c>
      <c r="B816" s="21" t="s">
        <v>2983</v>
      </c>
      <c r="C816" s="22" t="s">
        <v>28</v>
      </c>
      <c r="D816" s="284" t="s">
        <v>2984</v>
      </c>
      <c r="E816" s="79"/>
      <c r="F816" s="163" t="s">
        <v>2985</v>
      </c>
      <c r="G816" s="80" t="s">
        <v>2986</v>
      </c>
      <c r="H816" s="22" t="s">
        <v>13</v>
      </c>
      <c r="I816" s="22"/>
      <c r="J816" s="27" t="s">
        <v>2987</v>
      </c>
      <c r="K816" s="28">
        <v>44981.0</v>
      </c>
      <c r="L816" s="30">
        <v>45043.0</v>
      </c>
      <c r="M816" s="30">
        <v>44984.0</v>
      </c>
      <c r="N816" s="30"/>
      <c r="O816" s="31"/>
    </row>
    <row r="817">
      <c r="A817" s="41" t="s">
        <v>2988</v>
      </c>
      <c r="B817" s="17"/>
      <c r="C817" s="42" t="s">
        <v>261</v>
      </c>
      <c r="D817" s="284" t="s">
        <v>2989</v>
      </c>
      <c r="E817" s="44"/>
      <c r="F817" s="44"/>
      <c r="G817" s="42" t="s">
        <v>20</v>
      </c>
      <c r="H817" s="19"/>
      <c r="I817" s="42"/>
      <c r="J817" s="46"/>
      <c r="K817" s="19"/>
      <c r="L817" s="47" t="s">
        <v>22</v>
      </c>
      <c r="M817" s="48"/>
      <c r="N817" s="48"/>
      <c r="O817" s="49"/>
    </row>
    <row r="818">
      <c r="A818" s="50" t="s">
        <v>2990</v>
      </c>
      <c r="B818" s="51" t="s">
        <v>2991</v>
      </c>
      <c r="C818" s="11" t="s">
        <v>165</v>
      </c>
      <c r="D818" s="284" t="s">
        <v>2992</v>
      </c>
      <c r="E818" s="53"/>
      <c r="F818" s="53"/>
      <c r="G818" s="11" t="s">
        <v>20</v>
      </c>
      <c r="H818" s="11" t="s">
        <v>49</v>
      </c>
      <c r="I818" s="11"/>
      <c r="J818" s="54"/>
      <c r="K818" s="13">
        <v>44981.0</v>
      </c>
      <c r="L818" s="55" t="s">
        <v>22</v>
      </c>
      <c r="M818" s="56"/>
      <c r="N818" s="56"/>
      <c r="O818" s="57"/>
    </row>
    <row r="819">
      <c r="A819" s="6" t="s">
        <v>2993</v>
      </c>
      <c r="B819" s="17"/>
      <c r="C819" s="8" t="s">
        <v>1022</v>
      </c>
      <c r="D819" s="284" t="s">
        <v>2994</v>
      </c>
      <c r="E819" s="10"/>
      <c r="F819" s="10"/>
      <c r="G819" s="8" t="s">
        <v>20</v>
      </c>
      <c r="H819" s="19"/>
      <c r="I819" s="8"/>
      <c r="J819" s="12"/>
      <c r="K819" s="19"/>
      <c r="L819" s="14" t="s">
        <v>22</v>
      </c>
      <c r="M819" s="15"/>
      <c r="N819" s="15"/>
      <c r="O819" s="16"/>
    </row>
    <row r="820">
      <c r="A820" s="20" t="s">
        <v>2995</v>
      </c>
      <c r="B820" s="21" t="s">
        <v>2996</v>
      </c>
      <c r="C820" s="22" t="s">
        <v>1108</v>
      </c>
      <c r="D820" s="284" t="s">
        <v>2997</v>
      </c>
      <c r="E820" s="79"/>
      <c r="F820" s="163" t="s">
        <v>2998</v>
      </c>
      <c r="G820" s="22" t="s">
        <v>20</v>
      </c>
      <c r="H820" s="22" t="s">
        <v>13</v>
      </c>
      <c r="I820" s="22"/>
      <c r="J820" s="27" t="s">
        <v>2840</v>
      </c>
      <c r="K820" s="28">
        <v>44984.0</v>
      </c>
      <c r="L820" s="30">
        <v>45044.0</v>
      </c>
      <c r="M820" s="30"/>
      <c r="N820" s="30"/>
      <c r="O820" s="31"/>
    </row>
    <row r="821">
      <c r="A821" s="41" t="s">
        <v>2999</v>
      </c>
      <c r="B821" s="17"/>
      <c r="C821" s="42" t="s">
        <v>1469</v>
      </c>
      <c r="D821" s="284" t="s">
        <v>3000</v>
      </c>
      <c r="E821" s="44"/>
      <c r="F821" s="536" t="s">
        <v>3001</v>
      </c>
      <c r="G821" s="362" t="s">
        <v>3002</v>
      </c>
      <c r="H821" s="19"/>
      <c r="I821" s="42"/>
      <c r="J821" s="46" t="s">
        <v>2840</v>
      </c>
      <c r="K821" s="19"/>
      <c r="L821" s="48">
        <v>45043.0</v>
      </c>
      <c r="M821" s="48">
        <v>44984.0</v>
      </c>
      <c r="N821" s="48"/>
      <c r="O821" s="49"/>
    </row>
    <row r="822">
      <c r="A822" s="50" t="s">
        <v>3003</v>
      </c>
      <c r="B822" s="51" t="s">
        <v>3004</v>
      </c>
      <c r="C822" s="11" t="s">
        <v>28</v>
      </c>
      <c r="D822" s="284" t="s">
        <v>3005</v>
      </c>
      <c r="E822" s="53"/>
      <c r="F822" s="53"/>
      <c r="G822" s="154" t="s">
        <v>3006</v>
      </c>
      <c r="H822" s="11" t="s">
        <v>49</v>
      </c>
      <c r="I822" s="11"/>
      <c r="J822" s="54"/>
      <c r="K822" s="13">
        <v>44984.0</v>
      </c>
      <c r="L822" s="14" t="s">
        <v>22</v>
      </c>
      <c r="M822" s="56"/>
      <c r="N822" s="56"/>
      <c r="O822" s="57"/>
    </row>
    <row r="823">
      <c r="A823" s="6" t="s">
        <v>3007</v>
      </c>
      <c r="B823" s="33"/>
      <c r="C823" s="8" t="s">
        <v>134</v>
      </c>
      <c r="D823" s="284" t="s">
        <v>3008</v>
      </c>
      <c r="E823" s="10"/>
      <c r="F823" s="10"/>
      <c r="G823" s="8" t="s">
        <v>20</v>
      </c>
      <c r="I823" s="8"/>
      <c r="J823" s="12"/>
      <c r="L823" s="14" t="s">
        <v>22</v>
      </c>
      <c r="M823" s="15"/>
      <c r="N823" s="15"/>
      <c r="O823" s="16"/>
    </row>
    <row r="824">
      <c r="A824" s="58" t="s">
        <v>3009</v>
      </c>
      <c r="B824" s="17"/>
      <c r="C824" s="61" t="s">
        <v>3010</v>
      </c>
      <c r="D824" s="284" t="s">
        <v>3011</v>
      </c>
      <c r="E824" s="60"/>
      <c r="F824" s="60"/>
      <c r="G824" s="61" t="s">
        <v>20</v>
      </c>
      <c r="H824" s="19"/>
      <c r="I824" s="61"/>
      <c r="J824" s="62"/>
      <c r="K824" s="19"/>
      <c r="L824" s="63" t="s">
        <v>22</v>
      </c>
      <c r="M824" s="64"/>
      <c r="N824" s="64"/>
      <c r="O824" s="65"/>
    </row>
    <row r="825">
      <c r="A825" s="50" t="s">
        <v>3012</v>
      </c>
      <c r="B825" s="51" t="s">
        <v>3013</v>
      </c>
      <c r="C825" s="11" t="s">
        <v>28</v>
      </c>
      <c r="D825" s="284" t="s">
        <v>3014</v>
      </c>
      <c r="E825" s="53"/>
      <c r="F825" s="53"/>
      <c r="G825" s="11" t="s">
        <v>20</v>
      </c>
      <c r="H825" s="11" t="s">
        <v>49</v>
      </c>
      <c r="I825" s="11"/>
      <c r="J825" s="54"/>
      <c r="K825" s="13">
        <v>44984.0</v>
      </c>
      <c r="L825" s="56" t="s">
        <v>22</v>
      </c>
      <c r="M825" s="56"/>
      <c r="N825" s="56"/>
      <c r="O825" s="57"/>
    </row>
    <row r="826">
      <c r="A826" s="58" t="s">
        <v>3015</v>
      </c>
      <c r="B826" s="17"/>
      <c r="C826" s="61" t="s">
        <v>3016</v>
      </c>
      <c r="D826" s="284" t="s">
        <v>3017</v>
      </c>
      <c r="E826" s="60"/>
      <c r="F826" s="60"/>
      <c r="G826" s="61" t="s">
        <v>20</v>
      </c>
      <c r="H826" s="19"/>
      <c r="I826" s="61"/>
      <c r="J826" s="62"/>
      <c r="K826" s="19"/>
      <c r="L826" s="64" t="s">
        <v>22</v>
      </c>
      <c r="M826" s="64"/>
      <c r="N826" s="64"/>
      <c r="O826" s="65"/>
    </row>
    <row r="827">
      <c r="A827" s="50" t="s">
        <v>3018</v>
      </c>
      <c r="B827" s="51" t="s">
        <v>3019</v>
      </c>
      <c r="C827" s="11" t="s">
        <v>208</v>
      </c>
      <c r="D827" s="284" t="s">
        <v>3020</v>
      </c>
      <c r="E827" s="612" t="s">
        <v>3021</v>
      </c>
      <c r="F827" s="53"/>
      <c r="G827" s="11" t="s">
        <v>20</v>
      </c>
      <c r="H827" s="11" t="s">
        <v>49</v>
      </c>
      <c r="I827" s="11"/>
      <c r="J827" s="54" t="s">
        <v>174</v>
      </c>
      <c r="K827" s="13">
        <v>44984.0</v>
      </c>
      <c r="L827" s="55" t="s">
        <v>22</v>
      </c>
      <c r="M827" s="56"/>
      <c r="N827" s="56"/>
      <c r="O827" s="57"/>
    </row>
    <row r="828">
      <c r="B828" s="33"/>
      <c r="D828" s="210"/>
      <c r="E828" s="286" t="s">
        <v>3022</v>
      </c>
      <c r="I828" s="8"/>
      <c r="J828" s="12" t="s">
        <v>1300</v>
      </c>
      <c r="L828" s="14" t="s">
        <v>22</v>
      </c>
      <c r="M828" s="15"/>
      <c r="N828" s="15"/>
      <c r="O828" s="16"/>
    </row>
    <row r="829">
      <c r="A829" s="6" t="s">
        <v>3023</v>
      </c>
      <c r="B829" s="33"/>
      <c r="C829" s="8" t="s">
        <v>3024</v>
      </c>
      <c r="D829" s="43" t="s">
        <v>3025</v>
      </c>
      <c r="E829" s="10"/>
      <c r="F829" s="10"/>
      <c r="G829" s="8" t="s">
        <v>20</v>
      </c>
      <c r="I829" s="8"/>
      <c r="J829" s="12"/>
      <c r="L829" s="14" t="s">
        <v>22</v>
      </c>
      <c r="M829" s="15"/>
      <c r="N829" s="15"/>
      <c r="O829" s="16"/>
    </row>
    <row r="830">
      <c r="A830" s="58" t="s">
        <v>3026</v>
      </c>
      <c r="B830" s="17"/>
      <c r="C830" s="61" t="s">
        <v>1022</v>
      </c>
      <c r="D830" s="284" t="s">
        <v>3027</v>
      </c>
      <c r="E830" s="60"/>
      <c r="F830" s="60"/>
      <c r="G830" s="61" t="s">
        <v>20</v>
      </c>
      <c r="H830" s="19"/>
      <c r="I830" s="61"/>
      <c r="J830" s="62"/>
      <c r="K830" s="19"/>
      <c r="L830" s="63" t="s">
        <v>22</v>
      </c>
      <c r="M830" s="64"/>
      <c r="N830" s="64"/>
      <c r="O830" s="65"/>
    </row>
    <row r="831">
      <c r="A831" s="20" t="s">
        <v>3028</v>
      </c>
      <c r="B831" s="21" t="s">
        <v>3029</v>
      </c>
      <c r="C831" s="22" t="s">
        <v>219</v>
      </c>
      <c r="D831" s="284" t="s">
        <v>3030</v>
      </c>
      <c r="E831" s="612" t="s">
        <v>3031</v>
      </c>
      <c r="F831" s="25" t="s">
        <v>3032</v>
      </c>
      <c r="G831" s="22" t="s">
        <v>20</v>
      </c>
      <c r="H831" s="22" t="s">
        <v>13</v>
      </c>
      <c r="I831" s="22"/>
      <c r="J831" s="27" t="s">
        <v>2840</v>
      </c>
      <c r="K831" s="28">
        <v>44984.0</v>
      </c>
      <c r="L831" s="30">
        <v>45043.0</v>
      </c>
      <c r="M831" s="30">
        <v>44987.0</v>
      </c>
      <c r="N831" s="30"/>
      <c r="O831" s="31"/>
    </row>
    <row r="832">
      <c r="A832" s="32" t="s">
        <v>3033</v>
      </c>
      <c r="B832" s="33"/>
      <c r="C832" s="34" t="s">
        <v>100</v>
      </c>
      <c r="D832" s="284" t="s">
        <v>3034</v>
      </c>
      <c r="E832" s="82"/>
      <c r="F832" s="82"/>
      <c r="G832" s="164" t="s">
        <v>3035</v>
      </c>
      <c r="I832" s="34"/>
      <c r="J832" s="38"/>
      <c r="L832" s="39" t="s">
        <v>22</v>
      </c>
      <c r="M832" s="29"/>
      <c r="N832" s="29"/>
      <c r="O832" s="40"/>
    </row>
    <row r="833">
      <c r="A833" s="41" t="s">
        <v>3036</v>
      </c>
      <c r="B833" s="17"/>
      <c r="C833" s="42" t="s">
        <v>794</v>
      </c>
      <c r="D833" s="43" t="s">
        <v>3037</v>
      </c>
      <c r="E833" s="44"/>
      <c r="F833" s="44"/>
      <c r="G833" s="42" t="s">
        <v>20</v>
      </c>
      <c r="H833" s="19"/>
      <c r="I833" s="42"/>
      <c r="J833" s="46"/>
      <c r="K833" s="19"/>
      <c r="L833" s="47" t="s">
        <v>22</v>
      </c>
      <c r="M833" s="48"/>
      <c r="N833" s="48"/>
      <c r="O833" s="49"/>
    </row>
    <row r="834">
      <c r="A834" s="50" t="s">
        <v>3038</v>
      </c>
      <c r="B834" s="51" t="s">
        <v>3039</v>
      </c>
      <c r="C834" s="11" t="s">
        <v>3040</v>
      </c>
      <c r="D834" s="284" t="s">
        <v>3041</v>
      </c>
      <c r="E834" s="53"/>
      <c r="F834" s="53"/>
      <c r="G834" s="11" t="s">
        <v>20</v>
      </c>
      <c r="H834" s="11" t="s">
        <v>49</v>
      </c>
      <c r="I834" s="11"/>
      <c r="J834" s="54"/>
      <c r="K834" s="13">
        <v>44984.0</v>
      </c>
      <c r="L834" s="55" t="s">
        <v>22</v>
      </c>
      <c r="M834" s="56"/>
      <c r="N834" s="56"/>
      <c r="O834" s="57"/>
    </row>
    <row r="835">
      <c r="A835" s="58" t="s">
        <v>3042</v>
      </c>
      <c r="B835" s="17"/>
      <c r="C835" s="61" t="s">
        <v>3043</v>
      </c>
      <c r="D835" s="284" t="s">
        <v>3044</v>
      </c>
      <c r="E835" s="60"/>
      <c r="F835" s="60"/>
      <c r="G835" s="61" t="s">
        <v>20</v>
      </c>
      <c r="H835" s="19"/>
      <c r="I835" s="61"/>
      <c r="J835" s="62"/>
      <c r="K835" s="19"/>
      <c r="L835" s="63" t="s">
        <v>22</v>
      </c>
      <c r="M835" s="64"/>
      <c r="N835" s="64"/>
      <c r="O835" s="65"/>
    </row>
    <row r="836" hidden="1">
      <c r="A836" s="378" t="s">
        <v>3045</v>
      </c>
      <c r="B836" s="208" t="s">
        <v>3046</v>
      </c>
      <c r="C836" s="213" t="s">
        <v>208</v>
      </c>
      <c r="D836" s="210"/>
      <c r="E836" s="613" t="s">
        <v>3047</v>
      </c>
      <c r="F836" s="581" t="s">
        <v>3048</v>
      </c>
      <c r="G836" s="380" t="s">
        <v>3049</v>
      </c>
      <c r="H836" s="213" t="s">
        <v>340</v>
      </c>
      <c r="I836" s="213"/>
      <c r="J836" s="214" t="s">
        <v>1276</v>
      </c>
      <c r="K836" s="381">
        <v>44984.0</v>
      </c>
      <c r="L836" s="382" t="s">
        <v>22</v>
      </c>
      <c r="M836" s="366"/>
      <c r="N836" s="366"/>
      <c r="O836" s="367"/>
    </row>
    <row r="837" hidden="1">
      <c r="B837" s="33"/>
      <c r="D837" s="210"/>
      <c r="E837" s="626" t="s">
        <v>3050</v>
      </c>
      <c r="I837" s="221" t="s">
        <v>2029</v>
      </c>
      <c r="J837" s="627" t="s">
        <v>3051</v>
      </c>
      <c r="L837" s="224" t="s">
        <v>22</v>
      </c>
      <c r="M837" s="225"/>
      <c r="N837" s="225"/>
      <c r="O837" s="368"/>
    </row>
    <row r="838" hidden="1">
      <c r="A838" s="220" t="s">
        <v>3052</v>
      </c>
      <c r="B838" s="33"/>
      <c r="C838" s="221" t="s">
        <v>68</v>
      </c>
      <c r="D838" s="210"/>
      <c r="E838" s="222"/>
      <c r="F838" s="222"/>
      <c r="G838" s="309" t="s">
        <v>3053</v>
      </c>
      <c r="I838" s="221"/>
      <c r="J838" s="223"/>
      <c r="L838" s="224" t="s">
        <v>22</v>
      </c>
      <c r="M838" s="225"/>
      <c r="N838" s="225"/>
      <c r="O838" s="368"/>
    </row>
    <row r="839" hidden="1">
      <c r="A839" s="220" t="s">
        <v>3054</v>
      </c>
      <c r="B839" s="33"/>
      <c r="C839" s="221" t="s">
        <v>3055</v>
      </c>
      <c r="D839" s="210"/>
      <c r="E839" s="626" t="s">
        <v>3056</v>
      </c>
      <c r="F839" s="583" t="s">
        <v>3057</v>
      </c>
      <c r="G839" s="221" t="s">
        <v>20</v>
      </c>
      <c r="I839" s="221"/>
      <c r="J839" s="223" t="s">
        <v>3058</v>
      </c>
      <c r="L839" s="224" t="s">
        <v>22</v>
      </c>
      <c r="M839" s="225"/>
      <c r="N839" s="225"/>
      <c r="O839" s="368"/>
    </row>
    <row r="840" hidden="1">
      <c r="B840" s="33"/>
      <c r="D840" s="210"/>
      <c r="E840" s="583" t="s">
        <v>3059</v>
      </c>
      <c r="I840" s="221"/>
      <c r="J840" s="223" t="s">
        <v>3060</v>
      </c>
      <c r="L840" s="224" t="s">
        <v>22</v>
      </c>
      <c r="M840" s="225"/>
      <c r="N840" s="225"/>
      <c r="O840" s="368"/>
    </row>
    <row r="841" hidden="1">
      <c r="B841" s="33"/>
      <c r="D841" s="210"/>
      <c r="E841" s="583" t="s">
        <v>3061</v>
      </c>
      <c r="I841" s="221"/>
      <c r="J841" s="223" t="s">
        <v>3060</v>
      </c>
      <c r="L841" s="224" t="s">
        <v>22</v>
      </c>
      <c r="M841" s="225"/>
      <c r="N841" s="225"/>
      <c r="O841" s="368"/>
    </row>
    <row r="842" hidden="1">
      <c r="A842" s="228" t="s">
        <v>3062</v>
      </c>
      <c r="B842" s="17"/>
      <c r="C842" s="229" t="s">
        <v>3063</v>
      </c>
      <c r="D842" s="210"/>
      <c r="E842" s="230"/>
      <c r="F842" s="230"/>
      <c r="G842" s="229" t="s">
        <v>20</v>
      </c>
      <c r="H842" s="19"/>
      <c r="I842" s="229"/>
      <c r="J842" s="232"/>
      <c r="K842" s="19"/>
      <c r="L842" s="233" t="s">
        <v>22</v>
      </c>
      <c r="M842" s="234"/>
      <c r="N842" s="234"/>
      <c r="O842" s="370"/>
    </row>
    <row r="843" hidden="1">
      <c r="A843" s="378" t="s">
        <v>3064</v>
      </c>
      <c r="B843" s="208" t="s">
        <v>3065</v>
      </c>
      <c r="C843" s="213" t="s">
        <v>71</v>
      </c>
      <c r="D843" s="210"/>
      <c r="E843" s="379"/>
      <c r="F843" s="379"/>
      <c r="G843" s="380" t="s">
        <v>3066</v>
      </c>
      <c r="H843" s="213" t="s">
        <v>340</v>
      </c>
      <c r="I843" s="213"/>
      <c r="J843" s="214"/>
      <c r="K843" s="381">
        <v>44984.0</v>
      </c>
      <c r="L843" s="366" t="s">
        <v>22</v>
      </c>
      <c r="M843" s="366"/>
      <c r="N843" s="366"/>
      <c r="O843" s="367"/>
    </row>
    <row r="844" hidden="1">
      <c r="A844" s="220" t="s">
        <v>3067</v>
      </c>
      <c r="B844" s="33"/>
      <c r="C844" s="221" t="s">
        <v>1638</v>
      </c>
      <c r="D844" s="210"/>
      <c r="E844" s="222"/>
      <c r="F844" s="222"/>
      <c r="G844" s="221" t="s">
        <v>20</v>
      </c>
      <c r="I844" s="221"/>
      <c r="J844" s="223"/>
      <c r="L844" s="225" t="s">
        <v>22</v>
      </c>
      <c r="M844" s="225"/>
      <c r="N844" s="225"/>
      <c r="O844" s="368"/>
    </row>
    <row r="845" hidden="1">
      <c r="A845" s="220" t="s">
        <v>3068</v>
      </c>
      <c r="B845" s="33"/>
      <c r="C845" s="221" t="s">
        <v>187</v>
      </c>
      <c r="D845" s="210"/>
      <c r="E845" s="222"/>
      <c r="F845" s="222"/>
      <c r="G845" s="221" t="s">
        <v>20</v>
      </c>
      <c r="I845" s="221"/>
      <c r="J845" s="223" t="s">
        <v>3069</v>
      </c>
      <c r="L845" s="225" t="s">
        <v>22</v>
      </c>
      <c r="M845" s="225"/>
      <c r="N845" s="225"/>
      <c r="O845" s="368"/>
    </row>
    <row r="846" hidden="1">
      <c r="A846" s="228" t="s">
        <v>3070</v>
      </c>
      <c r="B846" s="17"/>
      <c r="C846" s="229" t="s">
        <v>3071</v>
      </c>
      <c r="D846" s="210"/>
      <c r="E846" s="230"/>
      <c r="F846" s="230"/>
      <c r="G846" s="229" t="s">
        <v>20</v>
      </c>
      <c r="H846" s="19"/>
      <c r="I846" s="229"/>
      <c r="J846" s="232"/>
      <c r="K846" s="19"/>
      <c r="L846" s="234" t="s">
        <v>22</v>
      </c>
      <c r="M846" s="234"/>
      <c r="N846" s="234"/>
      <c r="O846" s="370"/>
    </row>
    <row r="847">
      <c r="A847" s="20" t="s">
        <v>3072</v>
      </c>
      <c r="B847" s="21" t="s">
        <v>3073</v>
      </c>
      <c r="C847" s="22" t="s">
        <v>100</v>
      </c>
      <c r="D847" s="284" t="s">
        <v>3074</v>
      </c>
      <c r="E847" s="79"/>
      <c r="F847" s="79"/>
      <c r="G847" s="22" t="s">
        <v>20</v>
      </c>
      <c r="H847" s="22" t="s">
        <v>13</v>
      </c>
      <c r="I847" s="22"/>
      <c r="J847" s="27"/>
      <c r="K847" s="28">
        <v>44984.0</v>
      </c>
      <c r="L847" s="81" t="s">
        <v>22</v>
      </c>
      <c r="M847" s="30"/>
      <c r="N847" s="30"/>
      <c r="O847" s="31"/>
    </row>
    <row r="848">
      <c r="A848" s="32" t="s">
        <v>3075</v>
      </c>
      <c r="B848" s="33"/>
      <c r="C848" s="34" t="s">
        <v>219</v>
      </c>
      <c r="D848" s="284" t="s">
        <v>3076</v>
      </c>
      <c r="E848" s="82"/>
      <c r="F848" s="82"/>
      <c r="G848" s="34" t="s">
        <v>20</v>
      </c>
      <c r="I848" s="34"/>
      <c r="J848" s="38"/>
      <c r="L848" s="39" t="s">
        <v>22</v>
      </c>
      <c r="M848" s="29"/>
      <c r="N848" s="29"/>
      <c r="O848" s="40"/>
    </row>
    <row r="849">
      <c r="A849" s="41" t="s">
        <v>3077</v>
      </c>
      <c r="B849" s="17"/>
      <c r="C849" s="42" t="s">
        <v>3078</v>
      </c>
      <c r="D849" s="284" t="s">
        <v>3079</v>
      </c>
      <c r="E849" s="44"/>
      <c r="F849" s="536" t="s">
        <v>3080</v>
      </c>
      <c r="G849" s="362" t="s">
        <v>3081</v>
      </c>
      <c r="H849" s="19"/>
      <c r="I849" s="42"/>
      <c r="J849" s="46" t="s">
        <v>1276</v>
      </c>
      <c r="K849" s="19"/>
      <c r="L849" s="47" t="s">
        <v>22</v>
      </c>
      <c r="M849" s="48">
        <v>44991.0</v>
      </c>
      <c r="N849" s="48"/>
      <c r="O849" s="49"/>
    </row>
    <row r="850">
      <c r="A850" s="50" t="s">
        <v>3082</v>
      </c>
      <c r="B850" s="51" t="s">
        <v>3083</v>
      </c>
      <c r="C850" s="11" t="s">
        <v>28</v>
      </c>
      <c r="D850" s="284" t="s">
        <v>3084</v>
      </c>
      <c r="E850" s="313" t="s">
        <v>3085</v>
      </c>
      <c r="F850" s="53"/>
      <c r="G850" s="154" t="s">
        <v>3086</v>
      </c>
      <c r="H850" s="11" t="s">
        <v>173</v>
      </c>
      <c r="I850" s="11"/>
      <c r="J850" s="54" t="s">
        <v>3087</v>
      </c>
      <c r="K850" s="13">
        <v>44984.0</v>
      </c>
      <c r="L850" s="55" t="s">
        <v>22</v>
      </c>
      <c r="M850" s="56"/>
      <c r="N850" s="56"/>
      <c r="O850" s="57"/>
    </row>
    <row r="851">
      <c r="A851" s="6" t="s">
        <v>3088</v>
      </c>
      <c r="B851" s="33"/>
      <c r="C851" s="8" t="s">
        <v>2443</v>
      </c>
      <c r="D851" s="43" t="s">
        <v>3089</v>
      </c>
      <c r="E851" s="10"/>
      <c r="F851" s="10"/>
      <c r="G851" s="8" t="s">
        <v>20</v>
      </c>
      <c r="I851" s="8"/>
      <c r="J851" s="12"/>
      <c r="L851" s="14" t="s">
        <v>22</v>
      </c>
      <c r="M851" s="15"/>
      <c r="N851" s="15"/>
      <c r="O851" s="16"/>
    </row>
    <row r="852">
      <c r="A852" s="58" t="s">
        <v>3090</v>
      </c>
      <c r="B852" s="17"/>
      <c r="C852" s="61" t="s">
        <v>1303</v>
      </c>
      <c r="D852" s="284" t="s">
        <v>3091</v>
      </c>
      <c r="E852" s="60"/>
      <c r="F852" s="60"/>
      <c r="G852" s="61" t="s">
        <v>20</v>
      </c>
      <c r="H852" s="19"/>
      <c r="I852" s="61"/>
      <c r="J852" s="62"/>
      <c r="K852" s="19"/>
      <c r="L852" s="63" t="s">
        <v>22</v>
      </c>
      <c r="M852" s="64"/>
      <c r="N852" s="64"/>
      <c r="O852" s="65"/>
    </row>
    <row r="853">
      <c r="A853" s="50" t="s">
        <v>3092</v>
      </c>
      <c r="B853" s="51" t="s">
        <v>3093</v>
      </c>
      <c r="C853" s="11" t="s">
        <v>71</v>
      </c>
      <c r="D853" s="284" t="s">
        <v>3094</v>
      </c>
      <c r="E853" s="53"/>
      <c r="F853" s="53"/>
      <c r="G853" s="11" t="s">
        <v>20</v>
      </c>
      <c r="H853" s="11" t="s">
        <v>49</v>
      </c>
      <c r="I853" s="11"/>
      <c r="J853" s="54"/>
      <c r="K853" s="13">
        <v>44984.0</v>
      </c>
      <c r="L853" s="55" t="s">
        <v>22</v>
      </c>
      <c r="M853" s="56"/>
      <c r="N853" s="56"/>
      <c r="O853" s="57"/>
    </row>
    <row r="854">
      <c r="A854" s="58" t="s">
        <v>3095</v>
      </c>
      <c r="B854" s="17"/>
      <c r="C854" s="61" t="s">
        <v>768</v>
      </c>
      <c r="D854" s="284" t="s">
        <v>3096</v>
      </c>
      <c r="E854" s="60"/>
      <c r="F854" s="60"/>
      <c r="G854" s="61" t="s">
        <v>20</v>
      </c>
      <c r="H854" s="19"/>
      <c r="I854" s="61"/>
      <c r="J854" s="62"/>
      <c r="K854" s="19"/>
      <c r="L854" s="63" t="s">
        <v>22</v>
      </c>
      <c r="M854" s="64"/>
      <c r="N854" s="64"/>
      <c r="O854" s="65"/>
    </row>
    <row r="855">
      <c r="A855" s="133" t="s">
        <v>3097</v>
      </c>
      <c r="B855" s="134" t="s">
        <v>3098</v>
      </c>
      <c r="C855" s="135" t="s">
        <v>100</v>
      </c>
      <c r="D855" s="284" t="s">
        <v>3099</v>
      </c>
      <c r="E855" s="545" t="s">
        <v>3100</v>
      </c>
      <c r="F855" s="544"/>
      <c r="G855" s="138" t="s">
        <v>3101</v>
      </c>
      <c r="H855" s="135" t="s">
        <v>123</v>
      </c>
      <c r="I855" s="135"/>
      <c r="J855" s="139" t="s">
        <v>3102</v>
      </c>
      <c r="K855" s="140">
        <v>44985.0</v>
      </c>
      <c r="L855" s="615" t="s">
        <v>22</v>
      </c>
      <c r="M855" s="141"/>
      <c r="N855" s="141"/>
      <c r="O855" s="142"/>
    </row>
    <row r="856">
      <c r="B856" s="33"/>
      <c r="D856" s="210"/>
      <c r="E856" s="145" t="s">
        <v>3103</v>
      </c>
      <c r="I856" s="144"/>
      <c r="J856" s="147" t="s">
        <v>3102</v>
      </c>
      <c r="L856" s="148" t="s">
        <v>22</v>
      </c>
      <c r="M856" s="149"/>
      <c r="N856" s="149"/>
      <c r="O856" s="150"/>
    </row>
    <row r="857">
      <c r="B857" s="33"/>
      <c r="D857" s="210"/>
      <c r="E857" s="145" t="s">
        <v>3104</v>
      </c>
      <c r="I857" s="144"/>
      <c r="J857" s="147" t="s">
        <v>3105</v>
      </c>
      <c r="L857" s="148" t="s">
        <v>22</v>
      </c>
      <c r="M857" s="149"/>
      <c r="N857" s="149"/>
      <c r="O857" s="150"/>
    </row>
    <row r="858">
      <c r="A858" s="143" t="s">
        <v>3106</v>
      </c>
      <c r="B858" s="33"/>
      <c r="C858" s="144" t="s">
        <v>83</v>
      </c>
      <c r="D858" s="43" t="s">
        <v>3107</v>
      </c>
      <c r="E858" s="146"/>
      <c r="F858" s="547" t="s">
        <v>3108</v>
      </c>
      <c r="G858" s="144" t="s">
        <v>20</v>
      </c>
      <c r="I858" s="144" t="s">
        <v>2029</v>
      </c>
      <c r="J858" s="147" t="s">
        <v>3109</v>
      </c>
      <c r="L858" s="148" t="s">
        <v>22</v>
      </c>
      <c r="M858" s="149"/>
      <c r="N858" s="149"/>
      <c r="O858" s="150"/>
    </row>
    <row r="859">
      <c r="A859" s="143" t="s">
        <v>3110</v>
      </c>
      <c r="B859" s="33"/>
      <c r="C859" s="144" t="s">
        <v>2811</v>
      </c>
      <c r="D859" s="284" t="s">
        <v>3111</v>
      </c>
      <c r="E859" s="145" t="s">
        <v>3112</v>
      </c>
      <c r="F859" s="146"/>
      <c r="G859" s="144" t="s">
        <v>20</v>
      </c>
      <c r="I859" s="144"/>
      <c r="J859" s="147" t="s">
        <v>3113</v>
      </c>
      <c r="L859" s="148" t="s">
        <v>22</v>
      </c>
      <c r="M859" s="149">
        <v>44987.0</v>
      </c>
      <c r="N859" s="149"/>
      <c r="O859" s="150"/>
    </row>
    <row r="860">
      <c r="A860" s="19"/>
      <c r="B860" s="17"/>
      <c r="C860" s="19"/>
      <c r="D860" s="210"/>
      <c r="E860" s="628" t="s">
        <v>3114</v>
      </c>
      <c r="F860" s="19"/>
      <c r="G860" s="19"/>
      <c r="H860" s="19"/>
      <c r="I860" s="551" t="s">
        <v>566</v>
      </c>
      <c r="J860" s="554" t="s">
        <v>3102</v>
      </c>
      <c r="K860" s="19"/>
      <c r="L860" s="555" t="s">
        <v>22</v>
      </c>
      <c r="M860" s="556"/>
      <c r="N860" s="556"/>
      <c r="O860" s="557"/>
    </row>
    <row r="861">
      <c r="A861" s="520" t="s">
        <v>3115</v>
      </c>
      <c r="B861" s="629" t="s">
        <v>3116</v>
      </c>
      <c r="C861" s="521" t="s">
        <v>18</v>
      </c>
      <c r="D861" s="630" t="s">
        <v>3117</v>
      </c>
      <c r="E861" s="522"/>
      <c r="F861" s="522"/>
      <c r="G861" s="521" t="s">
        <v>20</v>
      </c>
      <c r="H861" s="521" t="s">
        <v>14</v>
      </c>
      <c r="I861" s="521"/>
      <c r="J861" s="524"/>
      <c r="K861" s="631">
        <v>44985.0</v>
      </c>
      <c r="L861" s="525" t="s">
        <v>22</v>
      </c>
      <c r="M861" s="526"/>
      <c r="N861" s="526"/>
      <c r="O861" s="527"/>
    </row>
    <row r="862">
      <c r="A862" s="520" t="s">
        <v>3118</v>
      </c>
      <c r="B862" s="33"/>
      <c r="C862" s="521" t="s">
        <v>68</v>
      </c>
      <c r="D862" s="284" t="s">
        <v>3119</v>
      </c>
      <c r="E862" s="528" t="s">
        <v>3120</v>
      </c>
      <c r="F862" s="523" t="s">
        <v>3121</v>
      </c>
      <c r="G862" s="521" t="s">
        <v>20</v>
      </c>
      <c r="I862" s="521" t="s">
        <v>3122</v>
      </c>
      <c r="J862" s="524" t="s">
        <v>3123</v>
      </c>
      <c r="L862" s="525" t="s">
        <v>22</v>
      </c>
      <c r="M862" s="526"/>
      <c r="N862" s="526">
        <v>45019.0</v>
      </c>
      <c r="O862" s="527">
        <v>45027.0</v>
      </c>
    </row>
    <row r="863">
      <c r="A863" s="401" t="s">
        <v>3124</v>
      </c>
      <c r="B863" s="17"/>
      <c r="C863" s="402" t="s">
        <v>711</v>
      </c>
      <c r="D863" s="284" t="s">
        <v>3125</v>
      </c>
      <c r="E863" s="403"/>
      <c r="F863" s="403"/>
      <c r="G863" s="402" t="s">
        <v>20</v>
      </c>
      <c r="H863" s="19"/>
      <c r="I863" s="402"/>
      <c r="J863" s="404"/>
      <c r="K863" s="19"/>
      <c r="L863" s="405" t="s">
        <v>22</v>
      </c>
      <c r="M863" s="406"/>
      <c r="N863" s="406"/>
      <c r="O863" s="407"/>
    </row>
    <row r="864">
      <c r="A864" s="50" t="s">
        <v>3126</v>
      </c>
      <c r="B864" s="51" t="s">
        <v>3127</v>
      </c>
      <c r="C864" s="11" t="s">
        <v>28</v>
      </c>
      <c r="D864" s="284" t="s">
        <v>3128</v>
      </c>
      <c r="E864" s="313" t="s">
        <v>3129</v>
      </c>
      <c r="F864" s="53"/>
      <c r="G864" s="11" t="s">
        <v>20</v>
      </c>
      <c r="H864" s="11" t="s">
        <v>49</v>
      </c>
      <c r="I864" s="11"/>
      <c r="J864" s="54" t="s">
        <v>3130</v>
      </c>
      <c r="K864" s="13">
        <v>44985.0</v>
      </c>
      <c r="L864" s="55" t="s">
        <v>22</v>
      </c>
      <c r="M864" s="56"/>
      <c r="N864" s="56"/>
      <c r="O864" s="57"/>
    </row>
    <row r="865">
      <c r="A865" s="58" t="s">
        <v>3131</v>
      </c>
      <c r="B865" s="17"/>
      <c r="C865" s="61" t="s">
        <v>3132</v>
      </c>
      <c r="D865" s="284" t="s">
        <v>3133</v>
      </c>
      <c r="E865" s="60"/>
      <c r="F865" s="60"/>
      <c r="G865" s="61" t="s">
        <v>20</v>
      </c>
      <c r="H865" s="19"/>
      <c r="I865" s="61"/>
      <c r="J865" s="62"/>
      <c r="K865" s="19"/>
      <c r="L865" s="63" t="s">
        <v>22</v>
      </c>
      <c r="M865" s="64"/>
      <c r="N865" s="64"/>
      <c r="O865" s="65"/>
    </row>
    <row r="866">
      <c r="A866" s="50" t="s">
        <v>3134</v>
      </c>
      <c r="B866" s="51" t="s">
        <v>3135</v>
      </c>
      <c r="C866" s="11" t="s">
        <v>1362</v>
      </c>
      <c r="D866" s="284" t="s">
        <v>3136</v>
      </c>
      <c r="E866" s="53"/>
      <c r="F866" s="53"/>
      <c r="G866" s="11" t="s">
        <v>20</v>
      </c>
      <c r="H866" s="11" t="s">
        <v>49</v>
      </c>
      <c r="I866" s="11"/>
      <c r="J866" s="54"/>
      <c r="K866" s="13">
        <v>44985.0</v>
      </c>
      <c r="L866" s="55" t="s">
        <v>22</v>
      </c>
      <c r="M866" s="56"/>
      <c r="N866" s="56"/>
      <c r="O866" s="57"/>
    </row>
    <row r="867">
      <c r="A867" s="6" t="s">
        <v>3137</v>
      </c>
      <c r="B867" s="33"/>
      <c r="C867" s="8" t="s">
        <v>2443</v>
      </c>
      <c r="D867" s="284" t="s">
        <v>3138</v>
      </c>
      <c r="E867" s="10"/>
      <c r="F867" s="10"/>
      <c r="G867" s="8" t="s">
        <v>20</v>
      </c>
      <c r="I867" s="8"/>
      <c r="J867" s="12"/>
      <c r="L867" s="14" t="s">
        <v>22</v>
      </c>
      <c r="M867" s="15"/>
      <c r="N867" s="15"/>
      <c r="O867" s="16"/>
    </row>
    <row r="868">
      <c r="A868" s="58" t="s">
        <v>3139</v>
      </c>
      <c r="B868" s="17"/>
      <c r="C868" s="61" t="s">
        <v>3140</v>
      </c>
      <c r="D868" s="284" t="s">
        <v>3141</v>
      </c>
      <c r="E868" s="60"/>
      <c r="F868" s="60"/>
      <c r="G868" s="61" t="s">
        <v>20</v>
      </c>
      <c r="H868" s="19"/>
      <c r="I868" s="61"/>
      <c r="J868" s="62"/>
      <c r="K868" s="19"/>
      <c r="L868" s="63" t="s">
        <v>22</v>
      </c>
      <c r="M868" s="64"/>
      <c r="N868" s="64"/>
      <c r="O868" s="65"/>
    </row>
    <row r="869">
      <c r="A869" s="50" t="s">
        <v>3142</v>
      </c>
      <c r="B869" s="51" t="s">
        <v>3143</v>
      </c>
      <c r="C869" s="11" t="s">
        <v>71</v>
      </c>
      <c r="D869" s="284" t="s">
        <v>3144</v>
      </c>
      <c r="E869" s="53"/>
      <c r="F869" s="53"/>
      <c r="G869" s="11" t="s">
        <v>20</v>
      </c>
      <c r="H869" s="11" t="s">
        <v>49</v>
      </c>
      <c r="I869" s="11"/>
      <c r="J869" s="54"/>
      <c r="K869" s="13">
        <v>44985.0</v>
      </c>
      <c r="L869" s="55" t="s">
        <v>22</v>
      </c>
      <c r="M869" s="56"/>
      <c r="N869" s="56"/>
      <c r="O869" s="57"/>
    </row>
    <row r="870">
      <c r="A870" s="58" t="s">
        <v>3145</v>
      </c>
      <c r="B870" s="17"/>
      <c r="C870" s="61" t="s">
        <v>68</v>
      </c>
      <c r="D870" s="284" t="s">
        <v>3146</v>
      </c>
      <c r="E870" s="60"/>
      <c r="F870" s="60"/>
      <c r="G870" s="61" t="s">
        <v>20</v>
      </c>
      <c r="H870" s="19"/>
      <c r="I870" s="61"/>
      <c r="J870" s="62"/>
      <c r="K870" s="19"/>
      <c r="L870" s="63" t="s">
        <v>22</v>
      </c>
      <c r="M870" s="64"/>
      <c r="N870" s="64"/>
      <c r="O870" s="65"/>
    </row>
    <row r="871">
      <c r="A871" s="50" t="s">
        <v>3147</v>
      </c>
      <c r="B871" s="51" t="s">
        <v>3148</v>
      </c>
      <c r="C871" s="11" t="s">
        <v>794</v>
      </c>
      <c r="D871" s="35" t="s">
        <v>3149</v>
      </c>
      <c r="E871" s="53"/>
      <c r="F871" s="53"/>
      <c r="G871" s="11" t="s">
        <v>20</v>
      </c>
      <c r="H871" s="11" t="s">
        <v>49</v>
      </c>
      <c r="I871" s="11"/>
      <c r="J871" s="54"/>
      <c r="K871" s="13">
        <v>44985.0</v>
      </c>
      <c r="L871" s="55" t="s">
        <v>22</v>
      </c>
      <c r="M871" s="56"/>
      <c r="N871" s="56"/>
      <c r="O871" s="57"/>
    </row>
    <row r="872">
      <c r="A872" s="58" t="s">
        <v>3150</v>
      </c>
      <c r="B872" s="17"/>
      <c r="C872" s="61" t="s">
        <v>3151</v>
      </c>
      <c r="D872" s="43" t="s">
        <v>3152</v>
      </c>
      <c r="E872" s="60"/>
      <c r="F872" s="60"/>
      <c r="G872" s="61" t="s">
        <v>20</v>
      </c>
      <c r="H872" s="19"/>
      <c r="I872" s="61"/>
      <c r="J872" s="62"/>
      <c r="K872" s="19"/>
      <c r="L872" s="63" t="s">
        <v>22</v>
      </c>
      <c r="M872" s="64"/>
      <c r="N872" s="64"/>
      <c r="O872" s="65"/>
    </row>
    <row r="873">
      <c r="A873" s="50" t="s">
        <v>3153</v>
      </c>
      <c r="B873" s="51" t="s">
        <v>3154</v>
      </c>
      <c r="C873" s="11" t="s">
        <v>165</v>
      </c>
      <c r="D873" s="43" t="s">
        <v>3155</v>
      </c>
      <c r="E873" s="53"/>
      <c r="F873" s="53"/>
      <c r="G873" s="11" t="s">
        <v>20</v>
      </c>
      <c r="H873" s="11" t="s">
        <v>49</v>
      </c>
      <c r="I873" s="11"/>
      <c r="J873" s="54"/>
      <c r="K873" s="13">
        <v>44985.0</v>
      </c>
      <c r="L873" s="56" t="s">
        <v>22</v>
      </c>
      <c r="M873" s="56"/>
      <c r="N873" s="56"/>
      <c r="O873" s="57"/>
    </row>
    <row r="874">
      <c r="A874" s="58" t="s">
        <v>3156</v>
      </c>
      <c r="B874" s="17"/>
      <c r="C874" s="61" t="s">
        <v>3157</v>
      </c>
      <c r="D874" s="43" t="s">
        <v>3158</v>
      </c>
      <c r="E874" s="60"/>
      <c r="F874" s="60"/>
      <c r="G874" s="61" t="s">
        <v>20</v>
      </c>
      <c r="H874" s="19"/>
      <c r="I874" s="61"/>
      <c r="J874" s="62"/>
      <c r="K874" s="19"/>
      <c r="L874" s="64" t="s">
        <v>22</v>
      </c>
      <c r="M874" s="64"/>
      <c r="N874" s="64"/>
      <c r="O874" s="65"/>
    </row>
    <row r="875">
      <c r="A875" s="20" t="s">
        <v>3159</v>
      </c>
      <c r="B875" s="21" t="s">
        <v>3160</v>
      </c>
      <c r="C875" s="22" t="s">
        <v>3161</v>
      </c>
      <c r="D875" s="43" t="s">
        <v>3162</v>
      </c>
      <c r="E875" s="79"/>
      <c r="F875" s="79"/>
      <c r="G875" s="22" t="s">
        <v>20</v>
      </c>
      <c r="H875" s="22" t="s">
        <v>13</v>
      </c>
      <c r="I875" s="22"/>
      <c r="J875" s="27"/>
      <c r="K875" s="28">
        <v>44985.0</v>
      </c>
      <c r="L875" s="81" t="s">
        <v>22</v>
      </c>
      <c r="M875" s="30"/>
      <c r="N875" s="30"/>
      <c r="O875" s="31"/>
    </row>
    <row r="876">
      <c r="A876" s="32" t="s">
        <v>3163</v>
      </c>
      <c r="B876" s="33"/>
      <c r="C876" s="34" t="s">
        <v>3164</v>
      </c>
      <c r="D876" s="43" t="s">
        <v>3165</v>
      </c>
      <c r="E876" s="36" t="s">
        <v>3166</v>
      </c>
      <c r="F876" s="37" t="s">
        <v>3167</v>
      </c>
      <c r="G876" s="164" t="s">
        <v>3168</v>
      </c>
      <c r="I876" s="34"/>
      <c r="J876" s="38" t="s">
        <v>3169</v>
      </c>
      <c r="L876" s="29">
        <v>45044.0</v>
      </c>
      <c r="M876" s="29"/>
      <c r="N876" s="29"/>
      <c r="O876" s="40"/>
    </row>
    <row r="877">
      <c r="A877" s="32" t="s">
        <v>3170</v>
      </c>
      <c r="B877" s="33"/>
      <c r="C877" s="34" t="s">
        <v>1022</v>
      </c>
      <c r="D877" s="284" t="s">
        <v>3171</v>
      </c>
      <c r="E877" s="36" t="s">
        <v>3172</v>
      </c>
      <c r="F877" s="82"/>
      <c r="G877" s="164" t="s">
        <v>617</v>
      </c>
      <c r="I877" s="34"/>
      <c r="J877" s="38" t="s">
        <v>3173</v>
      </c>
      <c r="L877" s="39" t="s">
        <v>22</v>
      </c>
      <c r="M877" s="29"/>
      <c r="N877" s="29"/>
      <c r="O877" s="40"/>
    </row>
    <row r="878">
      <c r="A878" s="41" t="s">
        <v>3174</v>
      </c>
      <c r="B878" s="17"/>
      <c r="C878" s="42" t="s">
        <v>1469</v>
      </c>
      <c r="D878" s="284" t="s">
        <v>3175</v>
      </c>
      <c r="E878" s="44"/>
      <c r="F878" s="44"/>
      <c r="G878" s="42" t="s">
        <v>20</v>
      </c>
      <c r="H878" s="19"/>
      <c r="I878" s="42"/>
      <c r="J878" s="46"/>
      <c r="K878" s="19"/>
      <c r="L878" s="47" t="s">
        <v>22</v>
      </c>
      <c r="M878" s="48"/>
      <c r="N878" s="48"/>
      <c r="O878" s="49"/>
    </row>
    <row r="879">
      <c r="A879" s="20" t="s">
        <v>3176</v>
      </c>
      <c r="B879" s="21" t="s">
        <v>3177</v>
      </c>
      <c r="C879" s="22" t="s">
        <v>71</v>
      </c>
      <c r="D879" s="43" t="s">
        <v>3178</v>
      </c>
      <c r="E879" s="79"/>
      <c r="F879" s="79"/>
      <c r="G879" s="22" t="s">
        <v>20</v>
      </c>
      <c r="H879" s="22" t="s">
        <v>13</v>
      </c>
      <c r="I879" s="22"/>
      <c r="J879" s="27"/>
      <c r="K879" s="28">
        <v>44985.0</v>
      </c>
      <c r="L879" s="81" t="s">
        <v>22</v>
      </c>
      <c r="M879" s="30"/>
      <c r="N879" s="30"/>
      <c r="O879" s="31"/>
    </row>
    <row r="880">
      <c r="A880" s="32" t="s">
        <v>3179</v>
      </c>
      <c r="B880" s="33"/>
      <c r="C880" s="34" t="s">
        <v>3180</v>
      </c>
      <c r="D880" s="284" t="s">
        <v>3181</v>
      </c>
      <c r="E880" s="82"/>
      <c r="F880" s="37" t="s">
        <v>3182</v>
      </c>
      <c r="G880" s="34" t="s">
        <v>20</v>
      </c>
      <c r="I880" s="34"/>
      <c r="J880" s="38" t="s">
        <v>2840</v>
      </c>
      <c r="L880" s="29">
        <v>45045.0</v>
      </c>
      <c r="M880" s="29">
        <v>44986.0</v>
      </c>
      <c r="N880" s="29"/>
      <c r="O880" s="40"/>
    </row>
    <row r="881">
      <c r="A881" s="41" t="s">
        <v>3183</v>
      </c>
      <c r="B881" s="17"/>
      <c r="C881" s="42" t="s">
        <v>3184</v>
      </c>
      <c r="D881" s="43" t="s">
        <v>3185</v>
      </c>
      <c r="E881" s="44"/>
      <c r="F881" s="44"/>
      <c r="G881" s="42" t="s">
        <v>20</v>
      </c>
      <c r="H881" s="19"/>
      <c r="I881" s="42"/>
      <c r="J881" s="46"/>
      <c r="K881" s="19"/>
      <c r="L881" s="47" t="s">
        <v>22</v>
      </c>
      <c r="M881" s="48"/>
      <c r="N881" s="48"/>
      <c r="O881" s="49"/>
    </row>
    <row r="882">
      <c r="A882" s="20" t="s">
        <v>3186</v>
      </c>
      <c r="B882" s="21" t="s">
        <v>3187</v>
      </c>
      <c r="C882" s="22" t="s">
        <v>100</v>
      </c>
      <c r="D882" s="284" t="s">
        <v>3188</v>
      </c>
      <c r="E882" s="78" t="s">
        <v>3189</v>
      </c>
      <c r="F882" s="163" t="s">
        <v>3190</v>
      </c>
      <c r="G882" s="80" t="s">
        <v>3191</v>
      </c>
      <c r="H882" s="22" t="s">
        <v>13</v>
      </c>
      <c r="I882" s="22"/>
      <c r="J882" s="27"/>
      <c r="K882" s="28">
        <v>44986.0</v>
      </c>
      <c r="L882" s="81" t="s">
        <v>22</v>
      </c>
      <c r="M882" s="30"/>
      <c r="N882" s="30"/>
      <c r="O882" s="31"/>
    </row>
    <row r="883">
      <c r="A883" s="32" t="s">
        <v>3192</v>
      </c>
      <c r="B883" s="33"/>
      <c r="C883" s="34" t="s">
        <v>219</v>
      </c>
      <c r="D883" s="43" t="s">
        <v>3193</v>
      </c>
      <c r="E883" s="36" t="s">
        <v>3194</v>
      </c>
      <c r="F883" s="37" t="s">
        <v>3195</v>
      </c>
      <c r="G883" s="164" t="s">
        <v>3196</v>
      </c>
      <c r="I883" s="34"/>
      <c r="J883" s="38" t="s">
        <v>212</v>
      </c>
      <c r="L883" s="39" t="s">
        <v>22</v>
      </c>
      <c r="M883" s="29"/>
      <c r="N883" s="29"/>
      <c r="O883" s="40"/>
    </row>
    <row r="884">
      <c r="A884" s="32" t="s">
        <v>3197</v>
      </c>
      <c r="B884" s="33"/>
      <c r="C884" s="34" t="s">
        <v>68</v>
      </c>
      <c r="D884" s="284" t="s">
        <v>3198</v>
      </c>
      <c r="E884" s="36" t="s">
        <v>3199</v>
      </c>
      <c r="F884" s="82"/>
      <c r="G884" s="34" t="s">
        <v>20</v>
      </c>
      <c r="I884" s="34"/>
      <c r="J884" s="38" t="s">
        <v>3200</v>
      </c>
      <c r="L884" s="39" t="s">
        <v>22</v>
      </c>
      <c r="M884" s="29"/>
      <c r="N884" s="29"/>
      <c r="O884" s="40"/>
    </row>
    <row r="885">
      <c r="A885" s="32" t="s">
        <v>3201</v>
      </c>
      <c r="B885" s="33"/>
      <c r="C885" s="34" t="s">
        <v>134</v>
      </c>
      <c r="D885" s="284" t="s">
        <v>3202</v>
      </c>
      <c r="E885" s="36" t="s">
        <v>3203</v>
      </c>
      <c r="F885" s="37" t="s">
        <v>3204</v>
      </c>
      <c r="G885" s="164" t="s">
        <v>3205</v>
      </c>
      <c r="I885" s="34"/>
      <c r="J885" s="38" t="s">
        <v>1300</v>
      </c>
      <c r="L885" s="39" t="s">
        <v>22</v>
      </c>
      <c r="M885" s="29"/>
      <c r="N885" s="29"/>
      <c r="O885" s="40"/>
    </row>
    <row r="886">
      <c r="A886" s="32" t="s">
        <v>3206</v>
      </c>
      <c r="B886" s="33"/>
      <c r="C886" s="34" t="s">
        <v>3207</v>
      </c>
      <c r="D886" s="284" t="s">
        <v>3208</v>
      </c>
      <c r="E886" s="82"/>
      <c r="F886" s="37" t="s">
        <v>3209</v>
      </c>
      <c r="G886" s="34" t="s">
        <v>20</v>
      </c>
      <c r="I886" s="34"/>
      <c r="J886" s="38" t="s">
        <v>212</v>
      </c>
      <c r="L886" s="39" t="s">
        <v>22</v>
      </c>
      <c r="M886" s="29"/>
      <c r="N886" s="29"/>
      <c r="O886" s="40"/>
    </row>
    <row r="887">
      <c r="A887" s="32" t="s">
        <v>3210</v>
      </c>
      <c r="B887" s="33"/>
      <c r="C887" s="34" t="s">
        <v>3211</v>
      </c>
      <c r="D887" s="284" t="s">
        <v>3212</v>
      </c>
      <c r="E887" s="334"/>
      <c r="F887" s="82"/>
      <c r="G887" s="34" t="s">
        <v>20</v>
      </c>
      <c r="I887" s="34"/>
      <c r="J887" s="38"/>
      <c r="L887" s="39" t="s">
        <v>22</v>
      </c>
      <c r="M887" s="29"/>
      <c r="N887" s="29"/>
      <c r="O887" s="40"/>
    </row>
    <row r="888">
      <c r="A888" s="32" t="s">
        <v>3213</v>
      </c>
      <c r="B888" s="33"/>
      <c r="C888" s="34" t="s">
        <v>3214</v>
      </c>
      <c r="D888" s="284" t="s">
        <v>3215</v>
      </c>
      <c r="E888" s="36" t="s">
        <v>3216</v>
      </c>
      <c r="F888" s="82"/>
      <c r="G888" s="34" t="s">
        <v>20</v>
      </c>
      <c r="I888" s="34"/>
      <c r="J888" s="38" t="s">
        <v>3200</v>
      </c>
      <c r="L888" s="39" t="s">
        <v>22</v>
      </c>
      <c r="M888" s="29"/>
      <c r="N888" s="29"/>
      <c r="O888" s="40"/>
    </row>
    <row r="889">
      <c r="A889" s="32" t="s">
        <v>3217</v>
      </c>
      <c r="B889" s="33"/>
      <c r="C889" s="34" t="s">
        <v>3218</v>
      </c>
      <c r="D889" s="284" t="s">
        <v>3219</v>
      </c>
      <c r="E889" s="632" t="s">
        <v>3220</v>
      </c>
      <c r="F889" s="82"/>
      <c r="G889" s="34" t="s">
        <v>20</v>
      </c>
      <c r="I889" s="34" t="s">
        <v>2029</v>
      </c>
      <c r="J889" s="38" t="s">
        <v>3221</v>
      </c>
      <c r="L889" s="516">
        <v>45036.0</v>
      </c>
      <c r="M889" s="29">
        <v>44991.0</v>
      </c>
      <c r="N889" s="29"/>
      <c r="O889" s="40"/>
    </row>
    <row r="890">
      <c r="A890" s="32" t="s">
        <v>3222</v>
      </c>
      <c r="B890" s="33"/>
      <c r="C890" s="34" t="s">
        <v>3223</v>
      </c>
      <c r="D890" s="43" t="s">
        <v>3224</v>
      </c>
      <c r="E890" s="82"/>
      <c r="F890" s="82"/>
      <c r="G890" s="34" t="s">
        <v>20</v>
      </c>
      <c r="I890" s="34"/>
      <c r="J890" s="38"/>
      <c r="L890" s="39" t="s">
        <v>22</v>
      </c>
      <c r="M890" s="29"/>
      <c r="N890" s="29"/>
      <c r="O890" s="40"/>
    </row>
    <row r="891">
      <c r="A891" s="32" t="s">
        <v>3225</v>
      </c>
      <c r="B891" s="17"/>
      <c r="C891" s="34" t="s">
        <v>3226</v>
      </c>
      <c r="D891" s="43" t="s">
        <v>3227</v>
      </c>
      <c r="E891" s="82"/>
      <c r="F891" s="82"/>
      <c r="G891" s="34" t="s">
        <v>20</v>
      </c>
      <c r="H891" s="19"/>
      <c r="I891" s="34"/>
      <c r="J891" s="38"/>
      <c r="K891" s="19"/>
      <c r="L891" s="39" t="s">
        <v>22</v>
      </c>
      <c r="M891" s="29"/>
      <c r="N891" s="29"/>
      <c r="O891" s="40"/>
    </row>
    <row r="892">
      <c r="A892" s="50" t="s">
        <v>3228</v>
      </c>
      <c r="B892" s="51" t="s">
        <v>3229</v>
      </c>
      <c r="C892" s="11" t="s">
        <v>208</v>
      </c>
      <c r="D892" s="43" t="s">
        <v>3230</v>
      </c>
      <c r="E892" s="53"/>
      <c r="F892" s="53"/>
      <c r="G892" s="11" t="s">
        <v>20</v>
      </c>
      <c r="H892" s="11" t="s">
        <v>49</v>
      </c>
      <c r="I892" s="11"/>
      <c r="J892" s="54"/>
      <c r="K892" s="13">
        <v>44986.0</v>
      </c>
      <c r="L892" s="55" t="s">
        <v>22</v>
      </c>
      <c r="M892" s="56"/>
      <c r="N892" s="56"/>
      <c r="O892" s="57"/>
    </row>
    <row r="893">
      <c r="A893" s="6" t="s">
        <v>3231</v>
      </c>
      <c r="B893" s="33"/>
      <c r="C893" s="8" t="s">
        <v>68</v>
      </c>
      <c r="D893" s="43" t="s">
        <v>3232</v>
      </c>
      <c r="E893" s="10"/>
      <c r="F893" s="10"/>
      <c r="G893" s="8" t="s">
        <v>20</v>
      </c>
      <c r="I893" s="8"/>
      <c r="J893" s="12"/>
      <c r="L893" s="14" t="s">
        <v>22</v>
      </c>
      <c r="M893" s="15"/>
      <c r="N893" s="15"/>
      <c r="O893" s="16"/>
    </row>
    <row r="894">
      <c r="A894" s="6" t="s">
        <v>3233</v>
      </c>
      <c r="B894" s="33"/>
      <c r="C894" s="8" t="s">
        <v>3234</v>
      </c>
      <c r="D894" s="284" t="s">
        <v>3235</v>
      </c>
      <c r="E894" s="10"/>
      <c r="F894" s="10"/>
      <c r="G894" s="8" t="s">
        <v>20</v>
      </c>
      <c r="I894" s="8"/>
      <c r="J894" s="12"/>
      <c r="L894" s="14" t="s">
        <v>22</v>
      </c>
      <c r="M894" s="15"/>
      <c r="N894" s="15"/>
      <c r="O894" s="16"/>
    </row>
    <row r="895">
      <c r="A895" s="58" t="s">
        <v>3236</v>
      </c>
      <c r="B895" s="17"/>
      <c r="C895" s="61" t="s">
        <v>881</v>
      </c>
      <c r="D895" s="284" t="s">
        <v>3237</v>
      </c>
      <c r="E895" s="60"/>
      <c r="F895" s="60"/>
      <c r="G895" s="8" t="s">
        <v>20</v>
      </c>
      <c r="H895" s="19"/>
      <c r="I895" s="61"/>
      <c r="J895" s="62"/>
      <c r="K895" s="19"/>
      <c r="L895" s="63" t="s">
        <v>22</v>
      </c>
      <c r="M895" s="64"/>
      <c r="N895" s="64"/>
      <c r="O895" s="65"/>
    </row>
    <row r="896">
      <c r="A896" s="20" t="s">
        <v>3238</v>
      </c>
      <c r="B896" s="21" t="s">
        <v>3239</v>
      </c>
      <c r="C896" s="22" t="s">
        <v>3207</v>
      </c>
      <c r="D896" s="284" t="s">
        <v>3240</v>
      </c>
      <c r="E896" s="79"/>
      <c r="F896" s="79"/>
      <c r="G896" s="22" t="s">
        <v>20</v>
      </c>
      <c r="H896" s="22" t="s">
        <v>13</v>
      </c>
      <c r="I896" s="22"/>
      <c r="J896" s="27"/>
      <c r="K896" s="28">
        <v>44986.0</v>
      </c>
      <c r="L896" s="81" t="s">
        <v>22</v>
      </c>
      <c r="M896" s="30"/>
      <c r="N896" s="30"/>
      <c r="O896" s="31"/>
    </row>
    <row r="897">
      <c r="A897" s="32" t="s">
        <v>3241</v>
      </c>
      <c r="B897" s="33"/>
      <c r="C897" s="34" t="s">
        <v>3242</v>
      </c>
      <c r="D897" s="284" t="s">
        <v>3243</v>
      </c>
      <c r="E897" s="82"/>
      <c r="F897" s="82"/>
      <c r="G897" s="34" t="s">
        <v>20</v>
      </c>
      <c r="I897" s="34"/>
      <c r="J897" s="38"/>
      <c r="L897" s="39" t="s">
        <v>22</v>
      </c>
      <c r="M897" s="29"/>
      <c r="N897" s="29"/>
      <c r="O897" s="40"/>
    </row>
    <row r="898">
      <c r="A898" s="32" t="s">
        <v>3244</v>
      </c>
      <c r="B898" s="33"/>
      <c r="C898" s="34" t="s">
        <v>3245</v>
      </c>
      <c r="D898" s="284" t="s">
        <v>3246</v>
      </c>
      <c r="E898" s="36" t="s">
        <v>3247</v>
      </c>
      <c r="F898" s="82"/>
      <c r="G898" s="34" t="s">
        <v>20</v>
      </c>
      <c r="I898" s="34"/>
      <c r="J898" s="38" t="s">
        <v>1300</v>
      </c>
      <c r="L898" s="39" t="s">
        <v>22</v>
      </c>
      <c r="M898" s="29"/>
      <c r="N898" s="29"/>
      <c r="O898" s="40"/>
    </row>
    <row r="899">
      <c r="A899" s="32" t="s">
        <v>3248</v>
      </c>
      <c r="B899" s="33"/>
      <c r="C899" s="34" t="s">
        <v>1638</v>
      </c>
      <c r="D899" s="284" t="s">
        <v>3249</v>
      </c>
      <c r="E899" s="82"/>
      <c r="F899" s="82"/>
      <c r="G899" s="34" t="s">
        <v>20</v>
      </c>
      <c r="I899" s="34"/>
      <c r="J899" s="38"/>
      <c r="L899" s="39" t="s">
        <v>22</v>
      </c>
      <c r="M899" s="29"/>
      <c r="N899" s="29"/>
      <c r="O899" s="40"/>
    </row>
    <row r="900">
      <c r="A900" s="32" t="s">
        <v>3250</v>
      </c>
      <c r="B900" s="33"/>
      <c r="C900" s="34" t="s">
        <v>794</v>
      </c>
      <c r="D900" s="43" t="s">
        <v>3251</v>
      </c>
      <c r="E900" s="82"/>
      <c r="F900" s="82"/>
      <c r="G900" s="34" t="s">
        <v>20</v>
      </c>
      <c r="I900" s="34"/>
      <c r="J900" s="38"/>
      <c r="L900" s="39" t="s">
        <v>22</v>
      </c>
      <c r="M900" s="29"/>
      <c r="N900" s="29"/>
      <c r="O900" s="40"/>
    </row>
    <row r="901">
      <c r="A901" s="633" t="s">
        <v>3252</v>
      </c>
      <c r="B901" s="17"/>
      <c r="C901" s="634" t="s">
        <v>547</v>
      </c>
      <c r="D901" s="284" t="s">
        <v>3253</v>
      </c>
      <c r="E901" s="635" t="s">
        <v>3254</v>
      </c>
      <c r="F901" s="44"/>
      <c r="G901" s="34" t="s">
        <v>20</v>
      </c>
      <c r="H901" s="19"/>
      <c r="I901" s="34"/>
      <c r="J901" s="38" t="s">
        <v>3255</v>
      </c>
      <c r="K901" s="19"/>
      <c r="L901" s="39" t="s">
        <v>22</v>
      </c>
      <c r="M901" s="29"/>
      <c r="N901" s="29"/>
      <c r="O901" s="40"/>
    </row>
    <row r="902">
      <c r="A902" s="50" t="s">
        <v>3256</v>
      </c>
      <c r="B902" s="51" t="s">
        <v>3257</v>
      </c>
      <c r="C902" s="11" t="s">
        <v>3258</v>
      </c>
      <c r="D902" s="284" t="s">
        <v>3259</v>
      </c>
      <c r="E902" s="53"/>
      <c r="F902" s="385" t="s">
        <v>3260</v>
      </c>
      <c r="G902" s="11" t="s">
        <v>20</v>
      </c>
      <c r="H902" s="11" t="s">
        <v>49</v>
      </c>
      <c r="I902" s="11"/>
      <c r="J902" s="54" t="s">
        <v>212</v>
      </c>
      <c r="K902" s="13">
        <v>44986.0</v>
      </c>
      <c r="L902" s="55" t="s">
        <v>22</v>
      </c>
      <c r="M902" s="56"/>
      <c r="N902" s="56"/>
      <c r="O902" s="57"/>
    </row>
    <row r="903">
      <c r="A903" s="6" t="s">
        <v>3261</v>
      </c>
      <c r="B903" s="33"/>
      <c r="C903" s="8" t="s">
        <v>3262</v>
      </c>
      <c r="D903" s="43" t="s">
        <v>3263</v>
      </c>
      <c r="E903" s="10"/>
      <c r="F903" s="10"/>
      <c r="G903" s="8" t="s">
        <v>20</v>
      </c>
      <c r="I903" s="8"/>
      <c r="J903" s="12"/>
      <c r="L903" s="15" t="s">
        <v>22</v>
      </c>
      <c r="M903" s="15"/>
      <c r="N903" s="15"/>
      <c r="O903" s="16"/>
    </row>
    <row r="904">
      <c r="A904" s="58" t="s">
        <v>3264</v>
      </c>
      <c r="B904" s="17"/>
      <c r="C904" s="61" t="s">
        <v>1272</v>
      </c>
      <c r="D904" s="284" t="s">
        <v>3265</v>
      </c>
      <c r="E904" s="60"/>
      <c r="F904" s="60"/>
      <c r="G904" s="61" t="s">
        <v>20</v>
      </c>
      <c r="H904" s="19"/>
      <c r="I904" s="61"/>
      <c r="J904" s="62"/>
      <c r="K904" s="19"/>
      <c r="L904" s="64" t="s">
        <v>22</v>
      </c>
      <c r="M904" s="64"/>
      <c r="N904" s="64"/>
      <c r="O904" s="65"/>
    </row>
    <row r="905">
      <c r="A905" s="20" t="s">
        <v>3266</v>
      </c>
      <c r="B905" s="21" t="s">
        <v>3267</v>
      </c>
      <c r="C905" s="22" t="s">
        <v>424</v>
      </c>
      <c r="D905" s="284" t="s">
        <v>3268</v>
      </c>
      <c r="E905" s="78" t="s">
        <v>3269</v>
      </c>
      <c r="F905" s="163" t="s">
        <v>3270</v>
      </c>
      <c r="G905" s="80" t="s">
        <v>3271</v>
      </c>
      <c r="H905" s="22" t="s">
        <v>13</v>
      </c>
      <c r="I905" s="22"/>
      <c r="J905" s="27" t="s">
        <v>3272</v>
      </c>
      <c r="K905" s="28">
        <v>44986.0</v>
      </c>
      <c r="L905" s="81" t="s">
        <v>22</v>
      </c>
      <c r="M905" s="30"/>
      <c r="N905" s="30"/>
      <c r="O905" s="31"/>
    </row>
    <row r="906">
      <c r="A906" s="32" t="s">
        <v>3273</v>
      </c>
      <c r="B906" s="33"/>
      <c r="C906" s="34" t="s">
        <v>3207</v>
      </c>
      <c r="D906" s="284" t="s">
        <v>3274</v>
      </c>
      <c r="E906" s="82"/>
      <c r="F906" s="82"/>
      <c r="G906" s="164" t="s">
        <v>3275</v>
      </c>
      <c r="I906" s="34"/>
      <c r="J906" s="38"/>
      <c r="L906" s="39" t="s">
        <v>22</v>
      </c>
      <c r="M906" s="29"/>
      <c r="N906" s="29"/>
      <c r="O906" s="40"/>
    </row>
    <row r="907">
      <c r="A907" s="32" t="s">
        <v>3276</v>
      </c>
      <c r="B907" s="33"/>
      <c r="C907" s="34" t="s">
        <v>3277</v>
      </c>
      <c r="D907" s="284" t="s">
        <v>3278</v>
      </c>
      <c r="E907" s="36" t="s">
        <v>3279</v>
      </c>
      <c r="F907" s="37" t="s">
        <v>3280</v>
      </c>
      <c r="G907" s="34" t="s">
        <v>20</v>
      </c>
      <c r="I907" s="34" t="s">
        <v>2029</v>
      </c>
      <c r="J907" s="38" t="s">
        <v>3281</v>
      </c>
      <c r="L907" s="39" t="s">
        <v>22</v>
      </c>
      <c r="M907" s="29">
        <v>44991.0</v>
      </c>
      <c r="N907" s="29"/>
      <c r="O907" s="40"/>
    </row>
    <row r="908">
      <c r="A908" s="41" t="s">
        <v>3282</v>
      </c>
      <c r="B908" s="17"/>
      <c r="C908" s="42" t="s">
        <v>2961</v>
      </c>
      <c r="D908" s="43" t="s">
        <v>3283</v>
      </c>
      <c r="E908" s="44"/>
      <c r="F908" s="44"/>
      <c r="G908" s="42" t="s">
        <v>20</v>
      </c>
      <c r="H908" s="19"/>
      <c r="I908" s="42"/>
      <c r="J908" s="46"/>
      <c r="K908" s="19"/>
      <c r="L908" s="47" t="s">
        <v>22</v>
      </c>
      <c r="M908" s="48"/>
      <c r="N908" s="48"/>
      <c r="O908" s="49"/>
    </row>
    <row r="909">
      <c r="A909" s="20" t="s">
        <v>3284</v>
      </c>
      <c r="B909" s="32" t="s">
        <v>3285</v>
      </c>
      <c r="C909" s="22" t="s">
        <v>28</v>
      </c>
      <c r="D909" s="284" t="s">
        <v>3286</v>
      </c>
      <c r="E909" s="193" t="s">
        <v>3287</v>
      </c>
      <c r="F909" s="25" t="s">
        <v>3288</v>
      </c>
      <c r="G909" s="22" t="s">
        <v>20</v>
      </c>
      <c r="H909" s="22" t="s">
        <v>13</v>
      </c>
      <c r="I909" s="22"/>
      <c r="J909" s="27" t="s">
        <v>3289</v>
      </c>
      <c r="K909" s="28">
        <v>44986.0</v>
      </c>
      <c r="L909" s="29">
        <v>45046.0</v>
      </c>
      <c r="M909" s="30">
        <v>44987.0</v>
      </c>
      <c r="N909" s="30"/>
      <c r="O909" s="31"/>
    </row>
    <row r="910">
      <c r="A910" s="32" t="s">
        <v>3290</v>
      </c>
      <c r="C910" s="34" t="s">
        <v>3291</v>
      </c>
      <c r="D910" s="43" t="s">
        <v>3292</v>
      </c>
      <c r="E910" s="82"/>
      <c r="F910" s="37" t="s">
        <v>3293</v>
      </c>
      <c r="G910" s="34" t="s">
        <v>20</v>
      </c>
      <c r="I910" s="34"/>
      <c r="J910" s="38" t="s">
        <v>212</v>
      </c>
      <c r="L910" s="39" t="s">
        <v>22</v>
      </c>
      <c r="M910" s="29"/>
      <c r="N910" s="29"/>
      <c r="O910" s="40"/>
    </row>
    <row r="911">
      <c r="A911" s="32" t="s">
        <v>3294</v>
      </c>
      <c r="C911" s="34" t="s">
        <v>134</v>
      </c>
      <c r="D911" s="284" t="s">
        <v>3295</v>
      </c>
      <c r="E911" s="36" t="s">
        <v>3296</v>
      </c>
      <c r="F911" s="37" t="s">
        <v>3297</v>
      </c>
      <c r="G911" s="34" t="s">
        <v>20</v>
      </c>
      <c r="I911" s="34"/>
      <c r="J911" s="38" t="s">
        <v>3298</v>
      </c>
      <c r="L911" s="39" t="s">
        <v>22</v>
      </c>
      <c r="M911" s="29"/>
      <c r="N911" s="29"/>
      <c r="O911" s="40"/>
    </row>
    <row r="912">
      <c r="A912" s="32" t="s">
        <v>3299</v>
      </c>
      <c r="C912" s="34" t="s">
        <v>794</v>
      </c>
      <c r="D912" s="284" t="s">
        <v>3300</v>
      </c>
      <c r="E912" s="82"/>
      <c r="F912" s="37" t="s">
        <v>3301</v>
      </c>
      <c r="G912" s="34" t="s">
        <v>20</v>
      </c>
      <c r="I912" s="34"/>
      <c r="J912" s="38" t="s">
        <v>212</v>
      </c>
      <c r="L912" s="39" t="s">
        <v>22</v>
      </c>
      <c r="M912" s="29"/>
      <c r="N912" s="29"/>
      <c r="O912" s="40"/>
    </row>
    <row r="913">
      <c r="A913" s="32" t="s">
        <v>3302</v>
      </c>
      <c r="B913" s="19"/>
      <c r="C913" s="42" t="s">
        <v>768</v>
      </c>
      <c r="D913" s="284" t="s">
        <v>3303</v>
      </c>
      <c r="E913" s="36" t="s">
        <v>3304</v>
      </c>
      <c r="F913" s="536" t="s">
        <v>3305</v>
      </c>
      <c r="G913" s="34" t="s">
        <v>20</v>
      </c>
      <c r="H913" s="19"/>
      <c r="I913" s="34"/>
      <c r="J913" s="38" t="s">
        <v>3306</v>
      </c>
      <c r="K913" s="19"/>
      <c r="L913" s="39" t="s">
        <v>22</v>
      </c>
      <c r="M913" s="29"/>
      <c r="N913" s="29"/>
      <c r="O913" s="40"/>
    </row>
    <row r="914">
      <c r="A914" s="391" t="s">
        <v>3307</v>
      </c>
      <c r="B914" s="636" t="s">
        <v>3308</v>
      </c>
      <c r="C914" s="393" t="s">
        <v>28</v>
      </c>
      <c r="D914" s="284" t="s">
        <v>3309</v>
      </c>
      <c r="E914" s="395"/>
      <c r="F914" s="395"/>
      <c r="G914" s="585" t="s">
        <v>3310</v>
      </c>
      <c r="H914" s="393" t="s">
        <v>14</v>
      </c>
      <c r="I914" s="393"/>
      <c r="J914" s="396"/>
      <c r="K914" s="397">
        <v>44986.0</v>
      </c>
      <c r="L914" s="398" t="s">
        <v>22</v>
      </c>
      <c r="M914" s="399"/>
      <c r="N914" s="399"/>
      <c r="O914" s="400"/>
    </row>
    <row r="915">
      <c r="A915" s="520" t="s">
        <v>3311</v>
      </c>
      <c r="B915" s="33"/>
      <c r="C915" s="521" t="s">
        <v>134</v>
      </c>
      <c r="D915" s="284" t="s">
        <v>3312</v>
      </c>
      <c r="E915" s="606" t="s">
        <v>3313</v>
      </c>
      <c r="F915" s="522"/>
      <c r="G915" s="521" t="s">
        <v>20</v>
      </c>
      <c r="I915" s="521"/>
      <c r="J915" s="524" t="s">
        <v>3314</v>
      </c>
      <c r="L915" s="525" t="s">
        <v>22</v>
      </c>
      <c r="M915" s="526"/>
      <c r="N915" s="526">
        <v>45014.0</v>
      </c>
      <c r="O915" s="527">
        <v>45023.0</v>
      </c>
    </row>
    <row r="916">
      <c r="A916" s="520" t="s">
        <v>3315</v>
      </c>
      <c r="B916" s="33"/>
      <c r="C916" s="521" t="s">
        <v>3316</v>
      </c>
      <c r="D916" s="284" t="s">
        <v>3317</v>
      </c>
      <c r="E916" s="606" t="s">
        <v>3318</v>
      </c>
      <c r="F916" s="522"/>
      <c r="G916" s="521" t="s">
        <v>20</v>
      </c>
      <c r="I916" s="521"/>
      <c r="J916" s="524" t="s">
        <v>3130</v>
      </c>
      <c r="L916" s="525" t="s">
        <v>22</v>
      </c>
      <c r="M916" s="526"/>
      <c r="N916" s="526"/>
      <c r="O916" s="527"/>
    </row>
    <row r="917">
      <c r="A917" s="637" t="s">
        <v>3319</v>
      </c>
      <c r="B917" s="33"/>
      <c r="C917" s="638" t="s">
        <v>3207</v>
      </c>
      <c r="D917" s="284" t="s">
        <v>3320</v>
      </c>
      <c r="E917" s="639" t="s">
        <v>3321</v>
      </c>
      <c r="F917" s="522"/>
      <c r="G917" s="521" t="s">
        <v>20</v>
      </c>
      <c r="I917" s="521"/>
      <c r="J917" s="524" t="s">
        <v>3130</v>
      </c>
      <c r="L917" s="525" t="s">
        <v>22</v>
      </c>
      <c r="M917" s="526"/>
      <c r="N917" s="526"/>
      <c r="O917" s="527"/>
    </row>
    <row r="918">
      <c r="A918" s="520" t="s">
        <v>3322</v>
      </c>
      <c r="B918" s="33"/>
      <c r="C918" s="521" t="s">
        <v>3323</v>
      </c>
      <c r="D918" s="284" t="s">
        <v>3324</v>
      </c>
      <c r="E918" s="606" t="s">
        <v>3325</v>
      </c>
      <c r="F918" s="523" t="s">
        <v>3326</v>
      </c>
      <c r="G918" s="521" t="s">
        <v>20</v>
      </c>
      <c r="I918" s="521"/>
      <c r="J918" s="524" t="s">
        <v>3327</v>
      </c>
      <c r="L918" s="525" t="s">
        <v>22</v>
      </c>
      <c r="M918" s="526"/>
      <c r="N918" s="526"/>
      <c r="O918" s="527"/>
    </row>
    <row r="919">
      <c r="A919" s="401" t="s">
        <v>3328</v>
      </c>
      <c r="B919" s="17"/>
      <c r="C919" s="402" t="s">
        <v>3329</v>
      </c>
      <c r="D919" s="284" t="s">
        <v>3330</v>
      </c>
      <c r="E919" s="606" t="s">
        <v>3331</v>
      </c>
      <c r="F919" s="403"/>
      <c r="G919" s="402" t="s">
        <v>20</v>
      </c>
      <c r="H919" s="19"/>
      <c r="I919" s="521"/>
      <c r="J919" s="524" t="s">
        <v>3200</v>
      </c>
      <c r="K919" s="19"/>
      <c r="L919" s="525" t="s">
        <v>22</v>
      </c>
      <c r="M919" s="526"/>
      <c r="N919" s="526"/>
      <c r="O919" s="527"/>
    </row>
    <row r="920">
      <c r="A920" s="167" t="s">
        <v>3332</v>
      </c>
      <c r="B920" s="430" t="s">
        <v>3333</v>
      </c>
      <c r="C920" s="169" t="s">
        <v>208</v>
      </c>
      <c r="D920" s="284" t="s">
        <v>3334</v>
      </c>
      <c r="E920" s="171"/>
      <c r="F920" s="201" t="s">
        <v>3335</v>
      </c>
      <c r="G920" s="202" t="s">
        <v>3336</v>
      </c>
      <c r="H920" s="169" t="s">
        <v>58</v>
      </c>
      <c r="I920" s="169"/>
      <c r="J920" s="173" t="s">
        <v>3337</v>
      </c>
      <c r="K920" s="640">
        <v>44986.0</v>
      </c>
      <c r="L920" s="75" t="s">
        <v>22</v>
      </c>
      <c r="M920" s="76">
        <v>44986.0</v>
      </c>
      <c r="N920" s="76"/>
      <c r="O920" s="77"/>
    </row>
    <row r="921">
      <c r="A921" s="178" t="s">
        <v>3338</v>
      </c>
      <c r="B921" s="33"/>
      <c r="C921" s="172" t="s">
        <v>3055</v>
      </c>
      <c r="D921" s="35" t="s">
        <v>3339</v>
      </c>
      <c r="E921" s="179"/>
      <c r="F921" s="641" t="s">
        <v>3340</v>
      </c>
      <c r="G921" s="205" t="s">
        <v>3341</v>
      </c>
      <c r="I921" s="172"/>
      <c r="J921" s="180" t="s">
        <v>212</v>
      </c>
      <c r="L921" s="642" t="s">
        <v>22</v>
      </c>
      <c r="M921" s="454"/>
      <c r="N921" s="454"/>
      <c r="O921" s="455"/>
    </row>
    <row r="922">
      <c r="A922" s="178" t="s">
        <v>3342</v>
      </c>
      <c r="B922" s="33"/>
      <c r="C922" s="172" t="s">
        <v>3343</v>
      </c>
      <c r="D922" s="284" t="s">
        <v>3344</v>
      </c>
      <c r="E922" s="179"/>
      <c r="F922" s="641" t="s">
        <v>3345</v>
      </c>
      <c r="G922" s="205" t="s">
        <v>3346</v>
      </c>
      <c r="I922" s="172"/>
      <c r="J922" s="180" t="s">
        <v>212</v>
      </c>
      <c r="L922" s="642" t="s">
        <v>22</v>
      </c>
      <c r="M922" s="454"/>
      <c r="N922" s="454"/>
      <c r="O922" s="455"/>
    </row>
    <row r="923">
      <c r="A923" s="178" t="s">
        <v>3347</v>
      </c>
      <c r="B923" s="33"/>
      <c r="C923" s="172" t="s">
        <v>3348</v>
      </c>
      <c r="D923" s="284" t="s">
        <v>3349</v>
      </c>
      <c r="E923" s="179"/>
      <c r="F923" s="179"/>
      <c r="G923" s="172" t="s">
        <v>20</v>
      </c>
      <c r="I923" s="172"/>
      <c r="J923" s="180"/>
      <c r="L923" s="642" t="s">
        <v>22</v>
      </c>
      <c r="M923" s="454"/>
      <c r="N923" s="454"/>
      <c r="O923" s="455"/>
    </row>
    <row r="924">
      <c r="A924" s="178" t="s">
        <v>3350</v>
      </c>
      <c r="B924" s="33"/>
      <c r="C924" s="172" t="s">
        <v>2717</v>
      </c>
      <c r="D924" s="284" t="s">
        <v>3351</v>
      </c>
      <c r="E924" s="291" t="s">
        <v>3352</v>
      </c>
      <c r="F924" s="179"/>
      <c r="G924" s="172" t="s">
        <v>20</v>
      </c>
      <c r="I924" s="172"/>
      <c r="J924" s="180" t="s">
        <v>3353</v>
      </c>
      <c r="L924" s="181" t="s">
        <v>22</v>
      </c>
      <c r="M924" s="454"/>
      <c r="N924" s="182">
        <v>45013.0</v>
      </c>
      <c r="O924" s="183">
        <v>45021.0</v>
      </c>
    </row>
    <row r="925">
      <c r="A925" s="184" t="s">
        <v>3354</v>
      </c>
      <c r="B925" s="17"/>
      <c r="C925" s="185" t="s">
        <v>3355</v>
      </c>
      <c r="D925" s="43" t="s">
        <v>3356</v>
      </c>
      <c r="E925" s="206"/>
      <c r="F925" s="206"/>
      <c r="G925" s="185" t="s">
        <v>20</v>
      </c>
      <c r="H925" s="19"/>
      <c r="I925" s="185"/>
      <c r="J925" s="189"/>
      <c r="K925" s="19"/>
      <c r="L925" s="643" t="s">
        <v>22</v>
      </c>
      <c r="M925" s="456"/>
      <c r="N925" s="456"/>
      <c r="O925" s="457"/>
    </row>
    <row r="926">
      <c r="A926" s="167" t="s">
        <v>3357</v>
      </c>
      <c r="B926" s="200" t="s">
        <v>3358</v>
      </c>
      <c r="C926" s="169" t="s">
        <v>1157</v>
      </c>
      <c r="D926" s="284" t="s">
        <v>3359</v>
      </c>
      <c r="E926" s="431" t="s">
        <v>3360</v>
      </c>
      <c r="F926" s="201" t="s">
        <v>3361</v>
      </c>
      <c r="G926" s="202" t="s">
        <v>3362</v>
      </c>
      <c r="H926" s="169" t="s">
        <v>58</v>
      </c>
      <c r="I926" s="169"/>
      <c r="J926" s="173" t="s">
        <v>3298</v>
      </c>
      <c r="K926" s="174">
        <v>44987.0</v>
      </c>
      <c r="L926" s="175" t="s">
        <v>22</v>
      </c>
      <c r="M926" s="176"/>
      <c r="N926" s="176"/>
      <c r="O926" s="177"/>
    </row>
    <row r="927">
      <c r="A927" s="178" t="s">
        <v>3363</v>
      </c>
      <c r="B927" s="33"/>
      <c r="C927" s="172" t="s">
        <v>1157</v>
      </c>
      <c r="D927" s="284" t="s">
        <v>3364</v>
      </c>
      <c r="E927" s="179"/>
      <c r="F927" s="179"/>
      <c r="G927" s="205" t="s">
        <v>3365</v>
      </c>
      <c r="I927" s="172"/>
      <c r="J927" s="180"/>
      <c r="L927" s="181" t="s">
        <v>22</v>
      </c>
      <c r="M927" s="182"/>
      <c r="N927" s="182"/>
      <c r="O927" s="183"/>
    </row>
    <row r="928">
      <c r="A928" s="178" t="s">
        <v>3366</v>
      </c>
      <c r="B928" s="33"/>
      <c r="C928" s="172" t="s">
        <v>113</v>
      </c>
      <c r="D928" s="284" t="s">
        <v>3367</v>
      </c>
      <c r="E928" s="594" t="s">
        <v>3368</v>
      </c>
      <c r="F928" s="291" t="s">
        <v>3369</v>
      </c>
      <c r="G928" s="172" t="s">
        <v>20</v>
      </c>
      <c r="I928" s="172"/>
      <c r="J928" s="180" t="s">
        <v>1874</v>
      </c>
      <c r="L928" s="181" t="s">
        <v>22</v>
      </c>
      <c r="M928" s="182"/>
      <c r="N928" s="182"/>
      <c r="O928" s="183"/>
    </row>
    <row r="929">
      <c r="A929" s="178" t="s">
        <v>3370</v>
      </c>
      <c r="B929" s="33"/>
      <c r="C929" s="172" t="s">
        <v>3207</v>
      </c>
      <c r="D929" s="284" t="s">
        <v>3371</v>
      </c>
      <c r="E929" s="594" t="s">
        <v>3372</v>
      </c>
      <c r="F929" s="641" t="s">
        <v>3373</v>
      </c>
      <c r="G929" s="172" t="s">
        <v>20</v>
      </c>
      <c r="I929" s="172"/>
      <c r="J929" s="180" t="s">
        <v>3374</v>
      </c>
      <c r="L929" s="181" t="s">
        <v>22</v>
      </c>
      <c r="M929" s="182"/>
      <c r="N929" s="182"/>
      <c r="O929" s="183"/>
    </row>
    <row r="930">
      <c r="A930" s="178" t="s">
        <v>3375</v>
      </c>
      <c r="B930" s="33"/>
      <c r="C930" s="172" t="s">
        <v>3376</v>
      </c>
      <c r="D930" s="284" t="s">
        <v>3377</v>
      </c>
      <c r="E930" s="594" t="s">
        <v>3378</v>
      </c>
      <c r="F930" s="291" t="s">
        <v>3379</v>
      </c>
      <c r="G930" s="172" t="s">
        <v>20</v>
      </c>
      <c r="I930" s="172"/>
      <c r="J930" s="180" t="s">
        <v>3380</v>
      </c>
      <c r="L930" s="181" t="s">
        <v>22</v>
      </c>
      <c r="M930" s="182"/>
      <c r="N930" s="182">
        <v>45001.0</v>
      </c>
      <c r="O930" s="183">
        <v>45014.0</v>
      </c>
    </row>
    <row r="931">
      <c r="A931" s="178" t="s">
        <v>3381</v>
      </c>
      <c r="B931" s="33"/>
      <c r="C931" s="172" t="s">
        <v>3382</v>
      </c>
      <c r="D931" s="43" t="s">
        <v>3383</v>
      </c>
      <c r="E931" s="594" t="s">
        <v>3384</v>
      </c>
      <c r="F931" s="179"/>
      <c r="G931" s="172" t="s">
        <v>20</v>
      </c>
      <c r="I931" s="172"/>
      <c r="J931" s="180" t="s">
        <v>1300</v>
      </c>
      <c r="L931" s="181" t="s">
        <v>22</v>
      </c>
      <c r="M931" s="182"/>
      <c r="N931" s="182"/>
      <c r="O931" s="183"/>
    </row>
    <row r="932">
      <c r="A932" s="184" t="s">
        <v>3385</v>
      </c>
      <c r="B932" s="17"/>
      <c r="C932" s="185" t="s">
        <v>3386</v>
      </c>
      <c r="D932" s="43" t="s">
        <v>3387</v>
      </c>
      <c r="E932" s="291" t="s">
        <v>3388</v>
      </c>
      <c r="F932" s="206"/>
      <c r="G932" s="185" t="s">
        <v>20</v>
      </c>
      <c r="H932" s="19"/>
      <c r="I932" s="172"/>
      <c r="J932" s="180" t="s">
        <v>3389</v>
      </c>
      <c r="K932" s="19"/>
      <c r="L932" s="181" t="s">
        <v>22</v>
      </c>
      <c r="M932" s="182"/>
      <c r="N932" s="182"/>
      <c r="O932" s="183"/>
    </row>
    <row r="933">
      <c r="A933" s="20" t="s">
        <v>3390</v>
      </c>
      <c r="B933" s="21" t="s">
        <v>3391</v>
      </c>
      <c r="C933" s="22" t="s">
        <v>219</v>
      </c>
      <c r="D933" s="43" t="s">
        <v>3392</v>
      </c>
      <c r="E933" s="78" t="s">
        <v>3393</v>
      </c>
      <c r="F933" s="79"/>
      <c r="G933" s="80" t="s">
        <v>3394</v>
      </c>
      <c r="H933" s="22" t="s">
        <v>13</v>
      </c>
      <c r="I933" s="22"/>
      <c r="J933" s="27" t="s">
        <v>1300</v>
      </c>
      <c r="K933" s="28">
        <v>44987.0</v>
      </c>
      <c r="L933" s="81" t="s">
        <v>22</v>
      </c>
      <c r="M933" s="30"/>
      <c r="N933" s="30"/>
      <c r="O933" s="31"/>
    </row>
    <row r="934">
      <c r="A934" s="41" t="s">
        <v>3395</v>
      </c>
      <c r="B934" s="17"/>
      <c r="C934" s="42" t="s">
        <v>219</v>
      </c>
      <c r="D934" s="284" t="s">
        <v>3396</v>
      </c>
      <c r="E934" s="44"/>
      <c r="F934" s="165" t="s">
        <v>3397</v>
      </c>
      <c r="G934" s="42" t="s">
        <v>20</v>
      </c>
      <c r="H934" s="19"/>
      <c r="I934" s="42"/>
      <c r="J934" s="46" t="s">
        <v>3398</v>
      </c>
      <c r="K934" s="19"/>
      <c r="L934" s="48">
        <v>45046.0</v>
      </c>
      <c r="M934" s="48"/>
      <c r="N934" s="48"/>
      <c r="O934" s="49"/>
    </row>
    <row r="935">
      <c r="A935" s="20" t="s">
        <v>3399</v>
      </c>
      <c r="B935" s="21" t="s">
        <v>3400</v>
      </c>
      <c r="C935" s="22" t="s">
        <v>3401</v>
      </c>
      <c r="D935" s="284" t="s">
        <v>3402</v>
      </c>
      <c r="E935" s="25" t="s">
        <v>3403</v>
      </c>
      <c r="F935" s="79"/>
      <c r="G935" s="22" t="s">
        <v>20</v>
      </c>
      <c r="H935" s="22" t="s">
        <v>13</v>
      </c>
      <c r="I935" s="22"/>
      <c r="J935" s="27" t="s">
        <v>3404</v>
      </c>
      <c r="K935" s="28">
        <v>44987.0</v>
      </c>
      <c r="L935" s="39" t="s">
        <v>22</v>
      </c>
      <c r="M935" s="30"/>
      <c r="N935" s="30"/>
      <c r="O935" s="31"/>
    </row>
    <row r="936">
      <c r="A936" s="32" t="s">
        <v>3405</v>
      </c>
      <c r="B936" s="33"/>
      <c r="C936" s="34" t="s">
        <v>71</v>
      </c>
      <c r="D936" s="284" t="s">
        <v>3406</v>
      </c>
      <c r="E936" s="36" t="s">
        <v>3407</v>
      </c>
      <c r="F936" s="43" t="s">
        <v>3408</v>
      </c>
      <c r="G936" s="34" t="s">
        <v>20</v>
      </c>
      <c r="I936" s="34"/>
      <c r="J936" s="38"/>
      <c r="L936" s="39" t="s">
        <v>22</v>
      </c>
      <c r="M936" s="29"/>
      <c r="N936" s="29"/>
      <c r="O936" s="40"/>
    </row>
    <row r="937">
      <c r="A937" s="32" t="s">
        <v>3409</v>
      </c>
      <c r="B937" s="33"/>
      <c r="C937" s="34" t="s">
        <v>3410</v>
      </c>
      <c r="D937" s="43" t="s">
        <v>3411</v>
      </c>
      <c r="E937" s="82"/>
      <c r="F937" s="82"/>
      <c r="G937" s="34" t="s">
        <v>20</v>
      </c>
      <c r="I937" s="34"/>
      <c r="J937" s="38"/>
      <c r="L937" s="39" t="s">
        <v>22</v>
      </c>
      <c r="M937" s="29"/>
      <c r="N937" s="29"/>
      <c r="O937" s="40"/>
    </row>
    <row r="938">
      <c r="A938" s="41" t="s">
        <v>3412</v>
      </c>
      <c r="B938" s="17"/>
      <c r="C938" s="42" t="s">
        <v>3413</v>
      </c>
      <c r="D938" s="43" t="s">
        <v>3414</v>
      </c>
      <c r="E938" s="285" t="s">
        <v>3415</v>
      </c>
      <c r="F938" s="44"/>
      <c r="G938" s="42" t="s">
        <v>20</v>
      </c>
      <c r="H938" s="19"/>
      <c r="I938" s="42" t="s">
        <v>2029</v>
      </c>
      <c r="J938" s="46" t="s">
        <v>3416</v>
      </c>
      <c r="K938" s="19"/>
      <c r="L938" s="39" t="s">
        <v>22</v>
      </c>
      <c r="M938" s="48"/>
      <c r="N938" s="48"/>
      <c r="O938" s="49"/>
    </row>
    <row r="939">
      <c r="A939" s="133" t="s">
        <v>3417</v>
      </c>
      <c r="B939" s="134" t="s">
        <v>3418</v>
      </c>
      <c r="C939" s="135" t="s">
        <v>3419</v>
      </c>
      <c r="D939" s="43" t="s">
        <v>3420</v>
      </c>
      <c r="E939" s="644" t="s">
        <v>3421</v>
      </c>
      <c r="F939" s="137" t="s">
        <v>3422</v>
      </c>
      <c r="G939" s="135" t="s">
        <v>20</v>
      </c>
      <c r="H939" s="135" t="s">
        <v>123</v>
      </c>
      <c r="I939" s="135"/>
      <c r="J939" s="139" t="s">
        <v>3298</v>
      </c>
      <c r="K939" s="140">
        <v>44987.0</v>
      </c>
      <c r="L939" s="615" t="s">
        <v>22</v>
      </c>
      <c r="M939" s="141"/>
      <c r="N939" s="141"/>
      <c r="O939" s="142"/>
    </row>
    <row r="940">
      <c r="A940" s="645" t="s">
        <v>3423</v>
      </c>
      <c r="B940" s="33"/>
      <c r="C940" s="646" t="s">
        <v>3424</v>
      </c>
      <c r="D940" s="284" t="s">
        <v>3425</v>
      </c>
      <c r="E940" s="617" t="s">
        <v>3426</v>
      </c>
      <c r="F940" s="146"/>
      <c r="G940" s="144" t="s">
        <v>20</v>
      </c>
      <c r="I940" s="144"/>
      <c r="J940" s="147"/>
      <c r="L940" s="148" t="s">
        <v>22</v>
      </c>
      <c r="M940" s="149"/>
      <c r="N940" s="149"/>
      <c r="O940" s="150"/>
    </row>
    <row r="941">
      <c r="A941" s="645" t="s">
        <v>3427</v>
      </c>
      <c r="B941" s="33"/>
      <c r="C941" s="646" t="s">
        <v>3428</v>
      </c>
      <c r="D941" s="284" t="s">
        <v>3429</v>
      </c>
      <c r="E941" s="617" t="s">
        <v>3430</v>
      </c>
      <c r="F941" s="146"/>
      <c r="G941" s="647" t="s">
        <v>3431</v>
      </c>
      <c r="I941" s="144"/>
      <c r="J941" s="147"/>
      <c r="L941" s="148" t="s">
        <v>22</v>
      </c>
      <c r="M941" s="149"/>
      <c r="N941" s="149"/>
      <c r="O941" s="150"/>
    </row>
    <row r="942">
      <c r="A942" s="645" t="s">
        <v>3432</v>
      </c>
      <c r="B942" s="33"/>
      <c r="C942" s="646" t="s">
        <v>3433</v>
      </c>
      <c r="D942" s="284" t="s">
        <v>3434</v>
      </c>
      <c r="E942" s="617" t="s">
        <v>3435</v>
      </c>
      <c r="F942" s="145" t="s">
        <v>3436</v>
      </c>
      <c r="G942" s="647" t="s">
        <v>3437</v>
      </c>
      <c r="I942" s="144"/>
      <c r="J942" s="147" t="s">
        <v>3438</v>
      </c>
      <c r="L942" s="149">
        <v>45056.0</v>
      </c>
      <c r="M942" s="149">
        <v>44998.0</v>
      </c>
      <c r="N942" s="149"/>
      <c r="O942" s="150"/>
    </row>
    <row r="943">
      <c r="A943" s="645" t="s">
        <v>3439</v>
      </c>
      <c r="B943" s="33"/>
      <c r="C943" s="646" t="s">
        <v>3440</v>
      </c>
      <c r="D943" s="284" t="s">
        <v>3441</v>
      </c>
      <c r="E943" s="617" t="s">
        <v>3442</v>
      </c>
      <c r="F943" s="547" t="s">
        <v>3443</v>
      </c>
      <c r="G943" s="647" t="s">
        <v>3444</v>
      </c>
      <c r="I943" s="144"/>
      <c r="J943" s="147" t="s">
        <v>212</v>
      </c>
      <c r="L943" s="148" t="s">
        <v>22</v>
      </c>
      <c r="M943" s="149"/>
      <c r="N943" s="149"/>
      <c r="O943" s="150"/>
    </row>
    <row r="944">
      <c r="A944" s="550" t="s">
        <v>3445</v>
      </c>
      <c r="B944" s="17"/>
      <c r="C944" s="551" t="s">
        <v>3446</v>
      </c>
      <c r="D944" s="43" t="s">
        <v>3447</v>
      </c>
      <c r="E944" s="552"/>
      <c r="F944" s="552"/>
      <c r="G944" s="144" t="s">
        <v>20</v>
      </c>
      <c r="H944" s="19"/>
      <c r="I944" s="551"/>
      <c r="J944" s="554"/>
      <c r="K944" s="19"/>
      <c r="L944" s="555" t="s">
        <v>22</v>
      </c>
      <c r="M944" s="556"/>
      <c r="N944" s="556"/>
      <c r="O944" s="557"/>
    </row>
    <row r="945">
      <c r="A945" s="50" t="s">
        <v>3448</v>
      </c>
      <c r="B945" s="51" t="s">
        <v>3449</v>
      </c>
      <c r="C945" s="11" t="s">
        <v>394</v>
      </c>
      <c r="D945" s="284" t="s">
        <v>3450</v>
      </c>
      <c r="E945" s="313" t="s">
        <v>3451</v>
      </c>
      <c r="F945" s="53"/>
      <c r="G945" s="11" t="s">
        <v>20</v>
      </c>
      <c r="H945" s="11" t="s">
        <v>49</v>
      </c>
      <c r="I945" s="11"/>
      <c r="J945" s="54" t="s">
        <v>1300</v>
      </c>
      <c r="K945" s="13">
        <v>44987.0</v>
      </c>
      <c r="L945" s="55" t="s">
        <v>22</v>
      </c>
      <c r="M945" s="56"/>
      <c r="N945" s="56"/>
      <c r="O945" s="57"/>
    </row>
    <row r="946">
      <c r="A946" s="6" t="s">
        <v>3452</v>
      </c>
      <c r="B946" s="33"/>
      <c r="C946" s="8" t="s">
        <v>2961</v>
      </c>
      <c r="D946" s="43" t="s">
        <v>3453</v>
      </c>
      <c r="E946" s="10"/>
      <c r="F946" s="10"/>
      <c r="G946" s="157" t="s">
        <v>3454</v>
      </c>
      <c r="I946" s="8"/>
      <c r="J946" s="12"/>
      <c r="L946" s="14" t="s">
        <v>22</v>
      </c>
      <c r="M946" s="15"/>
      <c r="N946" s="15"/>
      <c r="O946" s="16"/>
    </row>
    <row r="947">
      <c r="A947" s="6" t="s">
        <v>3455</v>
      </c>
      <c r="B947" s="33"/>
      <c r="C947" s="8" t="s">
        <v>2443</v>
      </c>
      <c r="D947" s="284" t="s">
        <v>3456</v>
      </c>
      <c r="E947" s="10"/>
      <c r="F947" s="10"/>
      <c r="G947" s="8" t="s">
        <v>20</v>
      </c>
      <c r="I947" s="8"/>
      <c r="J947" s="12"/>
      <c r="L947" s="14" t="s">
        <v>22</v>
      </c>
      <c r="M947" s="15"/>
      <c r="N947" s="15"/>
      <c r="O947" s="16"/>
    </row>
    <row r="948">
      <c r="A948" s="58" t="s">
        <v>3457</v>
      </c>
      <c r="B948" s="17"/>
      <c r="C948" s="61" t="s">
        <v>1022</v>
      </c>
      <c r="D948" s="284" t="s">
        <v>3458</v>
      </c>
      <c r="E948" s="60"/>
      <c r="F948" s="60"/>
      <c r="G948" s="61" t="s">
        <v>20</v>
      </c>
      <c r="H948" s="19"/>
      <c r="I948" s="61"/>
      <c r="J948" s="62"/>
      <c r="K948" s="19"/>
      <c r="L948" s="63" t="s">
        <v>22</v>
      </c>
      <c r="M948" s="64"/>
      <c r="N948" s="64"/>
      <c r="O948" s="65"/>
    </row>
    <row r="949">
      <c r="A949" s="32" t="s">
        <v>3459</v>
      </c>
      <c r="B949" s="21" t="s">
        <v>3460</v>
      </c>
      <c r="C949" s="34" t="s">
        <v>394</v>
      </c>
      <c r="D949" s="284" t="s">
        <v>3461</v>
      </c>
      <c r="E949" s="79"/>
      <c r="F949" s="25" t="s">
        <v>3462</v>
      </c>
      <c r="G949" s="22" t="s">
        <v>20</v>
      </c>
      <c r="H949" s="22" t="s">
        <v>13</v>
      </c>
      <c r="I949" s="22"/>
      <c r="J949" s="27" t="s">
        <v>2840</v>
      </c>
      <c r="K949" s="28">
        <v>44987.0</v>
      </c>
      <c r="L949" s="30">
        <v>45043.0</v>
      </c>
      <c r="M949" s="30">
        <v>44991.0</v>
      </c>
      <c r="N949" s="30"/>
      <c r="O949" s="31"/>
    </row>
    <row r="950">
      <c r="A950" s="32" t="s">
        <v>3463</v>
      </c>
      <c r="B950" s="33"/>
      <c r="C950" s="34" t="s">
        <v>3464</v>
      </c>
      <c r="D950" s="284" t="s">
        <v>3465</v>
      </c>
      <c r="E950" s="82"/>
      <c r="F950" s="82"/>
      <c r="G950" s="34" t="s">
        <v>20</v>
      </c>
      <c r="I950" s="34"/>
      <c r="J950" s="38"/>
      <c r="L950" s="29" t="s">
        <v>22</v>
      </c>
      <c r="M950" s="29"/>
      <c r="N950" s="29"/>
      <c r="O950" s="40"/>
    </row>
    <row r="951">
      <c r="A951" s="32" t="s">
        <v>3466</v>
      </c>
      <c r="B951" s="33"/>
      <c r="C951" s="34" t="s">
        <v>3467</v>
      </c>
      <c r="D951" s="284" t="s">
        <v>3468</v>
      </c>
      <c r="E951" s="82"/>
      <c r="F951" s="82"/>
      <c r="G951" s="164" t="s">
        <v>3469</v>
      </c>
      <c r="I951" s="34"/>
      <c r="J951" s="38"/>
      <c r="L951" s="29" t="s">
        <v>22</v>
      </c>
      <c r="M951" s="29"/>
      <c r="N951" s="29"/>
      <c r="O951" s="40"/>
    </row>
    <row r="952">
      <c r="A952" s="41" t="s">
        <v>3470</v>
      </c>
      <c r="B952" s="17"/>
      <c r="C952" s="42" t="s">
        <v>3471</v>
      </c>
      <c r="D952" s="284" t="s">
        <v>3472</v>
      </c>
      <c r="E952" s="44"/>
      <c r="F952" s="165" t="s">
        <v>3473</v>
      </c>
      <c r="G952" s="42" t="s">
        <v>20</v>
      </c>
      <c r="H952" s="19"/>
      <c r="I952" s="42"/>
      <c r="J952" s="46" t="s">
        <v>1276</v>
      </c>
      <c r="K952" s="19"/>
      <c r="L952" s="48" t="s">
        <v>22</v>
      </c>
      <c r="M952" s="48">
        <v>45019.0</v>
      </c>
      <c r="N952" s="48"/>
      <c r="O952" s="49"/>
    </row>
    <row r="953">
      <c r="A953" s="20" t="s">
        <v>3474</v>
      </c>
      <c r="B953" s="21" t="s">
        <v>3475</v>
      </c>
      <c r="C953" s="22" t="s">
        <v>208</v>
      </c>
      <c r="D953" s="284" t="s">
        <v>3476</v>
      </c>
      <c r="E953" s="78" t="s">
        <v>3477</v>
      </c>
      <c r="F953" s="163" t="s">
        <v>3478</v>
      </c>
      <c r="G953" s="80" t="s">
        <v>3479</v>
      </c>
      <c r="H953" s="22" t="s">
        <v>13</v>
      </c>
      <c r="I953" s="22"/>
      <c r="J953" s="27" t="s">
        <v>1300</v>
      </c>
      <c r="K953" s="28">
        <v>44987.0</v>
      </c>
      <c r="L953" s="81" t="s">
        <v>22</v>
      </c>
      <c r="M953" s="30"/>
      <c r="N953" s="30"/>
      <c r="O953" s="31"/>
    </row>
    <row r="954">
      <c r="A954" s="648" t="s">
        <v>3480</v>
      </c>
      <c r="B954" s="33"/>
      <c r="C954" s="649" t="s">
        <v>3481</v>
      </c>
      <c r="D954" s="284" t="s">
        <v>3482</v>
      </c>
      <c r="E954" s="36" t="s">
        <v>3483</v>
      </c>
      <c r="F954" s="82"/>
      <c r="G954" s="164" t="s">
        <v>3484</v>
      </c>
      <c r="I954" s="34"/>
      <c r="J954" s="38" t="s">
        <v>2704</v>
      </c>
      <c r="L954" s="39" t="s">
        <v>22</v>
      </c>
      <c r="M954" s="29"/>
      <c r="N954" s="29"/>
      <c r="O954" s="40"/>
    </row>
    <row r="955">
      <c r="A955" s="648" t="s">
        <v>3485</v>
      </c>
      <c r="B955" s="33"/>
      <c r="C955" s="649" t="s">
        <v>3486</v>
      </c>
      <c r="D955" s="284" t="s">
        <v>3487</v>
      </c>
      <c r="E955" s="43" t="s">
        <v>3488</v>
      </c>
      <c r="F955" s="43" t="s">
        <v>3489</v>
      </c>
      <c r="G955" s="164" t="s">
        <v>3490</v>
      </c>
      <c r="I955" s="34" t="s">
        <v>2942</v>
      </c>
      <c r="J955" s="38" t="s">
        <v>3491</v>
      </c>
      <c r="L955" s="29">
        <v>45030.0</v>
      </c>
      <c r="M955" s="29"/>
      <c r="N955" s="29"/>
      <c r="O955" s="40"/>
    </row>
    <row r="956">
      <c r="A956" s="648" t="s">
        <v>3492</v>
      </c>
      <c r="B956" s="33"/>
      <c r="C956" s="649" t="s">
        <v>3493</v>
      </c>
      <c r="D956" s="284" t="s">
        <v>3494</v>
      </c>
      <c r="E956" s="36" t="s">
        <v>3495</v>
      </c>
      <c r="F956" s="43" t="s">
        <v>3496</v>
      </c>
      <c r="G956" s="164" t="s">
        <v>3497</v>
      </c>
      <c r="I956" s="34"/>
      <c r="J956" s="38" t="s">
        <v>3498</v>
      </c>
      <c r="L956" s="29">
        <v>45033.0</v>
      </c>
      <c r="M956" s="29">
        <v>44991.0</v>
      </c>
      <c r="N956" s="29"/>
      <c r="O956" s="40"/>
    </row>
    <row r="957">
      <c r="A957" s="650" t="s">
        <v>3499</v>
      </c>
      <c r="B957" s="33"/>
      <c r="C957" s="649" t="s">
        <v>3500</v>
      </c>
      <c r="D957" s="284" t="s">
        <v>3501</v>
      </c>
      <c r="E957" s="36" t="s">
        <v>3502</v>
      </c>
      <c r="F957" s="37" t="s">
        <v>3503</v>
      </c>
      <c r="G957" s="164" t="s">
        <v>3504</v>
      </c>
      <c r="I957" s="34"/>
      <c r="J957" s="38" t="s">
        <v>212</v>
      </c>
      <c r="L957" s="39" t="s">
        <v>22</v>
      </c>
      <c r="M957" s="29"/>
      <c r="N957" s="29"/>
      <c r="O957" s="40"/>
    </row>
    <row r="958">
      <c r="A958" s="650" t="s">
        <v>3505</v>
      </c>
      <c r="B958" s="33"/>
      <c r="C958" s="649" t="s">
        <v>3506</v>
      </c>
      <c r="D958" s="284" t="s">
        <v>3507</v>
      </c>
      <c r="E958" s="132"/>
      <c r="F958" s="82"/>
      <c r="G958" s="34" t="s">
        <v>20</v>
      </c>
      <c r="I958" s="34"/>
      <c r="J958" s="38"/>
      <c r="L958" s="39" t="s">
        <v>22</v>
      </c>
      <c r="M958" s="29"/>
      <c r="N958" s="29"/>
      <c r="O958" s="40"/>
    </row>
    <row r="959">
      <c r="A959" s="335" t="s">
        <v>3508</v>
      </c>
      <c r="B959" s="33"/>
      <c r="C959" s="360" t="s">
        <v>134</v>
      </c>
      <c r="D959" s="284" t="s">
        <v>3509</v>
      </c>
      <c r="E959" s="36" t="s">
        <v>3510</v>
      </c>
      <c r="F959" s="82"/>
      <c r="G959" s="34" t="s">
        <v>20</v>
      </c>
      <c r="I959" s="34"/>
      <c r="J959" s="38" t="s">
        <v>3511</v>
      </c>
      <c r="L959" s="39" t="s">
        <v>22</v>
      </c>
      <c r="M959" s="29"/>
      <c r="N959" s="29"/>
      <c r="O959" s="40"/>
    </row>
    <row r="960">
      <c r="A960" s="32" t="s">
        <v>3512</v>
      </c>
      <c r="B960" s="33"/>
      <c r="C960" s="34" t="s">
        <v>3513</v>
      </c>
      <c r="D960" s="284" t="s">
        <v>3514</v>
      </c>
      <c r="E960" s="36" t="s">
        <v>3515</v>
      </c>
      <c r="F960" s="82"/>
      <c r="G960" s="34" t="s">
        <v>20</v>
      </c>
      <c r="I960" s="34"/>
      <c r="J960" s="38"/>
      <c r="L960" s="39" t="s">
        <v>22</v>
      </c>
      <c r="M960" s="29"/>
      <c r="N960" s="29"/>
      <c r="O960" s="40"/>
    </row>
    <row r="961">
      <c r="A961" s="32" t="s">
        <v>3516</v>
      </c>
      <c r="B961" s="33"/>
      <c r="C961" s="34" t="s">
        <v>3517</v>
      </c>
      <c r="D961" s="284" t="s">
        <v>3518</v>
      </c>
      <c r="E961" s="82"/>
      <c r="F961" s="82"/>
      <c r="G961" s="34" t="s">
        <v>20</v>
      </c>
      <c r="I961" s="34"/>
      <c r="J961" s="38"/>
      <c r="L961" s="39" t="s">
        <v>22</v>
      </c>
      <c r="M961" s="29"/>
      <c r="N961" s="29"/>
      <c r="O961" s="40"/>
    </row>
    <row r="962">
      <c r="A962" s="32" t="s">
        <v>3519</v>
      </c>
      <c r="B962" s="33"/>
      <c r="C962" s="34" t="s">
        <v>3520</v>
      </c>
      <c r="D962" s="284" t="s">
        <v>3521</v>
      </c>
      <c r="E962" s="36" t="s">
        <v>3522</v>
      </c>
      <c r="F962" s="82"/>
      <c r="G962" s="34" t="s">
        <v>20</v>
      </c>
      <c r="I962" s="34"/>
      <c r="J962" s="38" t="s">
        <v>1300</v>
      </c>
      <c r="L962" s="39" t="s">
        <v>22</v>
      </c>
      <c r="M962" s="29"/>
      <c r="N962" s="29"/>
      <c r="O962" s="40"/>
    </row>
    <row r="963">
      <c r="A963" s="41" t="s">
        <v>3523</v>
      </c>
      <c r="B963" s="17"/>
      <c r="C963" s="42" t="s">
        <v>1061</v>
      </c>
      <c r="D963" s="284" t="s">
        <v>3524</v>
      </c>
      <c r="E963" s="43" t="s">
        <v>3525</v>
      </c>
      <c r="F963" s="44"/>
      <c r="G963" s="42" t="s">
        <v>20</v>
      </c>
      <c r="H963" s="19"/>
      <c r="I963" s="42"/>
      <c r="J963" s="46"/>
      <c r="K963" s="19"/>
      <c r="L963" s="47" t="s">
        <v>22</v>
      </c>
      <c r="M963" s="48"/>
      <c r="N963" s="48"/>
      <c r="O963" s="49"/>
    </row>
    <row r="964">
      <c r="A964" s="20" t="s">
        <v>3526</v>
      </c>
      <c r="B964" s="21" t="s">
        <v>3527</v>
      </c>
      <c r="C964" s="22" t="s">
        <v>100</v>
      </c>
      <c r="D964" s="43" t="s">
        <v>3528</v>
      </c>
      <c r="E964" s="78" t="s">
        <v>3529</v>
      </c>
      <c r="F964" s="79"/>
      <c r="G964" s="22" t="s">
        <v>20</v>
      </c>
      <c r="H964" s="22" t="s">
        <v>13</v>
      </c>
      <c r="I964" s="22"/>
      <c r="J964" s="27"/>
      <c r="K964" s="28">
        <v>44988.0</v>
      </c>
      <c r="L964" s="81" t="s">
        <v>22</v>
      </c>
      <c r="M964" s="30"/>
      <c r="N964" s="30"/>
      <c r="O964" s="31"/>
    </row>
    <row r="965">
      <c r="A965" s="32" t="s">
        <v>3530</v>
      </c>
      <c r="B965" s="33"/>
      <c r="C965" s="34" t="s">
        <v>385</v>
      </c>
      <c r="D965" s="284" t="s">
        <v>3531</v>
      </c>
      <c r="E965" s="36" t="s">
        <v>3532</v>
      </c>
      <c r="F965" s="82"/>
      <c r="G965" s="34" t="s">
        <v>20</v>
      </c>
      <c r="I965" s="34"/>
      <c r="J965" s="38"/>
      <c r="L965" s="39" t="s">
        <v>22</v>
      </c>
      <c r="M965" s="29"/>
      <c r="N965" s="29"/>
      <c r="O965" s="40"/>
    </row>
    <row r="966">
      <c r="A966" s="32" t="s">
        <v>3533</v>
      </c>
      <c r="B966" s="33"/>
      <c r="C966" s="34" t="s">
        <v>3534</v>
      </c>
      <c r="D966" s="284" t="s">
        <v>3535</v>
      </c>
      <c r="E966" s="36" t="s">
        <v>3536</v>
      </c>
      <c r="F966" s="37" t="s">
        <v>3537</v>
      </c>
      <c r="G966" s="34" t="s">
        <v>20</v>
      </c>
      <c r="I966" s="34"/>
      <c r="J966" s="38" t="s">
        <v>212</v>
      </c>
      <c r="L966" s="39" t="s">
        <v>22</v>
      </c>
      <c r="M966" s="29"/>
      <c r="N966" s="29"/>
      <c r="O966" s="40"/>
    </row>
    <row r="967">
      <c r="A967" s="335" t="s">
        <v>3538</v>
      </c>
      <c r="B967" s="33"/>
      <c r="C967" s="360" t="s">
        <v>3539</v>
      </c>
      <c r="D967" s="284" t="s">
        <v>3540</v>
      </c>
      <c r="E967" s="651" t="s">
        <v>3541</v>
      </c>
      <c r="F967" s="82"/>
      <c r="G967" s="34" t="s">
        <v>20</v>
      </c>
      <c r="I967" s="34"/>
      <c r="J967" s="38" t="s">
        <v>3542</v>
      </c>
      <c r="L967" s="39" t="s">
        <v>22</v>
      </c>
      <c r="M967" s="29"/>
      <c r="N967" s="29"/>
      <c r="O967" s="40"/>
    </row>
    <row r="968">
      <c r="A968" s="41" t="s">
        <v>3543</v>
      </c>
      <c r="B968" s="17"/>
      <c r="C968" s="42" t="s">
        <v>3544</v>
      </c>
      <c r="D968" s="284" t="s">
        <v>3545</v>
      </c>
      <c r="E968" s="44"/>
      <c r="F968" s="165" t="s">
        <v>3546</v>
      </c>
      <c r="G968" s="42" t="s">
        <v>20</v>
      </c>
      <c r="H968" s="19"/>
      <c r="I968" s="42"/>
      <c r="J968" s="46" t="s">
        <v>3547</v>
      </c>
      <c r="K968" s="19"/>
      <c r="L968" s="29">
        <v>45046.0</v>
      </c>
      <c r="M968" s="48">
        <v>44994.0</v>
      </c>
      <c r="N968" s="48"/>
      <c r="O968" s="49"/>
    </row>
    <row r="969">
      <c r="A969" s="20" t="s">
        <v>3548</v>
      </c>
      <c r="B969" s="21" t="s">
        <v>3549</v>
      </c>
      <c r="C969" s="22" t="s">
        <v>290</v>
      </c>
      <c r="D969" s="284" t="s">
        <v>3550</v>
      </c>
      <c r="E969" s="78" t="s">
        <v>3551</v>
      </c>
      <c r="F969" s="79"/>
      <c r="G969" s="80" t="s">
        <v>3552</v>
      </c>
      <c r="H969" s="22" t="s">
        <v>13</v>
      </c>
      <c r="I969" s="22"/>
      <c r="J969" s="27"/>
      <c r="K969" s="28">
        <v>44988.0</v>
      </c>
      <c r="L969" s="81" t="s">
        <v>22</v>
      </c>
      <c r="M969" s="30"/>
      <c r="N969" s="30"/>
      <c r="O969" s="31"/>
    </row>
    <row r="970">
      <c r="A970" s="32" t="s">
        <v>3553</v>
      </c>
      <c r="B970" s="33"/>
      <c r="C970" s="34" t="s">
        <v>28</v>
      </c>
      <c r="D970" s="43" t="s">
        <v>3554</v>
      </c>
      <c r="E970" s="334"/>
      <c r="F970" s="82"/>
      <c r="G970" s="34" t="s">
        <v>20</v>
      </c>
      <c r="I970" s="34"/>
      <c r="J970" s="38"/>
      <c r="L970" s="39" t="s">
        <v>22</v>
      </c>
      <c r="M970" s="29"/>
      <c r="N970" s="29"/>
      <c r="O970" s="40"/>
    </row>
    <row r="971">
      <c r="A971" s="32" t="s">
        <v>3555</v>
      </c>
      <c r="B971" s="33"/>
      <c r="C971" s="34" t="s">
        <v>3556</v>
      </c>
      <c r="D971" s="43" t="s">
        <v>3557</v>
      </c>
      <c r="E971" s="36" t="s">
        <v>3558</v>
      </c>
      <c r="F971" s="37" t="s">
        <v>3559</v>
      </c>
      <c r="G971" s="34" t="s">
        <v>20</v>
      </c>
      <c r="I971" s="34"/>
      <c r="J971" s="38" t="s">
        <v>3560</v>
      </c>
      <c r="L971" s="39" t="s">
        <v>22</v>
      </c>
      <c r="M971" s="29"/>
      <c r="N971" s="29"/>
      <c r="O971" s="40"/>
    </row>
    <row r="972">
      <c r="A972" s="32" t="s">
        <v>3561</v>
      </c>
      <c r="B972" s="33"/>
      <c r="C972" s="34" t="s">
        <v>345</v>
      </c>
      <c r="D972" s="284" t="s">
        <v>3562</v>
      </c>
      <c r="E972" s="36" t="s">
        <v>3563</v>
      </c>
      <c r="F972" s="82"/>
      <c r="G972" s="164" t="s">
        <v>3564</v>
      </c>
      <c r="I972" s="34"/>
      <c r="J972" s="38" t="s">
        <v>3565</v>
      </c>
      <c r="L972" s="29">
        <v>45033.0</v>
      </c>
      <c r="M972" s="29"/>
      <c r="N972" s="29"/>
      <c r="O972" s="40"/>
    </row>
    <row r="973">
      <c r="A973" s="32" t="s">
        <v>3566</v>
      </c>
      <c r="B973" s="33"/>
      <c r="C973" s="34" t="s">
        <v>3567</v>
      </c>
      <c r="D973" s="43" t="s">
        <v>3568</v>
      </c>
      <c r="E973" s="82"/>
      <c r="F973" s="37" t="s">
        <v>3569</v>
      </c>
      <c r="G973" s="34" t="s">
        <v>20</v>
      </c>
      <c r="I973" s="34"/>
      <c r="J973" s="38" t="s">
        <v>1864</v>
      </c>
      <c r="L973" s="29">
        <v>45049.0</v>
      </c>
      <c r="M973" s="29"/>
      <c r="N973" s="29"/>
      <c r="O973" s="40"/>
    </row>
    <row r="974">
      <c r="A974" s="41" t="s">
        <v>3570</v>
      </c>
      <c r="B974" s="17"/>
      <c r="C974" s="42" t="s">
        <v>768</v>
      </c>
      <c r="D974" s="284" t="s">
        <v>3571</v>
      </c>
      <c r="E974" s="44"/>
      <c r="F974" s="44"/>
      <c r="G974" s="42" t="s">
        <v>20</v>
      </c>
      <c r="H974" s="19"/>
      <c r="I974" s="42"/>
      <c r="J974" s="46"/>
      <c r="K974" s="19"/>
      <c r="L974" s="47" t="s">
        <v>22</v>
      </c>
      <c r="M974" s="48"/>
      <c r="N974" s="48"/>
      <c r="O974" s="49"/>
    </row>
    <row r="975">
      <c r="A975" s="20" t="s">
        <v>3572</v>
      </c>
      <c r="B975" s="21" t="s">
        <v>3573</v>
      </c>
      <c r="C975" s="22" t="s">
        <v>28</v>
      </c>
      <c r="D975" s="284" t="s">
        <v>3574</v>
      </c>
      <c r="E975" s="25" t="s">
        <v>3575</v>
      </c>
      <c r="F975" s="79"/>
      <c r="G975" s="22" t="s">
        <v>20</v>
      </c>
      <c r="H975" s="22" t="s">
        <v>13</v>
      </c>
      <c r="I975" s="22" t="s">
        <v>2942</v>
      </c>
      <c r="J975" s="27" t="s">
        <v>3576</v>
      </c>
      <c r="K975" s="28">
        <v>44988.0</v>
      </c>
      <c r="L975" s="81" t="s">
        <v>22</v>
      </c>
      <c r="M975" s="30"/>
      <c r="N975" s="30"/>
      <c r="O975" s="31"/>
    </row>
    <row r="976">
      <c r="A976" s="32" t="s">
        <v>3577</v>
      </c>
      <c r="B976" s="33"/>
      <c r="C976" s="34" t="s">
        <v>3578</v>
      </c>
      <c r="D976" s="284" t="s">
        <v>3579</v>
      </c>
      <c r="E976" s="43" t="s">
        <v>3580</v>
      </c>
      <c r="F976" s="82"/>
      <c r="G976" s="164" t="s">
        <v>3581</v>
      </c>
      <c r="I976" s="34" t="s">
        <v>2942</v>
      </c>
      <c r="J976" s="38" t="s">
        <v>3582</v>
      </c>
      <c r="L976" s="39" t="s">
        <v>22</v>
      </c>
      <c r="M976" s="29">
        <v>44998.0</v>
      </c>
      <c r="N976" s="29"/>
      <c r="O976" s="40"/>
    </row>
    <row r="977">
      <c r="A977" s="41" t="s">
        <v>3583</v>
      </c>
      <c r="B977" s="17"/>
      <c r="C977" s="42" t="s">
        <v>71</v>
      </c>
      <c r="D977" s="284" t="s">
        <v>3584</v>
      </c>
      <c r="E977" s="44"/>
      <c r="F977" s="44"/>
      <c r="G977" s="42" t="s">
        <v>20</v>
      </c>
      <c r="H977" s="19"/>
      <c r="I977" s="42"/>
      <c r="J977" s="46"/>
      <c r="K977" s="19"/>
      <c r="L977" s="47" t="s">
        <v>22</v>
      </c>
      <c r="M977" s="48"/>
      <c r="N977" s="48"/>
      <c r="O977" s="49"/>
    </row>
    <row r="978">
      <c r="A978" s="50" t="s">
        <v>3585</v>
      </c>
      <c r="B978" s="51" t="s">
        <v>3586</v>
      </c>
      <c r="C978" s="11" t="s">
        <v>219</v>
      </c>
      <c r="D978" s="284" t="s">
        <v>3587</v>
      </c>
      <c r="E978" s="53"/>
      <c r="F978" s="385" t="s">
        <v>3588</v>
      </c>
      <c r="G978" s="8" t="s">
        <v>20</v>
      </c>
      <c r="H978" s="11" t="s">
        <v>49</v>
      </c>
      <c r="I978" s="11"/>
      <c r="J978" s="54" t="s">
        <v>212</v>
      </c>
      <c r="K978" s="13">
        <v>44988.0</v>
      </c>
      <c r="L978" s="55" t="s">
        <v>22</v>
      </c>
      <c r="M978" s="56"/>
      <c r="N978" s="56"/>
      <c r="O978" s="57"/>
    </row>
    <row r="979">
      <c r="A979" s="6" t="s">
        <v>3589</v>
      </c>
      <c r="B979" s="33"/>
      <c r="C979" s="8" t="s">
        <v>219</v>
      </c>
      <c r="D979" s="284" t="s">
        <v>3590</v>
      </c>
      <c r="E979" s="10"/>
      <c r="F979" s="10"/>
      <c r="G979" s="157" t="s">
        <v>3591</v>
      </c>
      <c r="I979" s="8"/>
      <c r="J979" s="12"/>
      <c r="L979" s="14" t="s">
        <v>22</v>
      </c>
      <c r="M979" s="15"/>
      <c r="N979" s="15"/>
      <c r="O979" s="16"/>
    </row>
    <row r="980">
      <c r="A980" s="6" t="s">
        <v>3592</v>
      </c>
      <c r="B980" s="33"/>
      <c r="C980" s="8" t="s">
        <v>2953</v>
      </c>
      <c r="D980" s="284" t="s">
        <v>3593</v>
      </c>
      <c r="E980" s="286" t="s">
        <v>3594</v>
      </c>
      <c r="F980" s="10"/>
      <c r="G980" s="8" t="s">
        <v>20</v>
      </c>
      <c r="I980" s="8"/>
      <c r="J980" s="12" t="s">
        <v>3200</v>
      </c>
      <c r="L980" s="14" t="s">
        <v>22</v>
      </c>
      <c r="M980" s="15"/>
      <c r="N980" s="15"/>
      <c r="O980" s="16"/>
    </row>
    <row r="981">
      <c r="A981" s="6" t="s">
        <v>3595</v>
      </c>
      <c r="B981" s="33"/>
      <c r="C981" s="8" t="s">
        <v>3596</v>
      </c>
      <c r="D981" s="284" t="s">
        <v>3597</v>
      </c>
      <c r="E981" s="10"/>
      <c r="F981" s="10"/>
      <c r="G981" s="8" t="s">
        <v>20</v>
      </c>
      <c r="I981" s="8"/>
      <c r="J981" s="12"/>
      <c r="L981" s="14" t="s">
        <v>22</v>
      </c>
      <c r="M981" s="15"/>
      <c r="N981" s="15"/>
      <c r="O981" s="16"/>
    </row>
    <row r="982">
      <c r="A982" s="58" t="s">
        <v>3598</v>
      </c>
      <c r="B982" s="17"/>
      <c r="C982" s="61" t="s">
        <v>794</v>
      </c>
      <c r="D982" s="284" t="s">
        <v>3599</v>
      </c>
      <c r="E982" s="60"/>
      <c r="F982" s="60"/>
      <c r="G982" s="159" t="s">
        <v>3600</v>
      </c>
      <c r="H982" s="19"/>
      <c r="I982" s="61"/>
      <c r="J982" s="62"/>
      <c r="K982" s="19"/>
      <c r="L982" s="63" t="s">
        <v>22</v>
      </c>
      <c r="M982" s="64"/>
      <c r="N982" s="64"/>
      <c r="O982" s="65"/>
    </row>
    <row r="983">
      <c r="A983" s="50" t="s">
        <v>3601</v>
      </c>
      <c r="B983" s="51" t="s">
        <v>3602</v>
      </c>
      <c r="C983" s="11" t="s">
        <v>208</v>
      </c>
      <c r="D983" s="284" t="s">
        <v>3603</v>
      </c>
      <c r="E983" s="313" t="s">
        <v>3604</v>
      </c>
      <c r="F983" s="385" t="s">
        <v>3605</v>
      </c>
      <c r="G983" s="11" t="s">
        <v>20</v>
      </c>
      <c r="H983" s="11" t="s">
        <v>49</v>
      </c>
      <c r="I983" s="11"/>
      <c r="J983" s="54" t="s">
        <v>3606</v>
      </c>
      <c r="K983" s="13">
        <v>44988.0</v>
      </c>
      <c r="L983" s="55" t="s">
        <v>22</v>
      </c>
      <c r="M983" s="56"/>
      <c r="N983" s="56"/>
      <c r="O983" s="57"/>
    </row>
    <row r="984">
      <c r="A984" s="58" t="s">
        <v>3607</v>
      </c>
      <c r="B984" s="17"/>
      <c r="C984" s="61" t="s">
        <v>345</v>
      </c>
      <c r="D984" s="43" t="s">
        <v>3608</v>
      </c>
      <c r="E984" s="384" t="s">
        <v>3609</v>
      </c>
      <c r="F984" s="60"/>
      <c r="G984" s="61" t="s">
        <v>20</v>
      </c>
      <c r="H984" s="19"/>
      <c r="I984" s="61"/>
      <c r="J984" s="62" t="s">
        <v>1300</v>
      </c>
      <c r="K984" s="19"/>
      <c r="L984" s="63" t="s">
        <v>22</v>
      </c>
      <c r="M984" s="64"/>
      <c r="N984" s="64"/>
      <c r="O984" s="65"/>
    </row>
    <row r="985">
      <c r="A985" s="113" t="s">
        <v>3610</v>
      </c>
      <c r="B985" s="114" t="s">
        <v>3611</v>
      </c>
      <c r="C985" s="115" t="s">
        <v>3612</v>
      </c>
      <c r="D985" s="284" t="s">
        <v>3613</v>
      </c>
      <c r="E985" s="117"/>
      <c r="F985" s="117"/>
      <c r="G985" s="124" t="s">
        <v>20</v>
      </c>
      <c r="H985" s="115" t="s">
        <v>96</v>
      </c>
      <c r="I985" s="115"/>
      <c r="J985" s="118"/>
      <c r="K985" s="119">
        <v>44988.0</v>
      </c>
      <c r="L985" s="120" t="s">
        <v>22</v>
      </c>
      <c r="M985" s="121"/>
      <c r="N985" s="121"/>
      <c r="O985" s="122"/>
    </row>
    <row r="986">
      <c r="A986" s="123" t="s">
        <v>3614</v>
      </c>
      <c r="B986" s="33"/>
      <c r="C986" s="124" t="s">
        <v>794</v>
      </c>
      <c r="D986" s="284" t="s">
        <v>3615</v>
      </c>
      <c r="E986" s="623" t="s">
        <v>3616</v>
      </c>
      <c r="F986" s="652" t="s">
        <v>3617</v>
      </c>
      <c r="G986" s="653" t="s">
        <v>3618</v>
      </c>
      <c r="I986" s="124" t="s">
        <v>3122</v>
      </c>
      <c r="J986" s="126" t="s">
        <v>3619</v>
      </c>
      <c r="L986" s="128">
        <v>45041.0</v>
      </c>
      <c r="M986" s="128"/>
      <c r="N986" s="128"/>
      <c r="O986" s="129"/>
    </row>
    <row r="987">
      <c r="A987" s="572" t="s">
        <v>3620</v>
      </c>
      <c r="B987" s="17"/>
      <c r="C987" s="573" t="s">
        <v>3621</v>
      </c>
      <c r="D987" s="284" t="s">
        <v>3622</v>
      </c>
      <c r="E987" s="575"/>
      <c r="F987" s="575"/>
      <c r="G987" s="124" t="s">
        <v>20</v>
      </c>
      <c r="H987" s="19"/>
      <c r="I987" s="573"/>
      <c r="J987" s="576"/>
      <c r="K987" s="19"/>
      <c r="L987" s="578" t="s">
        <v>22</v>
      </c>
      <c r="M987" s="578"/>
      <c r="N987" s="578"/>
      <c r="O987" s="579"/>
    </row>
    <row r="988">
      <c r="A988" s="20" t="s">
        <v>3623</v>
      </c>
      <c r="B988" s="21" t="s">
        <v>3624</v>
      </c>
      <c r="C988" s="22" t="s">
        <v>28</v>
      </c>
      <c r="D988" s="284" t="s">
        <v>3625</v>
      </c>
      <c r="E988" s="78" t="s">
        <v>3626</v>
      </c>
      <c r="F988" s="79"/>
      <c r="G988" s="22" t="s">
        <v>20</v>
      </c>
      <c r="H988" s="22" t="s">
        <v>13</v>
      </c>
      <c r="I988" s="22"/>
      <c r="J988" s="27" t="s">
        <v>3542</v>
      </c>
      <c r="K988" s="28">
        <v>44988.0</v>
      </c>
      <c r="L988" s="81" t="s">
        <v>22</v>
      </c>
      <c r="M988" s="30"/>
      <c r="N988" s="30"/>
      <c r="O988" s="31"/>
    </row>
    <row r="989">
      <c r="A989" s="41" t="s">
        <v>3627</v>
      </c>
      <c r="B989" s="17"/>
      <c r="C989" s="42" t="s">
        <v>602</v>
      </c>
      <c r="D989" s="284" t="s">
        <v>3628</v>
      </c>
      <c r="E989" s="36" t="s">
        <v>3629</v>
      </c>
      <c r="F989" s="44"/>
      <c r="G989" s="42" t="s">
        <v>20</v>
      </c>
      <c r="H989" s="19"/>
      <c r="I989" s="34"/>
      <c r="J989" s="38" t="s">
        <v>1300</v>
      </c>
      <c r="K989" s="19"/>
      <c r="L989" s="39" t="s">
        <v>22</v>
      </c>
      <c r="M989" s="29"/>
      <c r="N989" s="29"/>
      <c r="O989" s="40"/>
    </row>
    <row r="990">
      <c r="A990" s="32" t="s">
        <v>3630</v>
      </c>
      <c r="B990" s="282" t="s">
        <v>3631</v>
      </c>
      <c r="C990" s="34" t="s">
        <v>208</v>
      </c>
      <c r="D990" s="284" t="s">
        <v>3632</v>
      </c>
      <c r="E990" s="36" t="s">
        <v>3633</v>
      </c>
      <c r="F990" s="37" t="s">
        <v>3634</v>
      </c>
      <c r="G990" s="164" t="s">
        <v>3635</v>
      </c>
      <c r="H990" s="34" t="s">
        <v>13</v>
      </c>
      <c r="I990" s="34"/>
      <c r="J990" s="38" t="s">
        <v>3636</v>
      </c>
      <c r="K990" s="283">
        <v>44988.0</v>
      </c>
      <c r="L990" s="29">
        <v>45044.0</v>
      </c>
      <c r="M990" s="29"/>
      <c r="N990" s="29"/>
      <c r="O990" s="40"/>
    </row>
    <row r="991">
      <c r="A991" s="32" t="s">
        <v>3637</v>
      </c>
      <c r="B991" s="33"/>
      <c r="C991" s="34" t="s">
        <v>68</v>
      </c>
      <c r="D991" s="284" t="s">
        <v>3638</v>
      </c>
      <c r="E991" s="82"/>
      <c r="F991" s="37" t="s">
        <v>3639</v>
      </c>
      <c r="G991" s="34" t="s">
        <v>20</v>
      </c>
      <c r="I991" s="34"/>
      <c r="J991" s="38" t="s">
        <v>212</v>
      </c>
      <c r="L991" s="39" t="s">
        <v>22</v>
      </c>
      <c r="M991" s="29"/>
      <c r="N991" s="29"/>
      <c r="O991" s="40"/>
    </row>
    <row r="992">
      <c r="A992" s="32" t="s">
        <v>3640</v>
      </c>
      <c r="B992" s="33"/>
      <c r="C992" s="34" t="s">
        <v>3207</v>
      </c>
      <c r="D992" s="284" t="s">
        <v>3641</v>
      </c>
      <c r="E992" s="82"/>
      <c r="F992" s="43" t="s">
        <v>3642</v>
      </c>
      <c r="G992" s="34" t="s">
        <v>20</v>
      </c>
      <c r="I992" s="34"/>
      <c r="J992" s="38" t="s">
        <v>1276</v>
      </c>
      <c r="L992" s="39" t="s">
        <v>22</v>
      </c>
      <c r="M992" s="29"/>
      <c r="N992" s="29"/>
      <c r="O992" s="40"/>
    </row>
    <row r="993">
      <c r="A993" s="32" t="s">
        <v>3643</v>
      </c>
      <c r="B993" s="33"/>
      <c r="C993" s="34" t="s">
        <v>721</v>
      </c>
      <c r="D993" s="284" t="s">
        <v>3644</v>
      </c>
      <c r="E993" s="82"/>
      <c r="F993" s="82"/>
      <c r="G993" s="164" t="s">
        <v>3645</v>
      </c>
      <c r="I993" s="34"/>
      <c r="J993" s="38"/>
      <c r="L993" s="39" t="s">
        <v>22</v>
      </c>
      <c r="M993" s="29"/>
      <c r="N993" s="29"/>
      <c r="O993" s="40"/>
    </row>
    <row r="994">
      <c r="A994" s="41" t="s">
        <v>3646</v>
      </c>
      <c r="B994" s="17"/>
      <c r="C994" s="42" t="s">
        <v>768</v>
      </c>
      <c r="D994" s="284" t="s">
        <v>3647</v>
      </c>
      <c r="E994" s="285" t="s">
        <v>3648</v>
      </c>
      <c r="F994" s="165" t="s">
        <v>3649</v>
      </c>
      <c r="G994" s="42" t="s">
        <v>20</v>
      </c>
      <c r="H994" s="19"/>
      <c r="I994" s="42"/>
      <c r="J994" s="46" t="s">
        <v>3650</v>
      </c>
      <c r="K994" s="19"/>
      <c r="L994" s="48">
        <v>45049.0</v>
      </c>
      <c r="M994" s="48">
        <v>44991.0</v>
      </c>
      <c r="N994" s="48"/>
      <c r="O994" s="49"/>
    </row>
    <row r="995">
      <c r="A995" s="391" t="s">
        <v>3651</v>
      </c>
      <c r="B995" s="392" t="s">
        <v>3652</v>
      </c>
      <c r="C995" s="393" t="s">
        <v>208</v>
      </c>
      <c r="D995" s="284" t="s">
        <v>3653</v>
      </c>
      <c r="E995" s="654" t="s">
        <v>3654</v>
      </c>
      <c r="F995" s="395"/>
      <c r="G995" s="585" t="s">
        <v>3655</v>
      </c>
      <c r="H995" s="393" t="s">
        <v>14</v>
      </c>
      <c r="I995" s="393"/>
      <c r="J995" s="396" t="s">
        <v>3656</v>
      </c>
      <c r="K995" s="397">
        <v>44991.0</v>
      </c>
      <c r="L995" s="398" t="s">
        <v>22</v>
      </c>
      <c r="M995" s="399"/>
      <c r="N995" s="399"/>
      <c r="O995" s="400"/>
    </row>
    <row r="996">
      <c r="A996" s="520" t="s">
        <v>3657</v>
      </c>
      <c r="B996" s="33"/>
      <c r="C996" s="521" t="s">
        <v>71</v>
      </c>
      <c r="D996" s="43" t="s">
        <v>3658</v>
      </c>
      <c r="E996" s="528" t="s">
        <v>3659</v>
      </c>
      <c r="F996" s="528" t="s">
        <v>3660</v>
      </c>
      <c r="G996" s="521" t="s">
        <v>20</v>
      </c>
      <c r="I996" s="521" t="s">
        <v>3122</v>
      </c>
      <c r="J996" s="524" t="s">
        <v>3661</v>
      </c>
      <c r="L996" s="525" t="s">
        <v>22</v>
      </c>
      <c r="M996" s="526"/>
      <c r="N996" s="526">
        <v>44998.0</v>
      </c>
      <c r="O996" s="527">
        <v>45002.0</v>
      </c>
    </row>
    <row r="997">
      <c r="A997" s="520" t="s">
        <v>3662</v>
      </c>
      <c r="B997" s="33"/>
      <c r="C997" s="521" t="s">
        <v>3410</v>
      </c>
      <c r="D997" s="284" t="s">
        <v>3663</v>
      </c>
      <c r="E997" s="522"/>
      <c r="F997" s="522"/>
      <c r="G997" s="521" t="s">
        <v>20</v>
      </c>
      <c r="I997" s="521"/>
      <c r="J997" s="524"/>
      <c r="L997" s="525" t="s">
        <v>22</v>
      </c>
      <c r="M997" s="526"/>
      <c r="N997" s="526"/>
      <c r="O997" s="527"/>
    </row>
    <row r="998">
      <c r="A998" s="520" t="s">
        <v>3664</v>
      </c>
      <c r="B998" s="33"/>
      <c r="C998" s="521" t="s">
        <v>3665</v>
      </c>
      <c r="D998" s="284" t="s">
        <v>3666</v>
      </c>
      <c r="E998" s="522"/>
      <c r="F998" s="522"/>
      <c r="G998" s="521" t="s">
        <v>20</v>
      </c>
      <c r="I998" s="521"/>
      <c r="J998" s="524"/>
      <c r="L998" s="525" t="s">
        <v>22</v>
      </c>
      <c r="M998" s="526"/>
      <c r="N998" s="526"/>
      <c r="O998" s="527"/>
    </row>
    <row r="999">
      <c r="A999" s="520" t="s">
        <v>3667</v>
      </c>
      <c r="B999" s="33"/>
      <c r="C999" s="521" t="s">
        <v>3520</v>
      </c>
      <c r="D999" s="284" t="s">
        <v>3668</v>
      </c>
      <c r="E999" s="528" t="s">
        <v>3669</v>
      </c>
      <c r="F999" s="522"/>
      <c r="G999" s="521" t="s">
        <v>20</v>
      </c>
      <c r="I999" s="521"/>
      <c r="J999" s="524" t="s">
        <v>3060</v>
      </c>
      <c r="L999" s="525" t="s">
        <v>22</v>
      </c>
      <c r="M999" s="526"/>
      <c r="N999" s="526"/>
      <c r="O999" s="527"/>
    </row>
    <row r="1000">
      <c r="A1000" s="401" t="s">
        <v>3670</v>
      </c>
      <c r="B1000" s="17"/>
      <c r="C1000" s="402" t="s">
        <v>3671</v>
      </c>
      <c r="D1000" s="284" t="s">
        <v>3672</v>
      </c>
      <c r="E1000" s="528" t="s">
        <v>3673</v>
      </c>
      <c r="F1000" s="403"/>
      <c r="G1000" s="402" t="s">
        <v>20</v>
      </c>
      <c r="H1000" s="19"/>
      <c r="I1000" s="521" t="s">
        <v>3122</v>
      </c>
      <c r="J1000" s="524" t="s">
        <v>3674</v>
      </c>
      <c r="K1000" s="19"/>
      <c r="L1000" s="525" t="s">
        <v>22</v>
      </c>
      <c r="M1000" s="526"/>
      <c r="N1000" s="526"/>
      <c r="O1000" s="527"/>
    </row>
    <row r="1001">
      <c r="A1001" s="20" t="s">
        <v>3675</v>
      </c>
      <c r="B1001" s="21" t="s">
        <v>3676</v>
      </c>
      <c r="C1001" s="22" t="s">
        <v>208</v>
      </c>
      <c r="D1001" s="284" t="s">
        <v>3677</v>
      </c>
      <c r="E1001" s="79"/>
      <c r="F1001" s="163" t="s">
        <v>3678</v>
      </c>
      <c r="G1001" s="22" t="s">
        <v>20</v>
      </c>
      <c r="H1001" s="22" t="s">
        <v>13</v>
      </c>
      <c r="I1001" s="22"/>
      <c r="J1001" s="27" t="s">
        <v>3679</v>
      </c>
      <c r="K1001" s="28">
        <v>44991.0</v>
      </c>
      <c r="L1001" s="81" t="s">
        <v>22</v>
      </c>
      <c r="M1001" s="30">
        <v>44995.0</v>
      </c>
      <c r="N1001" s="30"/>
      <c r="O1001" s="31"/>
    </row>
    <row r="1002">
      <c r="A1002" s="32" t="s">
        <v>3680</v>
      </c>
      <c r="B1002" s="33"/>
      <c r="C1002" s="34" t="s">
        <v>915</v>
      </c>
      <c r="D1002" s="284" t="s">
        <v>3681</v>
      </c>
      <c r="E1002" s="82"/>
      <c r="F1002" s="82"/>
      <c r="G1002" s="34" t="s">
        <v>20</v>
      </c>
      <c r="I1002" s="34"/>
      <c r="J1002" s="38"/>
      <c r="L1002" s="39" t="s">
        <v>22</v>
      </c>
      <c r="M1002" s="29"/>
      <c r="N1002" s="29"/>
      <c r="O1002" s="40"/>
    </row>
    <row r="1003">
      <c r="A1003" s="32" t="s">
        <v>3682</v>
      </c>
      <c r="B1003" s="33"/>
      <c r="C1003" s="34" t="s">
        <v>1581</v>
      </c>
      <c r="D1003" s="284" t="s">
        <v>3683</v>
      </c>
      <c r="E1003" s="460" t="s">
        <v>3684</v>
      </c>
      <c r="F1003" s="82"/>
      <c r="G1003" s="34" t="s">
        <v>20</v>
      </c>
      <c r="I1003" s="34"/>
      <c r="J1003" s="38" t="s">
        <v>3060</v>
      </c>
      <c r="L1003" s="39" t="s">
        <v>22</v>
      </c>
      <c r="M1003" s="29"/>
      <c r="N1003" s="29"/>
      <c r="O1003" s="40"/>
    </row>
    <row r="1004">
      <c r="A1004" s="41" t="s">
        <v>3685</v>
      </c>
      <c r="B1004" s="17"/>
      <c r="C1004" s="42" t="s">
        <v>3686</v>
      </c>
      <c r="D1004" s="35" t="s">
        <v>3687</v>
      </c>
      <c r="E1004" s="44"/>
      <c r="F1004" s="44"/>
      <c r="G1004" s="42" t="s">
        <v>20</v>
      </c>
      <c r="H1004" s="19"/>
      <c r="I1004" s="42"/>
      <c r="J1004" s="46"/>
      <c r="K1004" s="19"/>
      <c r="L1004" s="47" t="s">
        <v>22</v>
      </c>
      <c r="M1004" s="48"/>
      <c r="N1004" s="48"/>
      <c r="O1004" s="49"/>
    </row>
    <row r="1005">
      <c r="A1005" s="20" t="s">
        <v>3688</v>
      </c>
      <c r="B1005" s="21" t="s">
        <v>3689</v>
      </c>
      <c r="C1005" s="22" t="s">
        <v>3690</v>
      </c>
      <c r="D1005" s="284" t="s">
        <v>3691</v>
      </c>
      <c r="E1005" s="79"/>
      <c r="F1005" s="163" t="s">
        <v>3692</v>
      </c>
      <c r="G1005" s="22" t="s">
        <v>20</v>
      </c>
      <c r="H1005" s="22" t="s">
        <v>13</v>
      </c>
      <c r="I1005" s="22"/>
      <c r="J1005" s="27" t="s">
        <v>212</v>
      </c>
      <c r="K1005" s="28">
        <v>44991.0</v>
      </c>
      <c r="L1005" s="81" t="s">
        <v>22</v>
      </c>
      <c r="M1005" s="30"/>
      <c r="N1005" s="30"/>
      <c r="O1005" s="31"/>
    </row>
    <row r="1006">
      <c r="A1006" s="32" t="s">
        <v>3693</v>
      </c>
      <c r="B1006" s="33"/>
      <c r="C1006" s="34" t="s">
        <v>3207</v>
      </c>
      <c r="D1006" s="43" t="s">
        <v>3694</v>
      </c>
      <c r="E1006" s="82"/>
      <c r="F1006" s="82"/>
      <c r="G1006" s="34" t="s">
        <v>20</v>
      </c>
      <c r="I1006" s="34"/>
      <c r="J1006" s="38"/>
      <c r="L1006" s="39" t="s">
        <v>22</v>
      </c>
      <c r="M1006" s="29"/>
      <c r="N1006" s="29"/>
      <c r="O1006" s="40"/>
    </row>
    <row r="1007">
      <c r="A1007" s="32" t="s">
        <v>3695</v>
      </c>
      <c r="B1007" s="33"/>
      <c r="C1007" s="34" t="s">
        <v>3696</v>
      </c>
      <c r="D1007" s="284" t="s">
        <v>3697</v>
      </c>
      <c r="E1007" s="82"/>
      <c r="F1007" s="82"/>
      <c r="G1007" s="34" t="s">
        <v>20</v>
      </c>
      <c r="I1007" s="34"/>
      <c r="J1007" s="38"/>
      <c r="L1007" s="39" t="s">
        <v>22</v>
      </c>
      <c r="M1007" s="29"/>
      <c r="N1007" s="29"/>
      <c r="O1007" s="40"/>
    </row>
    <row r="1008">
      <c r="A1008" s="32" t="s">
        <v>3698</v>
      </c>
      <c r="B1008" s="33"/>
      <c r="C1008" s="34" t="s">
        <v>3699</v>
      </c>
      <c r="D1008" s="284" t="s">
        <v>3700</v>
      </c>
      <c r="E1008" s="82"/>
      <c r="F1008" s="82"/>
      <c r="G1008" s="34" t="s">
        <v>20</v>
      </c>
      <c r="I1008" s="34"/>
      <c r="J1008" s="38"/>
      <c r="L1008" s="39" t="s">
        <v>22</v>
      </c>
      <c r="M1008" s="29"/>
      <c r="N1008" s="29"/>
      <c r="O1008" s="40"/>
    </row>
    <row r="1009">
      <c r="A1009" s="32" t="s">
        <v>3701</v>
      </c>
      <c r="B1009" s="33"/>
      <c r="C1009" s="34" t="s">
        <v>1653</v>
      </c>
      <c r="D1009" s="284" t="s">
        <v>3702</v>
      </c>
      <c r="E1009" s="82"/>
      <c r="F1009" s="43" t="s">
        <v>3703</v>
      </c>
      <c r="G1009" s="34" t="s">
        <v>20</v>
      </c>
      <c r="I1009" s="34"/>
      <c r="J1009" s="38" t="s">
        <v>2347</v>
      </c>
      <c r="L1009" s="29">
        <v>45033.0</v>
      </c>
      <c r="M1009" s="29">
        <v>45005.0</v>
      </c>
      <c r="N1009" s="29"/>
      <c r="O1009" s="40"/>
    </row>
    <row r="1010">
      <c r="A1010" s="41" t="s">
        <v>3704</v>
      </c>
      <c r="B1010" s="17"/>
      <c r="C1010" s="42" t="s">
        <v>3705</v>
      </c>
      <c r="D1010" s="284" t="s">
        <v>3706</v>
      </c>
      <c r="E1010" s="44"/>
      <c r="F1010" s="44"/>
      <c r="G1010" s="42" t="s">
        <v>20</v>
      </c>
      <c r="H1010" s="19"/>
      <c r="I1010" s="42"/>
      <c r="J1010" s="46"/>
      <c r="K1010" s="19"/>
      <c r="L1010" s="47" t="s">
        <v>22</v>
      </c>
      <c r="M1010" s="48"/>
      <c r="N1010" s="48"/>
      <c r="O1010" s="49"/>
    </row>
    <row r="1011">
      <c r="A1011" s="20" t="s">
        <v>3707</v>
      </c>
      <c r="B1011" s="21" t="s">
        <v>3708</v>
      </c>
      <c r="C1011" s="22" t="s">
        <v>100</v>
      </c>
      <c r="D1011" s="284" t="s">
        <v>3709</v>
      </c>
      <c r="E1011" s="78" t="s">
        <v>3710</v>
      </c>
      <c r="F1011" s="79"/>
      <c r="G1011" s="80" t="s">
        <v>3711</v>
      </c>
      <c r="H1011" s="22" t="s">
        <v>13</v>
      </c>
      <c r="I1011" s="22"/>
      <c r="J1011" s="27"/>
      <c r="K1011" s="28">
        <v>44991.0</v>
      </c>
      <c r="L1011" s="81" t="s">
        <v>22</v>
      </c>
      <c r="M1011" s="30"/>
      <c r="N1011" s="30"/>
      <c r="O1011" s="31"/>
    </row>
    <row r="1012">
      <c r="A1012" s="32" t="s">
        <v>3712</v>
      </c>
      <c r="B1012" s="33"/>
      <c r="C1012" s="34" t="s">
        <v>385</v>
      </c>
      <c r="D1012" s="43" t="s">
        <v>3713</v>
      </c>
      <c r="E1012" s="43" t="s">
        <v>3714</v>
      </c>
      <c r="F1012" s="43" t="s">
        <v>3715</v>
      </c>
      <c r="G1012" s="164" t="s">
        <v>3716</v>
      </c>
      <c r="I1012" s="34"/>
      <c r="J1012" s="38" t="s">
        <v>2253</v>
      </c>
      <c r="L1012" s="29">
        <v>45050.0</v>
      </c>
      <c r="M1012" s="29"/>
      <c r="N1012" s="29"/>
      <c r="O1012" s="40"/>
    </row>
    <row r="1013">
      <c r="A1013" s="41" t="s">
        <v>3717</v>
      </c>
      <c r="B1013" s="17"/>
      <c r="C1013" s="42" t="s">
        <v>3718</v>
      </c>
      <c r="D1013" s="284" t="s">
        <v>3719</v>
      </c>
      <c r="E1013" s="44"/>
      <c r="F1013" s="536" t="s">
        <v>3720</v>
      </c>
      <c r="G1013" s="42" t="s">
        <v>20</v>
      </c>
      <c r="H1013" s="19"/>
      <c r="I1013" s="42"/>
      <c r="J1013" s="46" t="s">
        <v>2253</v>
      </c>
      <c r="K1013" s="19"/>
      <c r="L1013" s="29">
        <v>45050.0</v>
      </c>
      <c r="M1013" s="48">
        <v>44992.0</v>
      </c>
      <c r="N1013" s="48"/>
      <c r="O1013" s="49"/>
    </row>
    <row r="1014">
      <c r="A1014" s="20" t="s">
        <v>3721</v>
      </c>
      <c r="B1014" s="21" t="s">
        <v>3722</v>
      </c>
      <c r="C1014" s="22" t="s">
        <v>290</v>
      </c>
      <c r="D1014" s="284" t="s">
        <v>3723</v>
      </c>
      <c r="E1014" s="79"/>
      <c r="F1014" s="79"/>
      <c r="G1014" s="22" t="s">
        <v>20</v>
      </c>
      <c r="H1014" s="22" t="s">
        <v>13</v>
      </c>
      <c r="I1014" s="22"/>
      <c r="J1014" s="27"/>
      <c r="K1014" s="28">
        <v>44992.0</v>
      </c>
      <c r="L1014" s="81" t="s">
        <v>22</v>
      </c>
      <c r="M1014" s="30"/>
      <c r="N1014" s="30"/>
      <c r="O1014" s="31"/>
    </row>
    <row r="1015">
      <c r="A1015" s="32" t="s">
        <v>3724</v>
      </c>
      <c r="B1015" s="33"/>
      <c r="C1015" s="34" t="s">
        <v>71</v>
      </c>
      <c r="D1015" s="284" t="s">
        <v>3725</v>
      </c>
      <c r="E1015" s="82"/>
      <c r="F1015" s="82"/>
      <c r="G1015" s="34" t="s">
        <v>20</v>
      </c>
      <c r="I1015" s="34"/>
      <c r="J1015" s="38"/>
      <c r="L1015" s="39" t="s">
        <v>22</v>
      </c>
      <c r="M1015" s="29"/>
      <c r="N1015" s="29"/>
      <c r="O1015" s="40"/>
    </row>
    <row r="1016">
      <c r="A1016" s="32" t="s">
        <v>3726</v>
      </c>
      <c r="B1016" s="33"/>
      <c r="C1016" s="34" t="s">
        <v>134</v>
      </c>
      <c r="D1016" s="284" t="s">
        <v>3727</v>
      </c>
      <c r="E1016" s="36" t="s">
        <v>3728</v>
      </c>
      <c r="F1016" s="82"/>
      <c r="G1016" s="164" t="s">
        <v>3729</v>
      </c>
      <c r="I1016" s="34"/>
      <c r="J1016" s="38"/>
      <c r="L1016" s="39" t="s">
        <v>22</v>
      </c>
      <c r="M1016" s="29"/>
      <c r="N1016" s="29"/>
      <c r="O1016" s="40"/>
    </row>
    <row r="1017">
      <c r="A1017" s="32" t="s">
        <v>3730</v>
      </c>
      <c r="B1017" s="33"/>
      <c r="C1017" s="34" t="s">
        <v>345</v>
      </c>
      <c r="D1017" s="284" t="s">
        <v>3731</v>
      </c>
      <c r="E1017" s="82"/>
      <c r="F1017" s="82"/>
      <c r="G1017" s="34" t="s">
        <v>20</v>
      </c>
      <c r="I1017" s="34"/>
      <c r="J1017" s="38"/>
      <c r="L1017" s="39" t="s">
        <v>22</v>
      </c>
      <c r="M1017" s="29"/>
      <c r="N1017" s="29"/>
      <c r="O1017" s="40"/>
    </row>
    <row r="1018">
      <c r="A1018" s="32" t="s">
        <v>3732</v>
      </c>
      <c r="B1018" s="33"/>
      <c r="C1018" s="34" t="s">
        <v>3733</v>
      </c>
      <c r="D1018" s="284" t="s">
        <v>3734</v>
      </c>
      <c r="E1018" s="82"/>
      <c r="F1018" s="82"/>
      <c r="G1018" s="34" t="s">
        <v>20</v>
      </c>
      <c r="I1018" s="34"/>
      <c r="J1018" s="38"/>
      <c r="L1018" s="39" t="s">
        <v>22</v>
      </c>
      <c r="M1018" s="29"/>
      <c r="N1018" s="29"/>
      <c r="O1018" s="40"/>
    </row>
    <row r="1019">
      <c r="A1019" s="32" t="s">
        <v>3735</v>
      </c>
      <c r="B1019" s="33"/>
      <c r="C1019" s="34" t="s">
        <v>813</v>
      </c>
      <c r="D1019" s="43" t="s">
        <v>3736</v>
      </c>
      <c r="E1019" s="36" t="s">
        <v>3737</v>
      </c>
      <c r="F1019" s="82"/>
      <c r="G1019" s="34" t="s">
        <v>20</v>
      </c>
      <c r="I1019" s="34"/>
      <c r="J1019" s="38" t="s">
        <v>2704</v>
      </c>
      <c r="L1019" s="39" t="s">
        <v>22</v>
      </c>
      <c r="M1019" s="29"/>
      <c r="N1019" s="29"/>
      <c r="O1019" s="40"/>
    </row>
    <row r="1020">
      <c r="A1020" s="41" t="s">
        <v>3738</v>
      </c>
      <c r="B1020" s="17"/>
      <c r="C1020" s="42" t="s">
        <v>768</v>
      </c>
      <c r="D1020" s="43" t="s">
        <v>3739</v>
      </c>
      <c r="E1020" s="44"/>
      <c r="F1020" s="44"/>
      <c r="G1020" s="42" t="s">
        <v>20</v>
      </c>
      <c r="H1020" s="19"/>
      <c r="I1020" s="42"/>
      <c r="J1020" s="46" t="s">
        <v>1276</v>
      </c>
      <c r="K1020" s="19"/>
      <c r="L1020" s="47" t="s">
        <v>22</v>
      </c>
      <c r="M1020" s="48">
        <v>45007.0</v>
      </c>
      <c r="N1020" s="48"/>
      <c r="O1020" s="49"/>
    </row>
    <row r="1021">
      <c r="A1021" s="50" t="s">
        <v>3740</v>
      </c>
      <c r="B1021" s="51" t="s">
        <v>3741</v>
      </c>
      <c r="C1021" s="11" t="s">
        <v>28</v>
      </c>
      <c r="D1021" s="284" t="s">
        <v>3742</v>
      </c>
      <c r="E1021" s="53"/>
      <c r="F1021" s="53"/>
      <c r="G1021" s="11" t="s">
        <v>20</v>
      </c>
      <c r="H1021" s="11" t="s">
        <v>49</v>
      </c>
      <c r="I1021" s="11"/>
      <c r="J1021" s="54"/>
      <c r="K1021" s="13">
        <v>44992.0</v>
      </c>
      <c r="L1021" s="55" t="s">
        <v>22</v>
      </c>
      <c r="M1021" s="56"/>
      <c r="N1021" s="56"/>
      <c r="O1021" s="57"/>
    </row>
    <row r="1022">
      <c r="A1022" s="6" t="s">
        <v>3743</v>
      </c>
      <c r="B1022" s="33"/>
      <c r="C1022" s="8" t="s">
        <v>68</v>
      </c>
      <c r="D1022" s="284" t="s">
        <v>3744</v>
      </c>
      <c r="E1022" s="10"/>
      <c r="F1022" s="10"/>
      <c r="G1022" s="8" t="s">
        <v>20</v>
      </c>
      <c r="I1022" s="8"/>
      <c r="J1022" s="12"/>
      <c r="L1022" s="14" t="s">
        <v>22</v>
      </c>
      <c r="M1022" s="15"/>
      <c r="N1022" s="15"/>
      <c r="O1022" s="16"/>
    </row>
    <row r="1023">
      <c r="A1023" s="58" t="s">
        <v>3745</v>
      </c>
      <c r="B1023" s="17"/>
      <c r="C1023" s="61" t="s">
        <v>3746</v>
      </c>
      <c r="D1023" s="284" t="s">
        <v>3747</v>
      </c>
      <c r="E1023" s="60"/>
      <c r="F1023" s="60"/>
      <c r="G1023" s="61" t="s">
        <v>20</v>
      </c>
      <c r="H1023" s="19"/>
      <c r="I1023" s="61"/>
      <c r="J1023" s="62"/>
      <c r="K1023" s="19"/>
      <c r="L1023" s="63" t="s">
        <v>22</v>
      </c>
      <c r="M1023" s="64"/>
      <c r="N1023" s="64"/>
      <c r="O1023" s="65"/>
    </row>
    <row r="1024">
      <c r="A1024" s="20" t="s">
        <v>3748</v>
      </c>
      <c r="B1024" s="21" t="s">
        <v>3749</v>
      </c>
      <c r="C1024" s="22" t="s">
        <v>290</v>
      </c>
      <c r="D1024" s="284" t="s">
        <v>3750</v>
      </c>
      <c r="E1024" s="78" t="s">
        <v>3751</v>
      </c>
      <c r="F1024" s="163" t="s">
        <v>3752</v>
      </c>
      <c r="G1024" s="80" t="s">
        <v>3753</v>
      </c>
      <c r="H1024" s="22" t="s">
        <v>13</v>
      </c>
      <c r="I1024" s="22" t="s">
        <v>2029</v>
      </c>
      <c r="J1024" s="27" t="s">
        <v>3754</v>
      </c>
      <c r="K1024" s="28">
        <v>44992.0</v>
      </c>
      <c r="L1024" s="81" t="s">
        <v>22</v>
      </c>
      <c r="M1024" s="30"/>
      <c r="N1024" s="30"/>
      <c r="O1024" s="31"/>
    </row>
    <row r="1025">
      <c r="A1025" s="32" t="s">
        <v>3755</v>
      </c>
      <c r="B1025" s="33"/>
      <c r="C1025" s="34" t="s">
        <v>28</v>
      </c>
      <c r="D1025" s="284" t="s">
        <v>3756</v>
      </c>
      <c r="E1025" s="36" t="s">
        <v>3757</v>
      </c>
      <c r="F1025" s="82"/>
      <c r="G1025" s="34" t="s">
        <v>20</v>
      </c>
      <c r="I1025" s="34"/>
      <c r="J1025" s="38" t="s">
        <v>2704</v>
      </c>
      <c r="L1025" s="39" t="s">
        <v>22</v>
      </c>
      <c r="M1025" s="29"/>
      <c r="N1025" s="29"/>
      <c r="O1025" s="40"/>
    </row>
    <row r="1026">
      <c r="A1026" s="32" t="s">
        <v>3758</v>
      </c>
      <c r="B1026" s="33"/>
      <c r="C1026" s="34" t="s">
        <v>3759</v>
      </c>
      <c r="D1026" s="284" t="s">
        <v>3760</v>
      </c>
      <c r="E1026" s="36" t="s">
        <v>3761</v>
      </c>
      <c r="F1026" s="37" t="s">
        <v>3762</v>
      </c>
      <c r="G1026" s="34" t="s">
        <v>20</v>
      </c>
      <c r="I1026" s="34"/>
      <c r="J1026" s="38" t="s">
        <v>212</v>
      </c>
      <c r="L1026" s="39" t="s">
        <v>22</v>
      </c>
      <c r="M1026" s="29"/>
      <c r="N1026" s="29"/>
      <c r="O1026" s="40"/>
    </row>
    <row r="1027">
      <c r="A1027" s="41" t="s">
        <v>3763</v>
      </c>
      <c r="B1027" s="17"/>
      <c r="C1027" s="42" t="s">
        <v>3764</v>
      </c>
      <c r="D1027" s="284" t="s">
        <v>3765</v>
      </c>
      <c r="E1027" s="285" t="s">
        <v>3766</v>
      </c>
      <c r="F1027" s="44"/>
      <c r="G1027" s="42" t="s">
        <v>20</v>
      </c>
      <c r="H1027" s="19"/>
      <c r="I1027" s="42"/>
      <c r="J1027" s="46" t="s">
        <v>2704</v>
      </c>
      <c r="K1027" s="19"/>
      <c r="L1027" s="47" t="s">
        <v>22</v>
      </c>
      <c r="M1027" s="48"/>
      <c r="N1027" s="48"/>
      <c r="O1027" s="49"/>
    </row>
    <row r="1028">
      <c r="A1028" s="133" t="s">
        <v>3767</v>
      </c>
      <c r="B1028" s="134" t="s">
        <v>3768</v>
      </c>
      <c r="C1028" s="135" t="s">
        <v>3769</v>
      </c>
      <c r="D1028" s="43" t="s">
        <v>3770</v>
      </c>
      <c r="E1028" s="545" t="s">
        <v>3771</v>
      </c>
      <c r="F1028" s="544"/>
      <c r="G1028" s="135" t="s">
        <v>20</v>
      </c>
      <c r="H1028" s="135" t="s">
        <v>123</v>
      </c>
      <c r="I1028" s="135"/>
      <c r="J1028" s="139" t="s">
        <v>3772</v>
      </c>
      <c r="K1028" s="140">
        <v>44992.0</v>
      </c>
      <c r="L1028" s="615" t="s">
        <v>22</v>
      </c>
      <c r="M1028" s="141"/>
      <c r="N1028" s="141"/>
      <c r="O1028" s="142"/>
    </row>
    <row r="1029">
      <c r="A1029" s="143" t="s">
        <v>3773</v>
      </c>
      <c r="B1029" s="33"/>
      <c r="C1029" s="144" t="s">
        <v>3774</v>
      </c>
      <c r="D1029" s="284" t="s">
        <v>3775</v>
      </c>
      <c r="E1029" s="145" t="s">
        <v>3776</v>
      </c>
      <c r="F1029" s="547" t="s">
        <v>3777</v>
      </c>
      <c r="G1029" s="647" t="s">
        <v>3778</v>
      </c>
      <c r="I1029" s="144" t="s">
        <v>2029</v>
      </c>
      <c r="J1029" s="147" t="s">
        <v>3779</v>
      </c>
      <c r="L1029" s="148" t="s">
        <v>22</v>
      </c>
      <c r="M1029" s="149"/>
      <c r="N1029" s="149"/>
      <c r="O1029" s="150"/>
    </row>
    <row r="1030">
      <c r="A1030" s="143" t="s">
        <v>3780</v>
      </c>
      <c r="B1030" s="33"/>
      <c r="C1030" s="144" t="s">
        <v>1834</v>
      </c>
      <c r="D1030" s="284" t="s">
        <v>3781</v>
      </c>
      <c r="E1030" s="145" t="s">
        <v>3782</v>
      </c>
      <c r="F1030" s="547" t="s">
        <v>3783</v>
      </c>
      <c r="G1030" s="144" t="s">
        <v>20</v>
      </c>
      <c r="I1030" s="144" t="s">
        <v>2029</v>
      </c>
      <c r="J1030" s="655" t="s">
        <v>3784</v>
      </c>
      <c r="L1030" s="148" t="s">
        <v>22</v>
      </c>
      <c r="M1030" s="149"/>
      <c r="N1030" s="149"/>
      <c r="O1030" s="150"/>
    </row>
    <row r="1031">
      <c r="A1031" s="143" t="s">
        <v>3785</v>
      </c>
      <c r="B1031" s="33"/>
      <c r="C1031" s="144" t="s">
        <v>3786</v>
      </c>
      <c r="D1031" s="284" t="s">
        <v>3787</v>
      </c>
      <c r="E1031" s="146"/>
      <c r="F1031" s="146"/>
      <c r="G1031" s="144" t="s">
        <v>20</v>
      </c>
      <c r="I1031" s="144"/>
      <c r="J1031" s="147"/>
      <c r="L1031" s="148" t="s">
        <v>22</v>
      </c>
      <c r="M1031" s="149"/>
      <c r="N1031" s="149"/>
      <c r="O1031" s="150"/>
    </row>
    <row r="1032">
      <c r="A1032" s="143" t="s">
        <v>3788</v>
      </c>
      <c r="B1032" s="33"/>
      <c r="C1032" s="144" t="s">
        <v>3789</v>
      </c>
      <c r="D1032" s="284" t="s">
        <v>3790</v>
      </c>
      <c r="E1032" s="146"/>
      <c r="F1032" s="146"/>
      <c r="G1032" s="144" t="s">
        <v>20</v>
      </c>
      <c r="I1032" s="144"/>
      <c r="J1032" s="147"/>
      <c r="L1032" s="148" t="s">
        <v>22</v>
      </c>
      <c r="M1032" s="149"/>
      <c r="N1032" s="149"/>
      <c r="O1032" s="150"/>
    </row>
    <row r="1033">
      <c r="A1033" s="143" t="s">
        <v>3791</v>
      </c>
      <c r="B1033" s="33"/>
      <c r="C1033" s="144" t="s">
        <v>3520</v>
      </c>
      <c r="D1033" s="284" t="s">
        <v>3792</v>
      </c>
      <c r="E1033" s="617" t="s">
        <v>3793</v>
      </c>
      <c r="F1033" s="146"/>
      <c r="G1033" s="647" t="s">
        <v>3794</v>
      </c>
      <c r="I1033" s="144"/>
      <c r="J1033" s="147"/>
      <c r="L1033" s="148" t="s">
        <v>22</v>
      </c>
      <c r="M1033" s="149"/>
      <c r="N1033" s="149"/>
      <c r="O1033" s="150"/>
    </row>
    <row r="1034">
      <c r="A1034" s="143" t="s">
        <v>3795</v>
      </c>
      <c r="B1034" s="33"/>
      <c r="C1034" s="144" t="s">
        <v>3796</v>
      </c>
      <c r="D1034" s="284" t="s">
        <v>3797</v>
      </c>
      <c r="E1034" s="145" t="s">
        <v>3798</v>
      </c>
      <c r="F1034" s="146"/>
      <c r="G1034" s="144" t="s">
        <v>20</v>
      </c>
      <c r="I1034" s="144"/>
      <c r="J1034" s="147" t="s">
        <v>3060</v>
      </c>
      <c r="L1034" s="148" t="s">
        <v>22</v>
      </c>
      <c r="M1034" s="149"/>
      <c r="N1034" s="149"/>
      <c r="O1034" s="150"/>
    </row>
    <row r="1035">
      <c r="A1035" s="550" t="s">
        <v>3799</v>
      </c>
      <c r="B1035" s="17"/>
      <c r="C1035" s="551" t="s">
        <v>3800</v>
      </c>
      <c r="D1035" s="284" t="s">
        <v>3801</v>
      </c>
      <c r="E1035" s="145" t="s">
        <v>3802</v>
      </c>
      <c r="F1035" s="552"/>
      <c r="G1035" s="551" t="s">
        <v>20</v>
      </c>
      <c r="H1035" s="19"/>
      <c r="I1035" s="144" t="s">
        <v>3122</v>
      </c>
      <c r="J1035" s="147" t="s">
        <v>3803</v>
      </c>
      <c r="K1035" s="19"/>
      <c r="L1035" s="149">
        <v>45069.0</v>
      </c>
      <c r="M1035" s="149"/>
      <c r="N1035" s="149"/>
      <c r="O1035" s="150"/>
    </row>
    <row r="1036" hidden="1">
      <c r="A1036" s="378" t="s">
        <v>3804</v>
      </c>
      <c r="B1036" s="208" t="s">
        <v>3805</v>
      </c>
      <c r="C1036" s="213" t="s">
        <v>28</v>
      </c>
      <c r="D1036" s="210"/>
      <c r="E1036" s="379"/>
      <c r="F1036" s="379"/>
      <c r="G1036" s="380" t="s">
        <v>3806</v>
      </c>
      <c r="H1036" s="213" t="s">
        <v>340</v>
      </c>
      <c r="I1036" s="213"/>
      <c r="J1036" s="214"/>
      <c r="K1036" s="381">
        <v>44992.0</v>
      </c>
      <c r="L1036" s="382" t="s">
        <v>22</v>
      </c>
      <c r="M1036" s="366"/>
      <c r="N1036" s="366"/>
      <c r="O1036" s="367"/>
    </row>
    <row r="1037" hidden="1">
      <c r="A1037" s="220" t="s">
        <v>3807</v>
      </c>
      <c r="B1037" s="33"/>
      <c r="C1037" s="221" t="s">
        <v>68</v>
      </c>
      <c r="D1037" s="210"/>
      <c r="E1037" s="222"/>
      <c r="F1037" s="222"/>
      <c r="G1037" s="221" t="s">
        <v>20</v>
      </c>
      <c r="I1037" s="221"/>
      <c r="J1037" s="223" t="s">
        <v>3808</v>
      </c>
      <c r="L1037" s="225">
        <v>45009.0</v>
      </c>
      <c r="M1037" s="225"/>
      <c r="N1037" s="225"/>
      <c r="O1037" s="368"/>
    </row>
    <row r="1038" hidden="1">
      <c r="A1038" s="228" t="s">
        <v>3809</v>
      </c>
      <c r="B1038" s="17"/>
      <c r="C1038" s="229" t="s">
        <v>3810</v>
      </c>
      <c r="D1038" s="210"/>
      <c r="E1038" s="230"/>
      <c r="F1038" s="230"/>
      <c r="G1038" s="229" t="s">
        <v>20</v>
      </c>
      <c r="H1038" s="19"/>
      <c r="I1038" s="229"/>
      <c r="J1038" s="232"/>
      <c r="K1038" s="19"/>
      <c r="L1038" s="233" t="s">
        <v>22</v>
      </c>
      <c r="M1038" s="234"/>
      <c r="N1038" s="234"/>
      <c r="O1038" s="370"/>
    </row>
    <row r="1039">
      <c r="A1039" s="50" t="s">
        <v>3811</v>
      </c>
      <c r="B1039" s="51" t="s">
        <v>3812</v>
      </c>
      <c r="C1039" s="11" t="s">
        <v>208</v>
      </c>
      <c r="D1039" s="284" t="s">
        <v>3813</v>
      </c>
      <c r="E1039" s="53"/>
      <c r="F1039" s="53"/>
      <c r="G1039" s="154" t="s">
        <v>3814</v>
      </c>
      <c r="H1039" s="11" t="s">
        <v>49</v>
      </c>
      <c r="I1039" s="11"/>
      <c r="J1039" s="54"/>
      <c r="K1039" s="13">
        <v>44992.0</v>
      </c>
      <c r="L1039" s="55" t="s">
        <v>22</v>
      </c>
      <c r="M1039" s="56"/>
      <c r="N1039" s="56"/>
      <c r="O1039" s="57"/>
    </row>
    <row r="1040">
      <c r="A1040" s="6" t="s">
        <v>3815</v>
      </c>
      <c r="B1040" s="33"/>
      <c r="C1040" s="8" t="s">
        <v>68</v>
      </c>
      <c r="D1040" s="284" t="s">
        <v>3816</v>
      </c>
      <c r="E1040" s="10"/>
      <c r="F1040" s="10"/>
      <c r="G1040" s="157" t="s">
        <v>3817</v>
      </c>
      <c r="I1040" s="8"/>
      <c r="J1040" s="12"/>
      <c r="L1040" s="14" t="s">
        <v>22</v>
      </c>
      <c r="M1040" s="15"/>
      <c r="N1040" s="15"/>
      <c r="O1040" s="16"/>
    </row>
    <row r="1041">
      <c r="A1041" s="58" t="s">
        <v>3818</v>
      </c>
      <c r="B1041" s="17"/>
      <c r="C1041" s="61" t="s">
        <v>3819</v>
      </c>
      <c r="D1041" s="284" t="s">
        <v>3820</v>
      </c>
      <c r="E1041" s="60"/>
      <c r="F1041" s="60"/>
      <c r="G1041" s="61" t="s">
        <v>20</v>
      </c>
      <c r="H1041" s="19"/>
      <c r="I1041" s="61"/>
      <c r="J1041" s="62"/>
      <c r="K1041" s="19"/>
      <c r="L1041" s="63" t="s">
        <v>22</v>
      </c>
      <c r="M1041" s="64"/>
      <c r="N1041" s="64"/>
      <c r="O1041" s="65"/>
    </row>
    <row r="1042">
      <c r="A1042" s="50" t="s">
        <v>3821</v>
      </c>
      <c r="B1042" s="51" t="s">
        <v>3822</v>
      </c>
      <c r="C1042" s="11" t="s">
        <v>219</v>
      </c>
      <c r="D1042" s="284" t="s">
        <v>3823</v>
      </c>
      <c r="E1042" s="313" t="s">
        <v>3824</v>
      </c>
      <c r="F1042" s="385" t="s">
        <v>3825</v>
      </c>
      <c r="G1042" s="11" t="s">
        <v>20</v>
      </c>
      <c r="H1042" s="11" t="s">
        <v>49</v>
      </c>
      <c r="I1042" s="11"/>
      <c r="J1042" s="54" t="s">
        <v>3298</v>
      </c>
      <c r="K1042" s="13">
        <v>44992.0</v>
      </c>
      <c r="L1042" s="55" t="s">
        <v>22</v>
      </c>
      <c r="M1042" s="56"/>
      <c r="N1042" s="56"/>
      <c r="O1042" s="57"/>
    </row>
    <row r="1043">
      <c r="A1043" s="58" t="s">
        <v>3826</v>
      </c>
      <c r="B1043" s="17"/>
      <c r="C1043" s="61" t="s">
        <v>3827</v>
      </c>
      <c r="D1043" s="284" t="s">
        <v>3828</v>
      </c>
      <c r="E1043" s="60"/>
      <c r="F1043" s="60"/>
      <c r="G1043" s="61" t="s">
        <v>20</v>
      </c>
      <c r="H1043" s="19"/>
      <c r="I1043" s="61"/>
      <c r="J1043" s="62"/>
      <c r="K1043" s="19"/>
      <c r="L1043" s="63" t="s">
        <v>22</v>
      </c>
      <c r="M1043" s="64"/>
      <c r="N1043" s="64"/>
      <c r="O1043" s="65"/>
    </row>
    <row r="1044">
      <c r="A1044" s="50" t="s">
        <v>3829</v>
      </c>
      <c r="B1044" s="51" t="s">
        <v>3830</v>
      </c>
      <c r="C1044" s="11" t="s">
        <v>28</v>
      </c>
      <c r="D1044" s="284" t="s">
        <v>3831</v>
      </c>
      <c r="E1044" s="53"/>
      <c r="F1044" s="385" t="s">
        <v>3832</v>
      </c>
      <c r="G1044" s="11" t="s">
        <v>20</v>
      </c>
      <c r="H1044" s="11" t="s">
        <v>49</v>
      </c>
      <c r="I1044" s="11"/>
      <c r="J1044" s="54" t="s">
        <v>212</v>
      </c>
      <c r="K1044" s="13">
        <v>44992.0</v>
      </c>
      <c r="L1044" s="55" t="s">
        <v>22</v>
      </c>
      <c r="M1044" s="56"/>
      <c r="N1044" s="56"/>
      <c r="O1044" s="57"/>
    </row>
    <row r="1045">
      <c r="A1045" s="6" t="s">
        <v>3833</v>
      </c>
      <c r="B1045" s="33"/>
      <c r="C1045" s="8" t="s">
        <v>2100</v>
      </c>
      <c r="D1045" s="284" t="s">
        <v>3834</v>
      </c>
      <c r="E1045" s="10"/>
      <c r="F1045" s="9" t="s">
        <v>3835</v>
      </c>
      <c r="G1045" s="8" t="s">
        <v>20</v>
      </c>
      <c r="I1045" s="8"/>
      <c r="J1045" s="12" t="s">
        <v>212</v>
      </c>
      <c r="L1045" s="14" t="s">
        <v>22</v>
      </c>
      <c r="M1045" s="15"/>
      <c r="N1045" s="15"/>
      <c r="O1045" s="16"/>
    </row>
    <row r="1046">
      <c r="A1046" s="6" t="s">
        <v>3836</v>
      </c>
      <c r="B1046" s="33"/>
      <c r="C1046" s="8" t="s">
        <v>1638</v>
      </c>
      <c r="D1046" s="284" t="s">
        <v>3837</v>
      </c>
      <c r="E1046" s="10"/>
      <c r="F1046" s="10"/>
      <c r="G1046" s="8" t="s">
        <v>20</v>
      </c>
      <c r="I1046" s="8"/>
      <c r="J1046" s="12"/>
      <c r="L1046" s="14" t="s">
        <v>22</v>
      </c>
      <c r="M1046" s="15"/>
      <c r="N1046" s="15"/>
      <c r="O1046" s="16"/>
    </row>
    <row r="1047">
      <c r="A1047" s="6" t="s">
        <v>3838</v>
      </c>
      <c r="B1047" s="33"/>
      <c r="C1047" s="8" t="s">
        <v>3839</v>
      </c>
      <c r="D1047" s="284" t="s">
        <v>3840</v>
      </c>
      <c r="E1047" s="10"/>
      <c r="F1047" s="10"/>
      <c r="G1047" s="8" t="s">
        <v>20</v>
      </c>
      <c r="I1047" s="8"/>
      <c r="J1047" s="12"/>
      <c r="L1047" s="14" t="s">
        <v>22</v>
      </c>
      <c r="M1047" s="15"/>
      <c r="N1047" s="15"/>
      <c r="O1047" s="16"/>
    </row>
    <row r="1048">
      <c r="A1048" s="58" t="s">
        <v>3841</v>
      </c>
      <c r="B1048" s="17"/>
      <c r="C1048" s="61" t="s">
        <v>3842</v>
      </c>
      <c r="D1048" s="284" t="s">
        <v>3843</v>
      </c>
      <c r="E1048" s="60"/>
      <c r="F1048" s="60"/>
      <c r="G1048" s="8" t="s">
        <v>20</v>
      </c>
      <c r="H1048" s="19"/>
      <c r="I1048" s="61"/>
      <c r="J1048" s="62"/>
      <c r="K1048" s="19"/>
      <c r="L1048" s="63" t="s">
        <v>22</v>
      </c>
      <c r="M1048" s="64"/>
      <c r="N1048" s="64"/>
      <c r="O1048" s="65"/>
    </row>
    <row r="1049">
      <c r="A1049" s="167" t="s">
        <v>3844</v>
      </c>
      <c r="B1049" s="430" t="s">
        <v>3845</v>
      </c>
      <c r="C1049" s="169" t="s">
        <v>3846</v>
      </c>
      <c r="D1049" s="43" t="s">
        <v>3847</v>
      </c>
      <c r="E1049" s="656" t="s">
        <v>3848</v>
      </c>
      <c r="F1049" s="656" t="s">
        <v>3849</v>
      </c>
      <c r="G1049" s="169" t="s">
        <v>20</v>
      </c>
      <c r="H1049" s="169" t="s">
        <v>58</v>
      </c>
      <c r="I1049" s="169"/>
      <c r="J1049" s="173" t="s">
        <v>3850</v>
      </c>
      <c r="K1049" s="174">
        <v>44992.0</v>
      </c>
      <c r="L1049" s="175" t="s">
        <v>22</v>
      </c>
      <c r="M1049" s="176">
        <v>44992.0</v>
      </c>
      <c r="N1049" s="76"/>
      <c r="O1049" s="77"/>
    </row>
    <row r="1050">
      <c r="A1050" s="178" t="s">
        <v>3851</v>
      </c>
      <c r="B1050" s="33"/>
      <c r="C1050" s="172" t="s">
        <v>610</v>
      </c>
      <c r="D1050" s="284" t="s">
        <v>3852</v>
      </c>
      <c r="E1050" s="594" t="s">
        <v>3853</v>
      </c>
      <c r="F1050" s="291" t="s">
        <v>3854</v>
      </c>
      <c r="G1050" s="205" t="s">
        <v>3855</v>
      </c>
      <c r="I1050" s="172"/>
      <c r="J1050" s="180" t="s">
        <v>3298</v>
      </c>
      <c r="L1050" s="181" t="s">
        <v>22</v>
      </c>
      <c r="M1050" s="182"/>
      <c r="N1050" s="182">
        <v>44993.0</v>
      </c>
      <c r="O1050" s="183">
        <v>45000.0</v>
      </c>
    </row>
    <row r="1051">
      <c r="A1051" s="178" t="s">
        <v>3856</v>
      </c>
      <c r="B1051" s="33"/>
      <c r="C1051" s="172" t="s">
        <v>1638</v>
      </c>
      <c r="D1051" s="284" t="s">
        <v>3857</v>
      </c>
      <c r="E1051" s="179"/>
      <c r="F1051" s="179"/>
      <c r="G1051" s="205" t="s">
        <v>3858</v>
      </c>
      <c r="I1051" s="172"/>
      <c r="J1051" s="180"/>
      <c r="L1051" s="181" t="s">
        <v>22</v>
      </c>
      <c r="M1051" s="182"/>
      <c r="N1051" s="454"/>
      <c r="O1051" s="455"/>
    </row>
    <row r="1052">
      <c r="A1052" s="184" t="s">
        <v>3859</v>
      </c>
      <c r="B1052" s="17"/>
      <c r="C1052" s="185" t="s">
        <v>187</v>
      </c>
      <c r="D1052" s="43" t="s">
        <v>3860</v>
      </c>
      <c r="E1052" s="206"/>
      <c r="F1052" s="206"/>
      <c r="G1052" s="185" t="s">
        <v>20</v>
      </c>
      <c r="H1052" s="19"/>
      <c r="I1052" s="185"/>
      <c r="J1052" s="189" t="s">
        <v>270</v>
      </c>
      <c r="K1052" s="19"/>
      <c r="L1052" s="190" t="s">
        <v>22</v>
      </c>
      <c r="M1052" s="191"/>
      <c r="N1052" s="456"/>
      <c r="O1052" s="457"/>
    </row>
    <row r="1053">
      <c r="A1053" s="20" t="s">
        <v>3861</v>
      </c>
      <c r="B1053" s="21" t="s">
        <v>3862</v>
      </c>
      <c r="C1053" s="22" t="s">
        <v>100</v>
      </c>
      <c r="D1053" s="284" t="s">
        <v>3863</v>
      </c>
      <c r="E1053" s="78" t="s">
        <v>3864</v>
      </c>
      <c r="F1053" s="163" t="s">
        <v>3865</v>
      </c>
      <c r="G1053" s="22" t="s">
        <v>20</v>
      </c>
      <c r="H1053" s="22" t="s">
        <v>13</v>
      </c>
      <c r="I1053" s="22"/>
      <c r="J1053" s="27" t="s">
        <v>3289</v>
      </c>
      <c r="K1053" s="28">
        <v>44992.0</v>
      </c>
      <c r="L1053" s="30">
        <v>45046.0</v>
      </c>
      <c r="M1053" s="30"/>
      <c r="N1053" s="30"/>
      <c r="O1053" s="31"/>
    </row>
    <row r="1054">
      <c r="A1054" s="32" t="s">
        <v>3866</v>
      </c>
      <c r="B1054" s="33"/>
      <c r="C1054" s="34" t="s">
        <v>68</v>
      </c>
      <c r="D1054" s="284" t="s">
        <v>3867</v>
      </c>
      <c r="E1054" s="82"/>
      <c r="F1054" s="82"/>
      <c r="G1054" s="34" t="s">
        <v>20</v>
      </c>
      <c r="I1054" s="34"/>
      <c r="J1054" s="38"/>
      <c r="L1054" s="39" t="s">
        <v>22</v>
      </c>
      <c r="M1054" s="29"/>
      <c r="N1054" s="29"/>
      <c r="O1054" s="40"/>
    </row>
    <row r="1055">
      <c r="A1055" s="41" t="s">
        <v>3868</v>
      </c>
      <c r="B1055" s="17"/>
      <c r="C1055" s="42" t="s">
        <v>3869</v>
      </c>
      <c r="D1055" s="35" t="s">
        <v>3870</v>
      </c>
      <c r="E1055" s="44"/>
      <c r="F1055" s="165" t="s">
        <v>3871</v>
      </c>
      <c r="G1055" s="42" t="s">
        <v>20</v>
      </c>
      <c r="H1055" s="19"/>
      <c r="I1055" s="42"/>
      <c r="J1055" s="46" t="s">
        <v>1276</v>
      </c>
      <c r="K1055" s="19"/>
      <c r="L1055" s="591">
        <v>45037.0</v>
      </c>
      <c r="M1055" s="48"/>
      <c r="N1055" s="48"/>
      <c r="O1055" s="49"/>
    </row>
    <row r="1056">
      <c r="A1056" s="20" t="s">
        <v>3872</v>
      </c>
      <c r="B1056" s="21" t="s">
        <v>3873</v>
      </c>
      <c r="C1056" s="22" t="s">
        <v>208</v>
      </c>
      <c r="D1056" s="284" t="s">
        <v>3874</v>
      </c>
      <c r="E1056" s="78" t="s">
        <v>3875</v>
      </c>
      <c r="F1056" s="79"/>
      <c r="G1056" s="22" t="s">
        <v>20</v>
      </c>
      <c r="H1056" s="22" t="s">
        <v>13</v>
      </c>
      <c r="I1056" s="22"/>
      <c r="J1056" s="27"/>
      <c r="K1056" s="28">
        <v>44993.0</v>
      </c>
      <c r="L1056" s="81" t="s">
        <v>22</v>
      </c>
      <c r="M1056" s="30"/>
      <c r="N1056" s="30"/>
      <c r="O1056" s="31"/>
    </row>
    <row r="1057">
      <c r="A1057" s="32" t="s">
        <v>3876</v>
      </c>
      <c r="B1057" s="33"/>
      <c r="C1057" s="34" t="s">
        <v>68</v>
      </c>
      <c r="D1057" s="284" t="s">
        <v>3877</v>
      </c>
      <c r="E1057" s="36" t="s">
        <v>3878</v>
      </c>
      <c r="F1057" s="37" t="s">
        <v>3879</v>
      </c>
      <c r="G1057" s="34" t="s">
        <v>20</v>
      </c>
      <c r="I1057" s="34"/>
      <c r="J1057" s="38" t="s">
        <v>3880</v>
      </c>
      <c r="L1057" s="29">
        <v>45051.0</v>
      </c>
      <c r="M1057" s="29">
        <v>44993.0</v>
      </c>
      <c r="N1057" s="29"/>
      <c r="O1057" s="40"/>
    </row>
    <row r="1058">
      <c r="A1058" s="41" t="s">
        <v>3881</v>
      </c>
      <c r="B1058" s="17"/>
      <c r="C1058" s="42" t="s">
        <v>3882</v>
      </c>
      <c r="D1058" s="284" t="s">
        <v>3883</v>
      </c>
      <c r="E1058" s="44"/>
      <c r="F1058" s="44"/>
      <c r="G1058" s="42" t="s">
        <v>20</v>
      </c>
      <c r="H1058" s="19"/>
      <c r="I1058" s="42"/>
      <c r="J1058" s="46"/>
      <c r="K1058" s="19"/>
      <c r="L1058" s="47" t="s">
        <v>22</v>
      </c>
      <c r="M1058" s="48"/>
      <c r="N1058" s="48"/>
      <c r="O1058" s="49"/>
    </row>
    <row r="1059">
      <c r="A1059" s="50" t="s">
        <v>3884</v>
      </c>
      <c r="B1059" s="51" t="s">
        <v>3885</v>
      </c>
      <c r="C1059" s="11" t="s">
        <v>28</v>
      </c>
      <c r="D1059" s="284" t="s">
        <v>3886</v>
      </c>
      <c r="E1059" s="53"/>
      <c r="F1059" s="53"/>
      <c r="G1059" s="154" t="s">
        <v>3887</v>
      </c>
      <c r="H1059" s="11" t="s">
        <v>49</v>
      </c>
      <c r="I1059" s="11"/>
      <c r="J1059" s="54" t="s">
        <v>3888</v>
      </c>
      <c r="K1059" s="13">
        <v>44993.0</v>
      </c>
      <c r="L1059" s="56">
        <v>45051.0</v>
      </c>
      <c r="M1059" s="56"/>
      <c r="N1059" s="56"/>
      <c r="O1059" s="57"/>
    </row>
    <row r="1060">
      <c r="A1060" s="58" t="s">
        <v>3889</v>
      </c>
      <c r="B1060" s="17"/>
      <c r="C1060" s="61" t="s">
        <v>3890</v>
      </c>
      <c r="D1060" s="43" t="s">
        <v>3891</v>
      </c>
      <c r="E1060" s="60"/>
      <c r="F1060" s="60"/>
      <c r="G1060" s="61" t="s">
        <v>20</v>
      </c>
      <c r="H1060" s="19"/>
      <c r="I1060" s="61"/>
      <c r="J1060" s="62"/>
      <c r="K1060" s="19"/>
      <c r="L1060" s="63" t="s">
        <v>22</v>
      </c>
      <c r="M1060" s="64"/>
      <c r="N1060" s="64"/>
      <c r="O1060" s="65"/>
    </row>
    <row r="1061">
      <c r="A1061" s="391" t="s">
        <v>3892</v>
      </c>
      <c r="B1061" s="392" t="s">
        <v>3893</v>
      </c>
      <c r="C1061" s="393" t="s">
        <v>100</v>
      </c>
      <c r="D1061" s="284" t="s">
        <v>3894</v>
      </c>
      <c r="E1061" s="654" t="s">
        <v>3895</v>
      </c>
      <c r="F1061" s="657" t="s">
        <v>3896</v>
      </c>
      <c r="G1061" s="585" t="s">
        <v>3897</v>
      </c>
      <c r="H1061" s="393" t="s">
        <v>14</v>
      </c>
      <c r="I1061" s="393"/>
      <c r="J1061" s="396" t="s">
        <v>1307</v>
      </c>
      <c r="K1061" s="397">
        <v>44993.0</v>
      </c>
      <c r="L1061" s="398" t="s">
        <v>22</v>
      </c>
      <c r="M1061" s="399"/>
      <c r="N1061" s="399"/>
      <c r="O1061" s="400"/>
    </row>
    <row r="1062">
      <c r="A1062" s="520" t="s">
        <v>3898</v>
      </c>
      <c r="B1062" s="33"/>
      <c r="C1062" s="521" t="s">
        <v>3899</v>
      </c>
      <c r="D1062" s="284" t="s">
        <v>3900</v>
      </c>
      <c r="E1062" s="528" t="s">
        <v>3901</v>
      </c>
      <c r="F1062" s="522"/>
      <c r="G1062" s="521" t="s">
        <v>20</v>
      </c>
      <c r="I1062" s="521"/>
      <c r="J1062" s="524" t="s">
        <v>3902</v>
      </c>
      <c r="L1062" s="525" t="s">
        <v>22</v>
      </c>
      <c r="M1062" s="526"/>
      <c r="N1062" s="526"/>
      <c r="O1062" s="527"/>
    </row>
    <row r="1063">
      <c r="A1063" s="520" t="s">
        <v>3903</v>
      </c>
      <c r="B1063" s="33"/>
      <c r="C1063" s="521" t="s">
        <v>3904</v>
      </c>
      <c r="D1063" s="284" t="s">
        <v>3905</v>
      </c>
      <c r="E1063" s="528" t="s">
        <v>3906</v>
      </c>
      <c r="F1063" s="523" t="s">
        <v>3907</v>
      </c>
      <c r="G1063" s="587" t="s">
        <v>3908</v>
      </c>
      <c r="I1063" s="521" t="s">
        <v>3122</v>
      </c>
      <c r="J1063" s="524" t="s">
        <v>3909</v>
      </c>
      <c r="L1063" s="525" t="s">
        <v>22</v>
      </c>
      <c r="M1063" s="526">
        <v>44993.0</v>
      </c>
      <c r="N1063" s="526">
        <v>45007.0</v>
      </c>
      <c r="O1063" s="527">
        <v>45014.0</v>
      </c>
    </row>
    <row r="1064">
      <c r="A1064" s="520" t="s">
        <v>3910</v>
      </c>
      <c r="B1064" s="17"/>
      <c r="C1064" s="521" t="s">
        <v>1469</v>
      </c>
      <c r="D1064" s="284" t="s">
        <v>3911</v>
      </c>
      <c r="E1064" s="522"/>
      <c r="F1064" s="522"/>
      <c r="G1064" s="521" t="s">
        <v>20</v>
      </c>
      <c r="H1064" s="19"/>
      <c r="I1064" s="521"/>
      <c r="J1064" s="524"/>
      <c r="K1064" s="19"/>
      <c r="L1064" s="525" t="s">
        <v>22</v>
      </c>
      <c r="M1064" s="526"/>
      <c r="N1064" s="526"/>
      <c r="O1064" s="527"/>
    </row>
    <row r="1065">
      <c r="A1065" s="50" t="s">
        <v>3912</v>
      </c>
      <c r="B1065" s="51" t="s">
        <v>3913</v>
      </c>
      <c r="C1065" s="11" t="s">
        <v>28</v>
      </c>
      <c r="D1065" s="284" t="s">
        <v>3914</v>
      </c>
      <c r="E1065" s="53"/>
      <c r="F1065" s="385" t="s">
        <v>3915</v>
      </c>
      <c r="G1065" s="11" t="s">
        <v>20</v>
      </c>
      <c r="H1065" s="11" t="s">
        <v>49</v>
      </c>
      <c r="I1065" s="11"/>
      <c r="J1065" s="54" t="s">
        <v>212</v>
      </c>
      <c r="K1065" s="341">
        <v>44993.0</v>
      </c>
      <c r="L1065" s="55" t="s">
        <v>22</v>
      </c>
      <c r="M1065" s="56"/>
      <c r="N1065" s="56"/>
      <c r="O1065" s="56"/>
    </row>
    <row r="1066">
      <c r="A1066" s="6" t="s">
        <v>3916</v>
      </c>
      <c r="B1066" s="33"/>
      <c r="C1066" s="8" t="s">
        <v>68</v>
      </c>
      <c r="D1066" s="284" t="s">
        <v>3917</v>
      </c>
      <c r="E1066" s="10"/>
      <c r="F1066" s="10"/>
      <c r="G1066" s="8" t="s">
        <v>20</v>
      </c>
      <c r="I1066" s="8"/>
      <c r="J1066" s="12"/>
      <c r="L1066" s="14" t="s">
        <v>22</v>
      </c>
      <c r="M1066" s="15"/>
      <c r="N1066" s="15"/>
      <c r="O1066" s="16"/>
    </row>
    <row r="1067">
      <c r="A1067" s="6" t="s">
        <v>3918</v>
      </c>
      <c r="B1067" s="33"/>
      <c r="C1067" s="8" t="s">
        <v>3207</v>
      </c>
      <c r="D1067" s="35" t="s">
        <v>3919</v>
      </c>
      <c r="E1067" s="10"/>
      <c r="F1067" s="10"/>
      <c r="G1067" s="8" t="s">
        <v>20</v>
      </c>
      <c r="I1067" s="8"/>
      <c r="J1067" s="12"/>
      <c r="L1067" s="14" t="s">
        <v>22</v>
      </c>
      <c r="M1067" s="15"/>
      <c r="N1067" s="15"/>
      <c r="O1067" s="16"/>
    </row>
    <row r="1068">
      <c r="A1068" s="58" t="s">
        <v>3920</v>
      </c>
      <c r="B1068" s="17"/>
      <c r="C1068" s="61" t="s">
        <v>1022</v>
      </c>
      <c r="D1068" s="284" t="s">
        <v>3921</v>
      </c>
      <c r="E1068" s="60"/>
      <c r="F1068" s="60"/>
      <c r="G1068" s="61" t="s">
        <v>20</v>
      </c>
      <c r="H1068" s="19"/>
      <c r="I1068" s="61"/>
      <c r="J1068" s="62"/>
      <c r="K1068" s="19"/>
      <c r="L1068" s="63" t="s">
        <v>22</v>
      </c>
      <c r="M1068" s="64"/>
      <c r="N1068" s="64"/>
      <c r="O1068" s="65"/>
    </row>
    <row r="1069">
      <c r="A1069" s="50" t="s">
        <v>3922</v>
      </c>
      <c r="B1069" s="51" t="s">
        <v>3923</v>
      </c>
      <c r="C1069" s="11" t="s">
        <v>3924</v>
      </c>
      <c r="D1069" s="284" t="s">
        <v>3925</v>
      </c>
      <c r="E1069" s="53"/>
      <c r="F1069" s="53"/>
      <c r="G1069" s="11" t="s">
        <v>20</v>
      </c>
      <c r="H1069" s="11" t="s">
        <v>49</v>
      </c>
      <c r="I1069" s="11"/>
      <c r="J1069" s="54"/>
      <c r="K1069" s="341">
        <v>44993.0</v>
      </c>
      <c r="L1069" s="56" t="s">
        <v>22</v>
      </c>
      <c r="M1069" s="56"/>
      <c r="N1069" s="56"/>
      <c r="O1069" s="57"/>
    </row>
    <row r="1070">
      <c r="A1070" s="58" t="s">
        <v>3926</v>
      </c>
      <c r="B1070" s="17"/>
      <c r="C1070" s="61" t="s">
        <v>547</v>
      </c>
      <c r="D1070" s="284" t="s">
        <v>3927</v>
      </c>
      <c r="E1070" s="60"/>
      <c r="F1070" s="60"/>
      <c r="G1070" s="61" t="s">
        <v>20</v>
      </c>
      <c r="H1070" s="19"/>
      <c r="I1070" s="61"/>
      <c r="J1070" s="62"/>
      <c r="K1070" s="19"/>
      <c r="L1070" s="64" t="s">
        <v>22</v>
      </c>
      <c r="M1070" s="64"/>
      <c r="N1070" s="64"/>
      <c r="O1070" s="65"/>
    </row>
    <row r="1071">
      <c r="A1071" s="113" t="s">
        <v>3928</v>
      </c>
      <c r="B1071" s="114" t="s">
        <v>3929</v>
      </c>
      <c r="C1071" s="115" t="s">
        <v>290</v>
      </c>
      <c r="D1071" s="284" t="s">
        <v>3930</v>
      </c>
      <c r="E1071" s="658" t="s">
        <v>3931</v>
      </c>
      <c r="F1071" s="117"/>
      <c r="G1071" s="115" t="s">
        <v>20</v>
      </c>
      <c r="H1071" s="115" t="s">
        <v>96</v>
      </c>
      <c r="I1071" s="115"/>
      <c r="J1071" s="118" t="s">
        <v>2880</v>
      </c>
      <c r="K1071" s="119">
        <v>44993.0</v>
      </c>
      <c r="L1071" s="120" t="s">
        <v>22</v>
      </c>
      <c r="M1071" s="121"/>
      <c r="N1071" s="121"/>
      <c r="O1071" s="122"/>
    </row>
    <row r="1072">
      <c r="A1072" s="123" t="s">
        <v>3932</v>
      </c>
      <c r="B1072" s="33"/>
      <c r="C1072" s="124" t="s">
        <v>28</v>
      </c>
      <c r="D1072" s="284" t="s">
        <v>3933</v>
      </c>
      <c r="E1072" s="125"/>
      <c r="F1072" s="125"/>
      <c r="G1072" s="124" t="s">
        <v>20</v>
      </c>
      <c r="I1072" s="124"/>
      <c r="J1072" s="126"/>
      <c r="L1072" s="127" t="s">
        <v>22</v>
      </c>
      <c r="M1072" s="128"/>
      <c r="N1072" s="128"/>
      <c r="O1072" s="129"/>
    </row>
    <row r="1073">
      <c r="A1073" s="123" t="s">
        <v>3934</v>
      </c>
      <c r="B1073" s="33"/>
      <c r="C1073" s="124" t="s">
        <v>2100</v>
      </c>
      <c r="D1073" s="284" t="s">
        <v>3935</v>
      </c>
      <c r="E1073" s="622" t="s">
        <v>3936</v>
      </c>
      <c r="F1073" s="652" t="s">
        <v>3937</v>
      </c>
      <c r="G1073" s="124" t="s">
        <v>20</v>
      </c>
      <c r="I1073" s="124"/>
      <c r="J1073" s="126" t="s">
        <v>3938</v>
      </c>
      <c r="L1073" s="127" t="s">
        <v>22</v>
      </c>
      <c r="M1073" s="128"/>
      <c r="N1073" s="128"/>
      <c r="O1073" s="129"/>
    </row>
    <row r="1074">
      <c r="A1074" s="123" t="s">
        <v>3939</v>
      </c>
      <c r="B1074" s="33"/>
      <c r="C1074" s="124" t="s">
        <v>2953</v>
      </c>
      <c r="D1074" s="284" t="s">
        <v>3940</v>
      </c>
      <c r="E1074" s="125"/>
      <c r="F1074" s="125"/>
      <c r="G1074" s="124" t="s">
        <v>20</v>
      </c>
      <c r="I1074" s="124"/>
      <c r="J1074" s="126"/>
      <c r="L1074" s="127" t="s">
        <v>22</v>
      </c>
      <c r="M1074" s="128"/>
      <c r="N1074" s="128"/>
      <c r="O1074" s="129"/>
    </row>
    <row r="1075">
      <c r="A1075" s="123" t="s">
        <v>3941</v>
      </c>
      <c r="B1075" s="33"/>
      <c r="C1075" s="124" t="s">
        <v>134</v>
      </c>
      <c r="D1075" s="284" t="s">
        <v>3942</v>
      </c>
      <c r="E1075" s="623" t="s">
        <v>3943</v>
      </c>
      <c r="F1075" s="652" t="s">
        <v>3944</v>
      </c>
      <c r="G1075" s="653" t="s">
        <v>3945</v>
      </c>
      <c r="I1075" s="124" t="s">
        <v>2029</v>
      </c>
      <c r="J1075" s="126" t="s">
        <v>3946</v>
      </c>
      <c r="L1075" s="128">
        <v>45046.0</v>
      </c>
      <c r="M1075" s="128"/>
      <c r="N1075" s="128"/>
      <c r="O1075" s="129"/>
    </row>
    <row r="1076">
      <c r="A1076" s="123" t="s">
        <v>3947</v>
      </c>
      <c r="B1076" s="33"/>
      <c r="C1076" s="124" t="s">
        <v>3948</v>
      </c>
      <c r="D1076" s="284" t="s">
        <v>3949</v>
      </c>
      <c r="E1076" s="622" t="s">
        <v>3950</v>
      </c>
      <c r="F1076" s="125"/>
      <c r="G1076" s="653" t="s">
        <v>3951</v>
      </c>
      <c r="I1076" s="124"/>
      <c r="J1076" s="126" t="s">
        <v>3952</v>
      </c>
      <c r="L1076" s="127" t="s">
        <v>22</v>
      </c>
      <c r="M1076" s="128"/>
      <c r="N1076" s="128"/>
      <c r="O1076" s="129"/>
    </row>
    <row r="1077">
      <c r="A1077" s="123" t="s">
        <v>3953</v>
      </c>
      <c r="B1077" s="33"/>
      <c r="C1077" s="124" t="s">
        <v>3954</v>
      </c>
      <c r="D1077" s="284" t="s">
        <v>3955</v>
      </c>
      <c r="E1077" s="125"/>
      <c r="F1077" s="125"/>
      <c r="G1077" s="653" t="s">
        <v>3956</v>
      </c>
      <c r="I1077" s="124"/>
      <c r="J1077" s="126"/>
      <c r="L1077" s="127" t="s">
        <v>22</v>
      </c>
      <c r="M1077" s="128"/>
      <c r="N1077" s="128"/>
      <c r="O1077" s="129"/>
    </row>
    <row r="1078">
      <c r="A1078" s="572" t="s">
        <v>3957</v>
      </c>
      <c r="B1078" s="17"/>
      <c r="C1078" s="573" t="s">
        <v>3958</v>
      </c>
      <c r="D1078" s="284" t="s">
        <v>3959</v>
      </c>
      <c r="E1078" s="575"/>
      <c r="F1078" s="575"/>
      <c r="G1078" s="573" t="s">
        <v>20</v>
      </c>
      <c r="H1078" s="19"/>
      <c r="I1078" s="573"/>
      <c r="J1078" s="576"/>
      <c r="K1078" s="19"/>
      <c r="L1078" s="577" t="s">
        <v>22</v>
      </c>
      <c r="M1078" s="578"/>
      <c r="N1078" s="578"/>
      <c r="O1078" s="579"/>
    </row>
    <row r="1079">
      <c r="A1079" s="156" t="s">
        <v>3960</v>
      </c>
      <c r="B1079" s="659" t="s">
        <v>3961</v>
      </c>
      <c r="C1079" s="52" t="s">
        <v>71</v>
      </c>
      <c r="D1079" s="284" t="s">
        <v>3962</v>
      </c>
      <c r="E1079" s="660" t="s">
        <v>3963</v>
      </c>
      <c r="F1079" s="661"/>
      <c r="G1079" s="52" t="s">
        <v>20</v>
      </c>
      <c r="H1079" s="52" t="s">
        <v>49</v>
      </c>
      <c r="I1079" s="52" t="s">
        <v>2942</v>
      </c>
      <c r="J1079" s="54" t="s">
        <v>2449</v>
      </c>
      <c r="K1079" s="662">
        <v>44993.0</v>
      </c>
      <c r="L1079" s="663" t="s">
        <v>22</v>
      </c>
      <c r="M1079" s="664"/>
      <c r="N1079" s="664"/>
      <c r="O1079" s="665"/>
    </row>
    <row r="1080">
      <c r="A1080" s="666" t="s">
        <v>3964</v>
      </c>
      <c r="B1080" s="33"/>
      <c r="C1080" s="18" t="s">
        <v>3207</v>
      </c>
      <c r="D1080" s="284" t="s">
        <v>3965</v>
      </c>
      <c r="E1080" s="152"/>
      <c r="F1080" s="152"/>
      <c r="G1080" s="18" t="s">
        <v>20</v>
      </c>
      <c r="I1080" s="18"/>
      <c r="J1080" s="12"/>
      <c r="L1080" s="667" t="s">
        <v>22</v>
      </c>
      <c r="M1080" s="668"/>
      <c r="N1080" s="668"/>
      <c r="O1080" s="669"/>
    </row>
    <row r="1081">
      <c r="A1081" s="666" t="s">
        <v>3966</v>
      </c>
      <c r="B1081" s="33"/>
      <c r="C1081" s="18" t="s">
        <v>3967</v>
      </c>
      <c r="D1081" s="284" t="s">
        <v>3968</v>
      </c>
      <c r="E1081" s="670" t="s">
        <v>3969</v>
      </c>
      <c r="F1081" s="152"/>
      <c r="G1081" s="18" t="s">
        <v>20</v>
      </c>
      <c r="I1081" s="18"/>
      <c r="J1081" s="12" t="s">
        <v>2472</v>
      </c>
      <c r="L1081" s="667" t="s">
        <v>22</v>
      </c>
      <c r="M1081" s="668"/>
      <c r="N1081" s="668"/>
      <c r="O1081" s="669"/>
    </row>
    <row r="1082">
      <c r="A1082" s="666" t="s">
        <v>3970</v>
      </c>
      <c r="B1082" s="33"/>
      <c r="C1082" s="18" t="s">
        <v>3971</v>
      </c>
      <c r="D1082" s="284" t="s">
        <v>3972</v>
      </c>
      <c r="E1082" s="152"/>
      <c r="F1082" s="152"/>
      <c r="G1082" s="18" t="s">
        <v>20</v>
      </c>
      <c r="I1082" s="18"/>
      <c r="J1082" s="12"/>
      <c r="L1082" s="667" t="s">
        <v>22</v>
      </c>
      <c r="M1082" s="668"/>
      <c r="N1082" s="668"/>
      <c r="O1082" s="669"/>
    </row>
    <row r="1083">
      <c r="A1083" s="671" t="s">
        <v>3973</v>
      </c>
      <c r="B1083" s="17"/>
      <c r="C1083" s="59" t="s">
        <v>1469</v>
      </c>
      <c r="D1083" s="284" t="s">
        <v>3974</v>
      </c>
      <c r="E1083" s="670" t="s">
        <v>3975</v>
      </c>
      <c r="F1083" s="672"/>
      <c r="G1083" s="59" t="s">
        <v>20</v>
      </c>
      <c r="H1083" s="19"/>
      <c r="I1083" s="18"/>
      <c r="J1083" s="12" t="s">
        <v>3976</v>
      </c>
      <c r="K1083" s="19"/>
      <c r="L1083" s="667" t="s">
        <v>22</v>
      </c>
      <c r="M1083" s="668"/>
      <c r="N1083" s="668"/>
      <c r="O1083" s="669"/>
    </row>
    <row r="1084">
      <c r="A1084" s="20" t="s">
        <v>3977</v>
      </c>
      <c r="B1084" s="21" t="s">
        <v>3978</v>
      </c>
      <c r="C1084" s="22" t="s">
        <v>28</v>
      </c>
      <c r="D1084" s="284" t="s">
        <v>3979</v>
      </c>
      <c r="E1084" s="79"/>
      <c r="F1084" s="163" t="s">
        <v>3980</v>
      </c>
      <c r="G1084" s="22" t="s">
        <v>20</v>
      </c>
      <c r="H1084" s="22" t="s">
        <v>13</v>
      </c>
      <c r="I1084" s="22"/>
      <c r="J1084" s="27" t="s">
        <v>212</v>
      </c>
      <c r="K1084" s="28">
        <v>44993.0</v>
      </c>
      <c r="L1084" s="81" t="s">
        <v>22</v>
      </c>
      <c r="M1084" s="30"/>
      <c r="N1084" s="30"/>
      <c r="O1084" s="31"/>
    </row>
    <row r="1085">
      <c r="A1085" s="32" t="s">
        <v>3981</v>
      </c>
      <c r="B1085" s="33"/>
      <c r="C1085" s="34" t="s">
        <v>134</v>
      </c>
      <c r="D1085" s="284" t="s">
        <v>3982</v>
      </c>
      <c r="E1085" s="82"/>
      <c r="F1085" s="37" t="s">
        <v>3983</v>
      </c>
      <c r="G1085" s="164" t="s">
        <v>3984</v>
      </c>
      <c r="I1085" s="34"/>
      <c r="J1085" s="38" t="s">
        <v>2253</v>
      </c>
      <c r="L1085" s="29">
        <v>45057.0</v>
      </c>
      <c r="M1085" s="29"/>
      <c r="N1085" s="29"/>
      <c r="O1085" s="40"/>
    </row>
    <row r="1086">
      <c r="A1086" s="32" t="s">
        <v>3985</v>
      </c>
      <c r="B1086" s="33"/>
      <c r="C1086" s="34" t="s">
        <v>3207</v>
      </c>
      <c r="D1086" s="43" t="s">
        <v>3986</v>
      </c>
      <c r="E1086" s="82"/>
      <c r="F1086" s="82"/>
      <c r="G1086" s="34" t="s">
        <v>20</v>
      </c>
      <c r="I1086" s="34"/>
      <c r="J1086" s="38"/>
      <c r="L1086" s="39" t="s">
        <v>22</v>
      </c>
      <c r="M1086" s="29"/>
      <c r="N1086" s="29"/>
      <c r="O1086" s="40"/>
    </row>
    <row r="1087">
      <c r="A1087" s="41" t="s">
        <v>3987</v>
      </c>
      <c r="B1087" s="17"/>
      <c r="C1087" s="42" t="s">
        <v>794</v>
      </c>
      <c r="D1087" s="284" t="s">
        <v>3988</v>
      </c>
      <c r="E1087" s="285" t="s">
        <v>3989</v>
      </c>
      <c r="F1087" s="165" t="s">
        <v>3990</v>
      </c>
      <c r="G1087" s="42" t="s">
        <v>20</v>
      </c>
      <c r="H1087" s="19"/>
      <c r="I1087" s="42"/>
      <c r="J1087" s="46" t="s">
        <v>3991</v>
      </c>
      <c r="K1087" s="19"/>
      <c r="L1087" s="48">
        <v>45051.0</v>
      </c>
      <c r="M1087" s="48">
        <v>44994.0</v>
      </c>
      <c r="N1087" s="48"/>
      <c r="O1087" s="49"/>
    </row>
    <row r="1088">
      <c r="A1088" s="50" t="s">
        <v>3992</v>
      </c>
      <c r="B1088" s="51" t="s">
        <v>3993</v>
      </c>
      <c r="C1088" s="11" t="s">
        <v>3994</v>
      </c>
      <c r="D1088" s="284" t="s">
        <v>3995</v>
      </c>
      <c r="E1088" s="313" t="s">
        <v>3996</v>
      </c>
      <c r="F1088" s="53"/>
      <c r="G1088" s="11" t="s">
        <v>20</v>
      </c>
      <c r="H1088" s="11" t="s">
        <v>49</v>
      </c>
      <c r="I1088" s="11"/>
      <c r="J1088" s="54" t="s">
        <v>1300</v>
      </c>
      <c r="K1088" s="13">
        <v>44993.0</v>
      </c>
      <c r="L1088" s="55" t="s">
        <v>22</v>
      </c>
      <c r="M1088" s="56"/>
      <c r="N1088" s="56"/>
      <c r="O1088" s="57"/>
    </row>
    <row r="1089">
      <c r="A1089" s="6" t="s">
        <v>3997</v>
      </c>
      <c r="B1089" s="33"/>
      <c r="C1089" s="8" t="s">
        <v>3211</v>
      </c>
      <c r="D1089" s="284" t="s">
        <v>3998</v>
      </c>
      <c r="E1089" s="10"/>
      <c r="F1089" s="10"/>
      <c r="G1089" s="8" t="s">
        <v>20</v>
      </c>
      <c r="I1089" s="8"/>
      <c r="J1089" s="12"/>
      <c r="L1089" s="14" t="s">
        <v>22</v>
      </c>
      <c r="M1089" s="15"/>
      <c r="N1089" s="15"/>
      <c r="O1089" s="16"/>
    </row>
    <row r="1090">
      <c r="A1090" s="6" t="s">
        <v>3999</v>
      </c>
      <c r="B1090" s="33"/>
      <c r="C1090" s="8" t="s">
        <v>721</v>
      </c>
      <c r="D1090" s="284" t="s">
        <v>4000</v>
      </c>
      <c r="E1090" s="286" t="s">
        <v>4001</v>
      </c>
      <c r="F1090" s="10"/>
      <c r="G1090" s="8" t="s">
        <v>20</v>
      </c>
      <c r="I1090" s="8"/>
      <c r="J1090" s="12" t="s">
        <v>1300</v>
      </c>
      <c r="L1090" s="14" t="s">
        <v>22</v>
      </c>
      <c r="M1090" s="15"/>
      <c r="N1090" s="15"/>
      <c r="O1090" s="16"/>
    </row>
    <row r="1091">
      <c r="A1091" s="6" t="s">
        <v>4002</v>
      </c>
      <c r="B1091" s="33"/>
      <c r="C1091" s="8" t="s">
        <v>4003</v>
      </c>
      <c r="D1091" s="284" t="s">
        <v>4004</v>
      </c>
      <c r="E1091" s="286" t="s">
        <v>4005</v>
      </c>
      <c r="F1091" s="10"/>
      <c r="G1091" s="8" t="s">
        <v>20</v>
      </c>
      <c r="I1091" s="8"/>
      <c r="J1091" s="12" t="s">
        <v>4006</v>
      </c>
      <c r="L1091" s="14" t="s">
        <v>22</v>
      </c>
      <c r="M1091" s="15"/>
      <c r="N1091" s="15"/>
      <c r="O1091" s="16"/>
    </row>
    <row r="1092">
      <c r="A1092" s="58" t="s">
        <v>4007</v>
      </c>
      <c r="B1092" s="17"/>
      <c r="C1092" s="61" t="s">
        <v>4008</v>
      </c>
      <c r="D1092" s="284" t="s">
        <v>4009</v>
      </c>
      <c r="E1092" s="384" t="s">
        <v>4010</v>
      </c>
      <c r="F1092" s="60"/>
      <c r="G1092" s="61" t="s">
        <v>20</v>
      </c>
      <c r="H1092" s="19"/>
      <c r="I1092" s="61"/>
      <c r="J1092" s="62" t="s">
        <v>2472</v>
      </c>
      <c r="K1092" s="19"/>
      <c r="L1092" s="14" t="s">
        <v>22</v>
      </c>
      <c r="M1092" s="64"/>
      <c r="N1092" s="64"/>
      <c r="O1092" s="65"/>
    </row>
    <row r="1093">
      <c r="A1093" s="20" t="s">
        <v>4011</v>
      </c>
      <c r="B1093" s="21" t="s">
        <v>4012</v>
      </c>
      <c r="C1093" s="22" t="s">
        <v>28</v>
      </c>
      <c r="D1093" s="284" t="s">
        <v>4013</v>
      </c>
      <c r="E1093" s="78" t="s">
        <v>4014</v>
      </c>
      <c r="F1093" s="79"/>
      <c r="G1093" s="22" t="s">
        <v>20</v>
      </c>
      <c r="H1093" s="22" t="s">
        <v>13</v>
      </c>
      <c r="I1093" s="22"/>
      <c r="J1093" s="27" t="s">
        <v>3542</v>
      </c>
      <c r="K1093" s="28">
        <v>44993.0</v>
      </c>
      <c r="L1093" s="81" t="s">
        <v>22</v>
      </c>
      <c r="M1093" s="30"/>
      <c r="N1093" s="30"/>
      <c r="O1093" s="31"/>
    </row>
    <row r="1094">
      <c r="A1094" s="32" t="s">
        <v>4015</v>
      </c>
      <c r="B1094" s="33"/>
      <c r="C1094" s="34" t="s">
        <v>2100</v>
      </c>
      <c r="D1094" s="284" t="s">
        <v>4016</v>
      </c>
      <c r="E1094" s="82"/>
      <c r="F1094" s="82"/>
      <c r="G1094" s="34" t="s">
        <v>20</v>
      </c>
      <c r="I1094" s="34"/>
      <c r="J1094" s="38"/>
      <c r="L1094" s="39" t="s">
        <v>22</v>
      </c>
      <c r="M1094" s="29"/>
      <c r="N1094" s="29"/>
      <c r="O1094" s="40"/>
    </row>
    <row r="1095">
      <c r="A1095" s="41" t="s">
        <v>4017</v>
      </c>
      <c r="B1095" s="17"/>
      <c r="C1095" s="42" t="s">
        <v>4018</v>
      </c>
      <c r="D1095" s="43" t="s">
        <v>4019</v>
      </c>
      <c r="E1095" s="44"/>
      <c r="F1095" s="536" t="s">
        <v>4020</v>
      </c>
      <c r="G1095" s="42" t="s">
        <v>20</v>
      </c>
      <c r="H1095" s="19"/>
      <c r="I1095" s="42"/>
      <c r="J1095" s="46" t="s">
        <v>2253</v>
      </c>
      <c r="K1095" s="19"/>
      <c r="L1095" s="48">
        <v>45059.0</v>
      </c>
      <c r="M1095" s="48">
        <v>45001.0</v>
      </c>
      <c r="N1095" s="48"/>
      <c r="O1095" s="49"/>
    </row>
    <row r="1096">
      <c r="A1096" s="20" t="s">
        <v>4021</v>
      </c>
      <c r="B1096" s="21" t="s">
        <v>4022</v>
      </c>
      <c r="C1096" s="22" t="s">
        <v>100</v>
      </c>
      <c r="D1096" s="284" t="s">
        <v>4023</v>
      </c>
      <c r="E1096" s="79"/>
      <c r="F1096" s="79"/>
      <c r="G1096" s="22" t="s">
        <v>20</v>
      </c>
      <c r="H1096" s="22" t="s">
        <v>13</v>
      </c>
      <c r="I1096" s="22"/>
      <c r="J1096" s="27"/>
      <c r="K1096" s="28">
        <v>44994.0</v>
      </c>
      <c r="L1096" s="81" t="s">
        <v>22</v>
      </c>
      <c r="M1096" s="30"/>
      <c r="N1096" s="30"/>
      <c r="O1096" s="31"/>
    </row>
    <row r="1097">
      <c r="A1097" s="32" t="s">
        <v>4024</v>
      </c>
      <c r="B1097" s="33"/>
      <c r="C1097" s="34" t="s">
        <v>1911</v>
      </c>
      <c r="D1097" s="284" t="s">
        <v>4025</v>
      </c>
      <c r="E1097" s="43" t="s">
        <v>4026</v>
      </c>
      <c r="F1097" s="37" t="s">
        <v>4027</v>
      </c>
      <c r="G1097" s="164" t="s">
        <v>4028</v>
      </c>
      <c r="I1097" s="34"/>
      <c r="J1097" s="38" t="s">
        <v>4029</v>
      </c>
      <c r="L1097" s="29">
        <v>45057.0</v>
      </c>
      <c r="M1097" s="29"/>
      <c r="N1097" s="29"/>
      <c r="O1097" s="40"/>
    </row>
    <row r="1098">
      <c r="A1098" s="32" t="s">
        <v>4030</v>
      </c>
      <c r="B1098" s="33"/>
      <c r="C1098" s="34" t="s">
        <v>4031</v>
      </c>
      <c r="D1098" s="284" t="s">
        <v>4032</v>
      </c>
      <c r="E1098" s="673" t="s">
        <v>4033</v>
      </c>
      <c r="F1098" s="43" t="s">
        <v>4034</v>
      </c>
      <c r="G1098" s="164" t="s">
        <v>4035</v>
      </c>
      <c r="I1098" s="34"/>
      <c r="J1098" s="38" t="s">
        <v>4036</v>
      </c>
      <c r="L1098" s="29">
        <v>45035.0</v>
      </c>
      <c r="M1098" s="29"/>
      <c r="N1098" s="29"/>
      <c r="O1098" s="40"/>
    </row>
    <row r="1099">
      <c r="A1099" s="32" t="s">
        <v>4037</v>
      </c>
      <c r="B1099" s="33"/>
      <c r="C1099" s="34" t="s">
        <v>151</v>
      </c>
      <c r="D1099" s="284" t="s">
        <v>4038</v>
      </c>
      <c r="E1099" s="82"/>
      <c r="F1099" s="43" t="s">
        <v>4039</v>
      </c>
      <c r="G1099" s="34" t="s">
        <v>20</v>
      </c>
      <c r="I1099" s="34"/>
      <c r="J1099" s="38" t="s">
        <v>2253</v>
      </c>
      <c r="L1099" s="29">
        <v>45052.0</v>
      </c>
      <c r="M1099" s="29"/>
      <c r="N1099" s="29"/>
      <c r="O1099" s="40"/>
    </row>
    <row r="1100">
      <c r="A1100" s="41" t="s">
        <v>4040</v>
      </c>
      <c r="B1100" s="17"/>
      <c r="C1100" s="42" t="s">
        <v>794</v>
      </c>
      <c r="D1100" s="284" t="s">
        <v>4041</v>
      </c>
      <c r="E1100" s="285" t="s">
        <v>4042</v>
      </c>
      <c r="F1100" s="44"/>
      <c r="G1100" s="362" t="s">
        <v>4043</v>
      </c>
      <c r="H1100" s="19"/>
      <c r="I1100" s="42"/>
      <c r="J1100" s="46" t="s">
        <v>4044</v>
      </c>
      <c r="K1100" s="19"/>
      <c r="L1100" s="47" t="s">
        <v>22</v>
      </c>
      <c r="M1100" s="48"/>
      <c r="N1100" s="48"/>
      <c r="O1100" s="49"/>
    </row>
    <row r="1101">
      <c r="A1101" s="20" t="s">
        <v>4045</v>
      </c>
      <c r="B1101" s="21" t="s">
        <v>4046</v>
      </c>
      <c r="C1101" s="22" t="s">
        <v>100</v>
      </c>
      <c r="D1101" s="284" t="s">
        <v>4047</v>
      </c>
      <c r="E1101" s="78" t="s">
        <v>4048</v>
      </c>
      <c r="F1101" s="79"/>
      <c r="G1101" s="22" t="s">
        <v>20</v>
      </c>
      <c r="H1101" s="22" t="s">
        <v>13</v>
      </c>
      <c r="I1101" s="22"/>
      <c r="J1101" s="27"/>
      <c r="K1101" s="28">
        <v>44994.0</v>
      </c>
      <c r="L1101" s="81" t="s">
        <v>22</v>
      </c>
      <c r="M1101" s="30"/>
      <c r="N1101" s="30"/>
      <c r="O1101" s="31"/>
    </row>
    <row r="1102">
      <c r="A1102" s="32" t="s">
        <v>4049</v>
      </c>
      <c r="B1102" s="33"/>
      <c r="C1102" s="34" t="s">
        <v>385</v>
      </c>
      <c r="D1102" s="284" t="s">
        <v>4050</v>
      </c>
      <c r="E1102" s="36" t="s">
        <v>4051</v>
      </c>
      <c r="F1102" s="82"/>
      <c r="G1102" s="164" t="s">
        <v>4052</v>
      </c>
      <c r="I1102" s="34"/>
      <c r="J1102" s="530" t="s">
        <v>4053</v>
      </c>
      <c r="L1102" s="39" t="s">
        <v>22</v>
      </c>
      <c r="M1102" s="29"/>
      <c r="N1102" s="29"/>
      <c r="O1102" s="40"/>
    </row>
    <row r="1103">
      <c r="A1103" s="32" t="s">
        <v>4054</v>
      </c>
      <c r="B1103" s="33"/>
      <c r="C1103" s="34" t="s">
        <v>4055</v>
      </c>
      <c r="D1103" s="284" t="s">
        <v>4056</v>
      </c>
      <c r="E1103" s="82"/>
      <c r="F1103" s="82"/>
      <c r="G1103" s="164" t="s">
        <v>4057</v>
      </c>
      <c r="I1103" s="34"/>
      <c r="J1103" s="38"/>
      <c r="L1103" s="39" t="s">
        <v>22</v>
      </c>
      <c r="M1103" s="29"/>
      <c r="N1103" s="29"/>
      <c r="O1103" s="40"/>
    </row>
    <row r="1104">
      <c r="A1104" s="41" t="s">
        <v>4058</v>
      </c>
      <c r="B1104" s="17"/>
      <c r="C1104" s="42" t="s">
        <v>345</v>
      </c>
      <c r="D1104" s="284" t="s">
        <v>4059</v>
      </c>
      <c r="E1104" s="36" t="s">
        <v>4060</v>
      </c>
      <c r="F1104" s="44"/>
      <c r="G1104" s="42" t="s">
        <v>20</v>
      </c>
      <c r="H1104" s="19"/>
      <c r="I1104" s="34"/>
      <c r="J1104" s="38" t="s">
        <v>2704</v>
      </c>
      <c r="K1104" s="19"/>
      <c r="L1104" s="39" t="s">
        <v>22</v>
      </c>
      <c r="M1104" s="29"/>
      <c r="N1104" s="29"/>
      <c r="O1104" s="40"/>
    </row>
    <row r="1105">
      <c r="A1105" s="50" t="s">
        <v>4061</v>
      </c>
      <c r="B1105" s="51" t="s">
        <v>4062</v>
      </c>
      <c r="C1105" s="11" t="s">
        <v>3207</v>
      </c>
      <c r="D1105" s="284" t="s">
        <v>4063</v>
      </c>
      <c r="E1105" s="53"/>
      <c r="F1105" s="53"/>
      <c r="G1105" s="11" t="s">
        <v>20</v>
      </c>
      <c r="H1105" s="11" t="s">
        <v>49</v>
      </c>
      <c r="I1105" s="11"/>
      <c r="J1105" s="54"/>
      <c r="K1105" s="13">
        <v>44994.0</v>
      </c>
      <c r="L1105" s="55" t="s">
        <v>22</v>
      </c>
      <c r="M1105" s="56"/>
      <c r="N1105" s="56"/>
      <c r="O1105" s="57"/>
    </row>
    <row r="1106">
      <c r="A1106" s="6" t="s">
        <v>4064</v>
      </c>
      <c r="B1106" s="33"/>
      <c r="C1106" s="8" t="s">
        <v>4065</v>
      </c>
      <c r="D1106" s="43" t="s">
        <v>4066</v>
      </c>
      <c r="E1106" s="286" t="s">
        <v>4067</v>
      </c>
      <c r="F1106" s="10"/>
      <c r="G1106" s="8" t="s">
        <v>20</v>
      </c>
      <c r="I1106" s="8"/>
      <c r="J1106" s="12" t="s">
        <v>3542</v>
      </c>
      <c r="L1106" s="14" t="s">
        <v>22</v>
      </c>
      <c r="M1106" s="15"/>
      <c r="N1106" s="15"/>
      <c r="O1106" s="16"/>
    </row>
    <row r="1107">
      <c r="A1107" s="58" t="s">
        <v>4068</v>
      </c>
      <c r="B1107" s="17"/>
      <c r="C1107" s="61" t="s">
        <v>4069</v>
      </c>
      <c r="D1107" s="43" t="s">
        <v>4070</v>
      </c>
      <c r="E1107" s="60"/>
      <c r="F1107" s="60"/>
      <c r="G1107" s="159" t="s">
        <v>4071</v>
      </c>
      <c r="H1107" s="19"/>
      <c r="I1107" s="61"/>
      <c r="J1107" s="62"/>
      <c r="K1107" s="19"/>
      <c r="L1107" s="63" t="s">
        <v>22</v>
      </c>
      <c r="M1107" s="64"/>
      <c r="N1107" s="64"/>
      <c r="O1107" s="65"/>
    </row>
    <row r="1108">
      <c r="A1108" s="20" t="s">
        <v>4072</v>
      </c>
      <c r="B1108" s="21" t="s">
        <v>4073</v>
      </c>
      <c r="C1108" s="22" t="s">
        <v>28</v>
      </c>
      <c r="D1108" s="43" t="s">
        <v>4074</v>
      </c>
      <c r="E1108" s="79"/>
      <c r="F1108" s="25" t="s">
        <v>4075</v>
      </c>
      <c r="G1108" s="22" t="s">
        <v>20</v>
      </c>
      <c r="H1108" s="22" t="s">
        <v>13</v>
      </c>
      <c r="I1108" s="22"/>
      <c r="J1108" s="27" t="s">
        <v>1276</v>
      </c>
      <c r="K1108" s="28">
        <v>44994.0</v>
      </c>
      <c r="L1108" s="492">
        <v>45041.0</v>
      </c>
      <c r="M1108" s="30"/>
      <c r="N1108" s="30"/>
      <c r="O1108" s="31"/>
    </row>
    <row r="1109">
      <c r="A1109" s="32" t="s">
        <v>4076</v>
      </c>
      <c r="B1109" s="33"/>
      <c r="C1109" s="34" t="s">
        <v>915</v>
      </c>
      <c r="D1109" s="43" t="s">
        <v>4077</v>
      </c>
      <c r="E1109" s="82"/>
      <c r="F1109" s="82"/>
      <c r="G1109" s="34" t="s">
        <v>20</v>
      </c>
      <c r="I1109" s="34"/>
      <c r="J1109" s="38"/>
      <c r="L1109" s="39" t="s">
        <v>22</v>
      </c>
      <c r="M1109" s="29"/>
      <c r="N1109" s="29"/>
      <c r="O1109" s="40"/>
    </row>
    <row r="1110">
      <c r="A1110" s="41" t="s">
        <v>4078</v>
      </c>
      <c r="B1110" s="17"/>
      <c r="C1110" s="42" t="s">
        <v>711</v>
      </c>
      <c r="D1110" s="43" t="s">
        <v>4079</v>
      </c>
      <c r="E1110" s="44"/>
      <c r="F1110" s="44"/>
      <c r="G1110" s="362" t="s">
        <v>4080</v>
      </c>
      <c r="H1110" s="19"/>
      <c r="I1110" s="42"/>
      <c r="J1110" s="46"/>
      <c r="K1110" s="19"/>
      <c r="L1110" s="47" t="s">
        <v>22</v>
      </c>
      <c r="M1110" s="48"/>
      <c r="N1110" s="48"/>
      <c r="O1110" s="49"/>
    </row>
    <row r="1111">
      <c r="A1111" s="20" t="s">
        <v>4081</v>
      </c>
      <c r="B1111" s="43" t="s">
        <v>4082</v>
      </c>
      <c r="C1111" s="22" t="s">
        <v>4083</v>
      </c>
      <c r="D1111" s="43" t="s">
        <v>4084</v>
      </c>
      <c r="E1111" s="79"/>
      <c r="F1111" s="163" t="s">
        <v>4085</v>
      </c>
      <c r="G1111" s="22" t="s">
        <v>20</v>
      </c>
      <c r="H1111" s="22" t="s">
        <v>13</v>
      </c>
      <c r="I1111" s="22"/>
      <c r="J1111" s="27" t="s">
        <v>212</v>
      </c>
      <c r="K1111" s="28">
        <v>44994.0</v>
      </c>
      <c r="L1111" s="81" t="s">
        <v>22</v>
      </c>
      <c r="M1111" s="30"/>
      <c r="N1111" s="30"/>
      <c r="O1111" s="31"/>
    </row>
    <row r="1112">
      <c r="A1112" s="32" t="s">
        <v>4086</v>
      </c>
      <c r="C1112" s="34" t="s">
        <v>4083</v>
      </c>
      <c r="D1112" s="284" t="s">
        <v>4087</v>
      </c>
      <c r="E1112" s="82"/>
      <c r="F1112" s="37" t="s">
        <v>4088</v>
      </c>
      <c r="G1112" s="34" t="s">
        <v>20</v>
      </c>
      <c r="I1112" s="34"/>
      <c r="J1112" s="38" t="s">
        <v>212</v>
      </c>
      <c r="L1112" s="39" t="s">
        <v>22</v>
      </c>
      <c r="M1112" s="29"/>
      <c r="N1112" s="29"/>
      <c r="O1112" s="40"/>
    </row>
    <row r="1113">
      <c r="A1113" s="32" t="s">
        <v>4089</v>
      </c>
      <c r="C1113" s="34" t="s">
        <v>1272</v>
      </c>
      <c r="D1113" s="43" t="s">
        <v>4090</v>
      </c>
      <c r="E1113" s="82"/>
      <c r="F1113" s="82"/>
      <c r="G1113" s="34" t="s">
        <v>20</v>
      </c>
      <c r="I1113" s="34"/>
      <c r="J1113" s="38"/>
      <c r="L1113" s="39" t="s">
        <v>22</v>
      </c>
      <c r="M1113" s="29"/>
      <c r="N1113" s="29"/>
      <c r="O1113" s="40"/>
    </row>
    <row r="1114">
      <c r="A1114" s="32" t="s">
        <v>4091</v>
      </c>
      <c r="C1114" s="34" t="s">
        <v>4092</v>
      </c>
      <c r="D1114" s="284" t="s">
        <v>4093</v>
      </c>
      <c r="E1114" s="82"/>
      <c r="F1114" s="37" t="s">
        <v>4094</v>
      </c>
      <c r="G1114" s="34" t="s">
        <v>20</v>
      </c>
      <c r="I1114" s="34"/>
      <c r="J1114" s="38" t="s">
        <v>2253</v>
      </c>
      <c r="L1114" s="29">
        <v>45053.0</v>
      </c>
      <c r="M1114" s="29"/>
      <c r="N1114" s="29"/>
      <c r="O1114" s="40"/>
    </row>
    <row r="1115">
      <c r="A1115" s="41" t="s">
        <v>4095</v>
      </c>
      <c r="B1115" s="19"/>
      <c r="C1115" s="42" t="s">
        <v>2026</v>
      </c>
      <c r="D1115" s="284" t="s">
        <v>4096</v>
      </c>
      <c r="E1115" s="673" t="s">
        <v>4097</v>
      </c>
      <c r="F1115" s="334"/>
      <c r="G1115" s="42" t="s">
        <v>20</v>
      </c>
      <c r="H1115" s="19"/>
      <c r="I1115" s="34"/>
      <c r="J1115" s="38" t="s">
        <v>1300</v>
      </c>
      <c r="K1115" s="19"/>
      <c r="L1115" s="39" t="s">
        <v>22</v>
      </c>
      <c r="M1115" s="29"/>
      <c r="N1115" s="29"/>
      <c r="O1115" s="40"/>
    </row>
    <row r="1116">
      <c r="A1116" s="580" t="s">
        <v>4098</v>
      </c>
      <c r="B1116" s="51" t="s">
        <v>4099</v>
      </c>
      <c r="C1116" s="11" t="s">
        <v>424</v>
      </c>
      <c r="D1116" s="284" t="s">
        <v>4100</v>
      </c>
      <c r="E1116" s="53"/>
      <c r="F1116" s="53"/>
      <c r="G1116" s="154" t="s">
        <v>4101</v>
      </c>
      <c r="H1116" s="11" t="s">
        <v>49</v>
      </c>
      <c r="I1116" s="11"/>
      <c r="J1116" s="54"/>
      <c r="K1116" s="13">
        <v>44994.0</v>
      </c>
      <c r="L1116" s="56" t="s">
        <v>22</v>
      </c>
      <c r="M1116" s="56"/>
      <c r="N1116" s="56"/>
      <c r="O1116" s="57"/>
    </row>
    <row r="1117">
      <c r="A1117" s="58" t="s">
        <v>4102</v>
      </c>
      <c r="B1117" s="17"/>
      <c r="C1117" s="61" t="s">
        <v>4103</v>
      </c>
      <c r="D1117" s="284" t="s">
        <v>4104</v>
      </c>
      <c r="E1117" s="60"/>
      <c r="F1117" s="60"/>
      <c r="G1117" s="61" t="s">
        <v>20</v>
      </c>
      <c r="H1117" s="19"/>
      <c r="I1117" s="61"/>
      <c r="J1117" s="62"/>
      <c r="K1117" s="19"/>
      <c r="L1117" s="64" t="s">
        <v>22</v>
      </c>
      <c r="M1117" s="64"/>
      <c r="N1117" s="64"/>
      <c r="O1117" s="65"/>
    </row>
    <row r="1118">
      <c r="A1118" s="50" t="s">
        <v>4105</v>
      </c>
      <c r="B1118" s="51" t="s">
        <v>4106</v>
      </c>
      <c r="C1118" s="11" t="s">
        <v>219</v>
      </c>
      <c r="D1118" s="284" t="s">
        <v>4107</v>
      </c>
      <c r="E1118" s="53"/>
      <c r="F1118" s="385" t="s">
        <v>4108</v>
      </c>
      <c r="G1118" s="11" t="s">
        <v>20</v>
      </c>
      <c r="H1118" s="11" t="s">
        <v>49</v>
      </c>
      <c r="I1118" s="11"/>
      <c r="J1118" s="54" t="s">
        <v>212</v>
      </c>
      <c r="K1118" s="13">
        <v>44994.0</v>
      </c>
      <c r="L1118" s="56" t="s">
        <v>22</v>
      </c>
      <c r="M1118" s="56"/>
      <c r="N1118" s="56"/>
      <c r="O1118" s="57"/>
    </row>
    <row r="1119">
      <c r="A1119" s="58" t="s">
        <v>4109</v>
      </c>
      <c r="B1119" s="17"/>
      <c r="C1119" s="61" t="s">
        <v>4110</v>
      </c>
      <c r="D1119" s="284" t="s">
        <v>4111</v>
      </c>
      <c r="E1119" s="60"/>
      <c r="F1119" s="60"/>
      <c r="G1119" s="61" t="s">
        <v>20</v>
      </c>
      <c r="H1119" s="19"/>
      <c r="I1119" s="61"/>
      <c r="J1119" s="62"/>
      <c r="K1119" s="19"/>
      <c r="L1119" s="64" t="s">
        <v>22</v>
      </c>
      <c r="M1119" s="64"/>
      <c r="N1119" s="64"/>
      <c r="O1119" s="65"/>
    </row>
    <row r="1120">
      <c r="A1120" s="20" t="s">
        <v>4112</v>
      </c>
      <c r="B1120" s="21" t="s">
        <v>4113</v>
      </c>
      <c r="C1120" s="22" t="s">
        <v>28</v>
      </c>
      <c r="D1120" s="43" t="s">
        <v>4114</v>
      </c>
      <c r="E1120" s="78" t="s">
        <v>4115</v>
      </c>
      <c r="F1120" s="79"/>
      <c r="G1120" s="22" t="s">
        <v>20</v>
      </c>
      <c r="H1120" s="22" t="s">
        <v>13</v>
      </c>
      <c r="I1120" s="22"/>
      <c r="J1120" s="27"/>
      <c r="K1120" s="28">
        <v>44994.0</v>
      </c>
      <c r="L1120" s="81" t="s">
        <v>22</v>
      </c>
      <c r="M1120" s="30"/>
      <c r="N1120" s="30"/>
      <c r="O1120" s="31"/>
    </row>
    <row r="1121">
      <c r="A1121" s="32" t="s">
        <v>4116</v>
      </c>
      <c r="B1121" s="33"/>
      <c r="C1121" s="34" t="s">
        <v>71</v>
      </c>
      <c r="D1121" s="284" t="s">
        <v>4117</v>
      </c>
      <c r="E1121" s="82"/>
      <c r="F1121" s="82"/>
      <c r="G1121" s="34" t="s">
        <v>20</v>
      </c>
      <c r="I1121" s="34"/>
      <c r="J1121" s="38"/>
      <c r="L1121" s="39" t="s">
        <v>22</v>
      </c>
      <c r="M1121" s="29"/>
      <c r="N1121" s="29"/>
      <c r="O1121" s="40"/>
    </row>
    <row r="1122">
      <c r="A1122" s="32" t="s">
        <v>4118</v>
      </c>
      <c r="B1122" s="33"/>
      <c r="C1122" s="34" t="s">
        <v>4119</v>
      </c>
      <c r="D1122" s="284" t="s">
        <v>4120</v>
      </c>
      <c r="E1122" s="82"/>
      <c r="F1122" s="43" t="s">
        <v>4121</v>
      </c>
      <c r="G1122" s="34" t="s">
        <v>20</v>
      </c>
      <c r="I1122" s="34"/>
      <c r="J1122" s="38" t="s">
        <v>2253</v>
      </c>
      <c r="L1122" s="29">
        <v>45057.0</v>
      </c>
      <c r="M1122" s="29">
        <v>44998.0</v>
      </c>
      <c r="N1122" s="29"/>
      <c r="O1122" s="40"/>
    </row>
    <row r="1123">
      <c r="A1123" s="41" t="s">
        <v>4122</v>
      </c>
      <c r="B1123" s="17"/>
      <c r="C1123" s="42" t="s">
        <v>547</v>
      </c>
      <c r="D1123" s="284" t="s">
        <v>4123</v>
      </c>
      <c r="E1123" s="285" t="s">
        <v>4124</v>
      </c>
      <c r="F1123" s="44"/>
      <c r="G1123" s="42" t="s">
        <v>20</v>
      </c>
      <c r="H1123" s="19"/>
      <c r="I1123" s="42"/>
      <c r="J1123" s="46" t="s">
        <v>2472</v>
      </c>
      <c r="K1123" s="19"/>
      <c r="L1123" s="47" t="s">
        <v>22</v>
      </c>
      <c r="M1123" s="48"/>
      <c r="N1123" s="48"/>
      <c r="O1123" s="49"/>
    </row>
    <row r="1124">
      <c r="A1124" s="391" t="s">
        <v>4125</v>
      </c>
      <c r="B1124" s="636" t="s">
        <v>4126</v>
      </c>
      <c r="C1124" s="393" t="s">
        <v>100</v>
      </c>
      <c r="D1124" s="284" t="s">
        <v>4127</v>
      </c>
      <c r="E1124" s="654" t="s">
        <v>4128</v>
      </c>
      <c r="F1124" s="657" t="s">
        <v>4129</v>
      </c>
      <c r="G1124" s="585" t="s">
        <v>4130</v>
      </c>
      <c r="H1124" s="393" t="s">
        <v>14</v>
      </c>
      <c r="I1124" s="393"/>
      <c r="J1124" s="396" t="s">
        <v>1307</v>
      </c>
      <c r="K1124" s="397">
        <v>44994.0</v>
      </c>
      <c r="L1124" s="398" t="s">
        <v>22</v>
      </c>
      <c r="M1124" s="399"/>
      <c r="N1124" s="399"/>
      <c r="O1124" s="400"/>
    </row>
    <row r="1125">
      <c r="A1125" s="520" t="s">
        <v>4131</v>
      </c>
      <c r="B1125" s="33"/>
      <c r="C1125" s="521" t="s">
        <v>3207</v>
      </c>
      <c r="D1125" s="284" t="s">
        <v>4132</v>
      </c>
      <c r="E1125" s="522"/>
      <c r="F1125" s="523" t="s">
        <v>4133</v>
      </c>
      <c r="G1125" s="521" t="s">
        <v>20</v>
      </c>
      <c r="I1125" s="521"/>
      <c r="J1125" s="524" t="s">
        <v>212</v>
      </c>
      <c r="L1125" s="525" t="s">
        <v>22</v>
      </c>
      <c r="M1125" s="526"/>
      <c r="N1125" s="526"/>
      <c r="O1125" s="527"/>
    </row>
    <row r="1126">
      <c r="A1126" s="520" t="s">
        <v>4134</v>
      </c>
      <c r="B1126" s="33"/>
      <c r="C1126" s="521" t="s">
        <v>4135</v>
      </c>
      <c r="D1126" s="284" t="s">
        <v>4136</v>
      </c>
      <c r="E1126" s="606" t="s">
        <v>4137</v>
      </c>
      <c r="F1126" s="522"/>
      <c r="G1126" s="521" t="s">
        <v>20</v>
      </c>
      <c r="I1126" s="521"/>
      <c r="J1126" s="524"/>
      <c r="L1126" s="525" t="s">
        <v>22</v>
      </c>
      <c r="M1126" s="526"/>
      <c r="N1126" s="526"/>
      <c r="O1126" s="527"/>
    </row>
    <row r="1127">
      <c r="A1127" s="401" t="s">
        <v>4138</v>
      </c>
      <c r="B1127" s="17"/>
      <c r="C1127" s="402" t="s">
        <v>3329</v>
      </c>
      <c r="D1127" s="43" t="s">
        <v>4139</v>
      </c>
      <c r="E1127" s="606" t="s">
        <v>4140</v>
      </c>
      <c r="F1127" s="403"/>
      <c r="G1127" s="571" t="s">
        <v>4141</v>
      </c>
      <c r="H1127" s="19"/>
      <c r="I1127" s="521"/>
      <c r="J1127" s="524" t="s">
        <v>4142</v>
      </c>
      <c r="K1127" s="19"/>
      <c r="L1127" s="525" t="s">
        <v>22</v>
      </c>
      <c r="M1127" s="526"/>
      <c r="N1127" s="526"/>
      <c r="O1127" s="527"/>
    </row>
    <row r="1128">
      <c r="A1128" s="50" t="s">
        <v>4143</v>
      </c>
      <c r="B1128" s="51" t="s">
        <v>4144</v>
      </c>
      <c r="C1128" s="11" t="s">
        <v>71</v>
      </c>
      <c r="D1128" s="284" t="s">
        <v>4145</v>
      </c>
      <c r="E1128" s="53"/>
      <c r="F1128" s="53"/>
      <c r="G1128" s="11" t="s">
        <v>20</v>
      </c>
      <c r="H1128" s="11" t="s">
        <v>49</v>
      </c>
      <c r="I1128" s="11"/>
      <c r="J1128" s="54"/>
      <c r="K1128" s="13">
        <v>44994.0</v>
      </c>
      <c r="L1128" s="55" t="s">
        <v>22</v>
      </c>
      <c r="M1128" s="56"/>
      <c r="N1128" s="56"/>
      <c r="O1128" s="57"/>
    </row>
    <row r="1129">
      <c r="A1129" s="6" t="s">
        <v>4146</v>
      </c>
      <c r="B1129" s="33"/>
      <c r="C1129" s="8" t="s">
        <v>187</v>
      </c>
      <c r="D1129" s="284" t="s">
        <v>4147</v>
      </c>
      <c r="E1129" s="10"/>
      <c r="F1129" s="10"/>
      <c r="G1129" s="8" t="s">
        <v>20</v>
      </c>
      <c r="I1129" s="8"/>
      <c r="J1129" s="12"/>
      <c r="L1129" s="14" t="s">
        <v>22</v>
      </c>
      <c r="M1129" s="15"/>
      <c r="N1129" s="15"/>
      <c r="O1129" s="16"/>
    </row>
    <row r="1130">
      <c r="A1130" s="58" t="s">
        <v>4148</v>
      </c>
      <c r="B1130" s="17"/>
      <c r="C1130" s="61" t="s">
        <v>4149</v>
      </c>
      <c r="D1130" s="43" t="s">
        <v>4150</v>
      </c>
      <c r="E1130" s="60"/>
      <c r="F1130" s="60"/>
      <c r="G1130" s="61" t="s">
        <v>20</v>
      </c>
      <c r="H1130" s="19"/>
      <c r="I1130" s="61"/>
      <c r="J1130" s="62"/>
      <c r="K1130" s="19"/>
      <c r="L1130" s="63" t="s">
        <v>22</v>
      </c>
      <c r="M1130" s="64"/>
      <c r="N1130" s="64"/>
      <c r="O1130" s="65"/>
    </row>
    <row r="1131">
      <c r="A1131" s="50" t="s">
        <v>4151</v>
      </c>
      <c r="B1131" s="51" t="s">
        <v>4152</v>
      </c>
      <c r="C1131" s="11" t="s">
        <v>68</v>
      </c>
      <c r="D1131" s="284" t="s">
        <v>4153</v>
      </c>
      <c r="E1131" s="53"/>
      <c r="F1131" s="53"/>
      <c r="G1131" s="11" t="s">
        <v>20</v>
      </c>
      <c r="H1131" s="11" t="s">
        <v>49</v>
      </c>
      <c r="I1131" s="11"/>
      <c r="J1131" s="54"/>
      <c r="K1131" s="13">
        <v>44995.0</v>
      </c>
      <c r="L1131" s="55" t="s">
        <v>22</v>
      </c>
      <c r="M1131" s="56"/>
      <c r="N1131" s="56"/>
      <c r="O1131" s="57"/>
    </row>
    <row r="1132">
      <c r="A1132" s="6" t="s">
        <v>4154</v>
      </c>
      <c r="B1132" s="33"/>
      <c r="C1132" s="8" t="s">
        <v>3207</v>
      </c>
      <c r="D1132" s="284" t="s">
        <v>4155</v>
      </c>
      <c r="E1132" s="10"/>
      <c r="F1132" s="10"/>
      <c r="G1132" s="8" t="s">
        <v>20</v>
      </c>
      <c r="I1132" s="8"/>
      <c r="J1132" s="12"/>
      <c r="L1132" s="14" t="s">
        <v>22</v>
      </c>
      <c r="M1132" s="15"/>
      <c r="N1132" s="15"/>
      <c r="O1132" s="16"/>
    </row>
    <row r="1133">
      <c r="A1133" s="6" t="s">
        <v>4156</v>
      </c>
      <c r="B1133" s="33"/>
      <c r="C1133" s="8" t="s">
        <v>721</v>
      </c>
      <c r="D1133" s="284" t="s">
        <v>4157</v>
      </c>
      <c r="E1133" s="10"/>
      <c r="F1133" s="10"/>
      <c r="G1133" s="157" t="s">
        <v>4158</v>
      </c>
      <c r="I1133" s="8"/>
      <c r="J1133" s="12"/>
      <c r="L1133" s="14" t="s">
        <v>22</v>
      </c>
      <c r="M1133" s="15"/>
      <c r="N1133" s="15"/>
      <c r="O1133" s="16"/>
    </row>
    <row r="1134">
      <c r="A1134" s="58" t="s">
        <v>4159</v>
      </c>
      <c r="B1134" s="17"/>
      <c r="C1134" s="61" t="s">
        <v>915</v>
      </c>
      <c r="D1134" s="43" t="s">
        <v>4160</v>
      </c>
      <c r="E1134" s="384" t="s">
        <v>4161</v>
      </c>
      <c r="F1134" s="60"/>
      <c r="G1134" s="61" t="s">
        <v>20</v>
      </c>
      <c r="H1134" s="19"/>
      <c r="I1134" s="61"/>
      <c r="J1134" s="62" t="s">
        <v>4162</v>
      </c>
      <c r="K1134" s="19"/>
      <c r="L1134" s="63" t="s">
        <v>22</v>
      </c>
      <c r="M1134" s="64"/>
      <c r="N1134" s="64"/>
      <c r="O1134" s="65"/>
    </row>
    <row r="1135">
      <c r="A1135" s="50" t="s">
        <v>4163</v>
      </c>
      <c r="B1135" s="51" t="s">
        <v>4164</v>
      </c>
      <c r="C1135" s="11" t="s">
        <v>219</v>
      </c>
      <c r="D1135" s="43" t="s">
        <v>4165</v>
      </c>
      <c r="E1135" s="53"/>
      <c r="F1135" s="53"/>
      <c r="G1135" s="11" t="s">
        <v>20</v>
      </c>
      <c r="H1135" s="11" t="s">
        <v>173</v>
      </c>
      <c r="I1135" s="11"/>
      <c r="J1135" s="54"/>
      <c r="K1135" s="13">
        <v>44995.0</v>
      </c>
      <c r="L1135" s="55" t="s">
        <v>22</v>
      </c>
      <c r="M1135" s="56"/>
      <c r="N1135" s="56"/>
      <c r="O1135" s="57"/>
    </row>
    <row r="1136">
      <c r="A1136" s="6" t="s">
        <v>4166</v>
      </c>
      <c r="B1136" s="33"/>
      <c r="C1136" s="8" t="s">
        <v>68</v>
      </c>
      <c r="D1136" s="284" t="s">
        <v>4167</v>
      </c>
      <c r="E1136" s="286" t="s">
        <v>4168</v>
      </c>
      <c r="F1136" s="10"/>
      <c r="G1136" s="8" t="s">
        <v>20</v>
      </c>
      <c r="I1136" s="8"/>
      <c r="J1136" s="12"/>
      <c r="L1136" s="14" t="s">
        <v>22</v>
      </c>
      <c r="M1136" s="15"/>
      <c r="N1136" s="15"/>
      <c r="O1136" s="16"/>
    </row>
    <row r="1137">
      <c r="A1137" s="6" t="s">
        <v>4169</v>
      </c>
      <c r="B1137" s="33"/>
      <c r="C1137" s="8" t="s">
        <v>4170</v>
      </c>
      <c r="D1137" s="284" t="s">
        <v>4171</v>
      </c>
      <c r="E1137" s="10"/>
      <c r="F1137" s="9" t="s">
        <v>4172</v>
      </c>
      <c r="G1137" s="157" t="s">
        <v>4173</v>
      </c>
      <c r="I1137" s="8"/>
      <c r="J1137" s="12" t="s">
        <v>212</v>
      </c>
      <c r="L1137" s="14" t="s">
        <v>22</v>
      </c>
      <c r="M1137" s="15"/>
      <c r="N1137" s="15"/>
      <c r="O1137" s="16"/>
    </row>
    <row r="1138">
      <c r="A1138" s="58" t="s">
        <v>4174</v>
      </c>
      <c r="B1138" s="17"/>
      <c r="C1138" s="61" t="s">
        <v>794</v>
      </c>
      <c r="D1138" s="35" t="s">
        <v>4175</v>
      </c>
      <c r="E1138" s="60"/>
      <c r="F1138" s="60"/>
      <c r="G1138" s="159" t="s">
        <v>4176</v>
      </c>
      <c r="H1138" s="19"/>
      <c r="I1138" s="61"/>
      <c r="J1138" s="62" t="s">
        <v>4177</v>
      </c>
      <c r="K1138" s="19"/>
      <c r="L1138" s="15">
        <v>45037.0</v>
      </c>
      <c r="M1138" s="64"/>
      <c r="N1138" s="64"/>
      <c r="O1138" s="65"/>
    </row>
    <row r="1139">
      <c r="A1139" s="113" t="s">
        <v>4178</v>
      </c>
      <c r="B1139" s="114" t="s">
        <v>4179</v>
      </c>
      <c r="C1139" s="115" t="s">
        <v>219</v>
      </c>
      <c r="D1139" s="284" t="s">
        <v>4180</v>
      </c>
      <c r="E1139" s="658" t="s">
        <v>4181</v>
      </c>
      <c r="F1139" s="117"/>
      <c r="G1139" s="620" t="s">
        <v>4182</v>
      </c>
      <c r="H1139" s="115" t="s">
        <v>96</v>
      </c>
      <c r="I1139" s="115"/>
      <c r="J1139" s="118"/>
      <c r="K1139" s="119">
        <v>44995.0</v>
      </c>
      <c r="L1139" s="120" t="s">
        <v>22</v>
      </c>
      <c r="M1139" s="121"/>
      <c r="N1139" s="121"/>
      <c r="O1139" s="122"/>
    </row>
    <row r="1140">
      <c r="A1140" s="123" t="s">
        <v>4183</v>
      </c>
      <c r="B1140" s="33"/>
      <c r="C1140" s="124" t="s">
        <v>219</v>
      </c>
      <c r="D1140" s="284" t="s">
        <v>4184</v>
      </c>
      <c r="E1140" s="622" t="s">
        <v>4185</v>
      </c>
      <c r="F1140" s="125"/>
      <c r="G1140" s="653" t="s">
        <v>4186</v>
      </c>
      <c r="I1140" s="124"/>
      <c r="J1140" s="126" t="s">
        <v>1300</v>
      </c>
      <c r="L1140" s="127" t="s">
        <v>22</v>
      </c>
      <c r="M1140" s="128"/>
      <c r="N1140" s="128"/>
      <c r="O1140" s="129"/>
    </row>
    <row r="1141">
      <c r="A1141" s="572" t="s">
        <v>4187</v>
      </c>
      <c r="B1141" s="17"/>
      <c r="C1141" s="573" t="s">
        <v>3207</v>
      </c>
      <c r="D1141" s="284" t="s">
        <v>4188</v>
      </c>
      <c r="E1141" s="575"/>
      <c r="F1141" s="575"/>
      <c r="G1141" s="573" t="s">
        <v>20</v>
      </c>
      <c r="H1141" s="19"/>
      <c r="I1141" s="573"/>
      <c r="J1141" s="576"/>
      <c r="K1141" s="19"/>
      <c r="L1141" s="577" t="s">
        <v>22</v>
      </c>
      <c r="M1141" s="578"/>
      <c r="N1141" s="578"/>
      <c r="O1141" s="579"/>
    </row>
    <row r="1142">
      <c r="A1142" s="20" t="s">
        <v>4189</v>
      </c>
      <c r="B1142" s="21" t="s">
        <v>4190</v>
      </c>
      <c r="C1142" s="22" t="s">
        <v>4191</v>
      </c>
      <c r="D1142" s="43" t="s">
        <v>4192</v>
      </c>
      <c r="E1142" s="79"/>
      <c r="F1142" s="79"/>
      <c r="G1142" s="80" t="s">
        <v>4193</v>
      </c>
      <c r="H1142" s="22" t="s">
        <v>13</v>
      </c>
      <c r="I1142" s="22"/>
      <c r="J1142" s="27"/>
      <c r="K1142" s="28">
        <v>44995.0</v>
      </c>
      <c r="L1142" s="30" t="s">
        <v>22</v>
      </c>
      <c r="M1142" s="30"/>
      <c r="N1142" s="30"/>
      <c r="O1142" s="31"/>
    </row>
    <row r="1143">
      <c r="A1143" s="32" t="s">
        <v>4194</v>
      </c>
      <c r="B1143" s="33"/>
      <c r="C1143" s="34" t="s">
        <v>219</v>
      </c>
      <c r="D1143" s="43" t="s">
        <v>4195</v>
      </c>
      <c r="E1143" s="82"/>
      <c r="F1143" s="37" t="s">
        <v>4196</v>
      </c>
      <c r="G1143" s="164" t="s">
        <v>4197</v>
      </c>
      <c r="I1143" s="34"/>
      <c r="J1143" s="38" t="s">
        <v>4198</v>
      </c>
      <c r="L1143" s="29">
        <v>45037.0</v>
      </c>
      <c r="M1143" s="29"/>
      <c r="N1143" s="29"/>
      <c r="O1143" s="40"/>
    </row>
    <row r="1144">
      <c r="A1144" s="32" t="s">
        <v>4199</v>
      </c>
      <c r="B1144" s="33"/>
      <c r="C1144" s="34" t="s">
        <v>68</v>
      </c>
      <c r="D1144" s="43" t="s">
        <v>4200</v>
      </c>
      <c r="E1144" s="82"/>
      <c r="F1144" s="82"/>
      <c r="G1144" s="34" t="s">
        <v>20</v>
      </c>
      <c r="I1144" s="34"/>
      <c r="J1144" s="38"/>
      <c r="L1144" s="29" t="s">
        <v>22</v>
      </c>
      <c r="M1144" s="29"/>
      <c r="N1144" s="29"/>
      <c r="O1144" s="40"/>
    </row>
    <row r="1145">
      <c r="A1145" s="41" t="s">
        <v>4201</v>
      </c>
      <c r="B1145" s="17"/>
      <c r="C1145" s="42" t="s">
        <v>1022</v>
      </c>
      <c r="D1145" s="43" t="s">
        <v>4202</v>
      </c>
      <c r="E1145" s="82"/>
      <c r="F1145" s="165" t="s">
        <v>4203</v>
      </c>
      <c r="G1145" s="362" t="s">
        <v>4204</v>
      </c>
      <c r="H1145" s="19"/>
      <c r="I1145" s="42"/>
      <c r="J1145" s="46" t="s">
        <v>2253</v>
      </c>
      <c r="K1145" s="19"/>
      <c r="L1145" s="29">
        <v>45053.0</v>
      </c>
      <c r="M1145" s="48"/>
      <c r="N1145" s="48"/>
      <c r="O1145" s="49"/>
    </row>
    <row r="1146">
      <c r="A1146" s="20" t="s">
        <v>4205</v>
      </c>
      <c r="B1146" s="21" t="s">
        <v>4205</v>
      </c>
      <c r="C1146" s="22" t="s">
        <v>290</v>
      </c>
      <c r="D1146" s="43" t="s">
        <v>4206</v>
      </c>
      <c r="E1146" s="193" t="s">
        <v>4207</v>
      </c>
      <c r="F1146" s="163" t="s">
        <v>4208</v>
      </c>
      <c r="G1146" s="22" t="s">
        <v>20</v>
      </c>
      <c r="H1146" s="22" t="s">
        <v>13</v>
      </c>
      <c r="I1146" s="22"/>
      <c r="J1146" s="27" t="s">
        <v>1307</v>
      </c>
      <c r="K1146" s="28">
        <v>44995.0</v>
      </c>
      <c r="L1146" s="81" t="s">
        <v>22</v>
      </c>
      <c r="M1146" s="30"/>
      <c r="N1146" s="30"/>
      <c r="O1146" s="31"/>
    </row>
    <row r="1147">
      <c r="A1147" s="32" t="s">
        <v>4209</v>
      </c>
      <c r="B1147" s="33"/>
      <c r="C1147" s="34" t="s">
        <v>28</v>
      </c>
      <c r="D1147" s="284" t="s">
        <v>4210</v>
      </c>
      <c r="E1147" s="36" t="s">
        <v>4211</v>
      </c>
      <c r="F1147" s="82"/>
      <c r="G1147" s="34" t="s">
        <v>20</v>
      </c>
      <c r="I1147" s="34"/>
      <c r="J1147" s="38" t="s">
        <v>1300</v>
      </c>
      <c r="L1147" s="39" t="s">
        <v>22</v>
      </c>
      <c r="M1147" s="29"/>
      <c r="N1147" s="29"/>
      <c r="O1147" s="40"/>
    </row>
    <row r="1148">
      <c r="A1148" s="32" t="s">
        <v>4212</v>
      </c>
      <c r="B1148" s="33"/>
      <c r="C1148" s="34" t="s">
        <v>3207</v>
      </c>
      <c r="D1148" s="43" t="s">
        <v>4213</v>
      </c>
      <c r="E1148" s="82"/>
      <c r="F1148" s="82"/>
      <c r="G1148" s="34" t="s">
        <v>20</v>
      </c>
      <c r="I1148" s="34"/>
      <c r="J1148" s="38"/>
      <c r="L1148" s="39" t="s">
        <v>22</v>
      </c>
      <c r="M1148" s="29"/>
      <c r="N1148" s="29"/>
      <c r="O1148" s="40"/>
    </row>
    <row r="1149">
      <c r="A1149" s="32" t="s">
        <v>4214</v>
      </c>
      <c r="B1149" s="33"/>
      <c r="C1149" s="34" t="s">
        <v>4215</v>
      </c>
      <c r="D1149" s="284" t="s">
        <v>4216</v>
      </c>
      <c r="E1149" s="82"/>
      <c r="F1149" s="82"/>
      <c r="G1149" s="164" t="s">
        <v>4217</v>
      </c>
      <c r="I1149" s="34"/>
      <c r="J1149" s="38"/>
      <c r="L1149" s="39" t="s">
        <v>22</v>
      </c>
      <c r="M1149" s="29"/>
      <c r="N1149" s="29"/>
      <c r="O1149" s="40"/>
    </row>
    <row r="1150">
      <c r="A1150" s="41" t="s">
        <v>4218</v>
      </c>
      <c r="B1150" s="17"/>
      <c r="C1150" s="42" t="s">
        <v>4219</v>
      </c>
      <c r="D1150" s="284" t="s">
        <v>4220</v>
      </c>
      <c r="E1150" s="285" t="s">
        <v>4221</v>
      </c>
      <c r="F1150" s="44"/>
      <c r="G1150" s="42" t="s">
        <v>20</v>
      </c>
      <c r="H1150" s="19"/>
      <c r="I1150" s="42"/>
      <c r="J1150" s="46" t="s">
        <v>174</v>
      </c>
      <c r="K1150" s="19"/>
      <c r="L1150" s="47" t="s">
        <v>22</v>
      </c>
      <c r="M1150" s="48"/>
      <c r="N1150" s="48"/>
      <c r="O1150" s="49"/>
    </row>
    <row r="1151">
      <c r="A1151" s="133" t="s">
        <v>4222</v>
      </c>
      <c r="B1151" s="134" t="s">
        <v>4223</v>
      </c>
      <c r="C1151" s="135" t="s">
        <v>290</v>
      </c>
      <c r="D1151" s="284" t="s">
        <v>4224</v>
      </c>
      <c r="E1151" s="644" t="s">
        <v>4225</v>
      </c>
      <c r="F1151" s="544"/>
      <c r="G1151" s="135" t="s">
        <v>20</v>
      </c>
      <c r="H1151" s="135" t="s">
        <v>123</v>
      </c>
      <c r="I1151" s="135"/>
      <c r="J1151" s="139" t="s">
        <v>3060</v>
      </c>
      <c r="K1151" s="140">
        <v>44995.0</v>
      </c>
      <c r="L1151" s="615" t="s">
        <v>22</v>
      </c>
      <c r="M1151" s="141"/>
      <c r="N1151" s="141"/>
      <c r="O1151" s="142"/>
    </row>
    <row r="1152">
      <c r="A1152" s="143" t="s">
        <v>4226</v>
      </c>
      <c r="B1152" s="33"/>
      <c r="C1152" s="144" t="s">
        <v>68</v>
      </c>
      <c r="D1152" s="284" t="s">
        <v>4227</v>
      </c>
      <c r="E1152" s="146"/>
      <c r="F1152" s="146"/>
      <c r="G1152" s="647" t="s">
        <v>4228</v>
      </c>
      <c r="I1152" s="144"/>
      <c r="J1152" s="147"/>
      <c r="L1152" s="148" t="s">
        <v>22</v>
      </c>
      <c r="M1152" s="149"/>
      <c r="N1152" s="149"/>
      <c r="O1152" s="150"/>
    </row>
    <row r="1153">
      <c r="A1153" s="143" t="s">
        <v>4229</v>
      </c>
      <c r="B1153" s="33"/>
      <c r="C1153" s="144" t="s">
        <v>134</v>
      </c>
      <c r="D1153" s="284" t="s">
        <v>4230</v>
      </c>
      <c r="E1153" s="617" t="s">
        <v>4231</v>
      </c>
      <c r="F1153" s="146"/>
      <c r="G1153" s="647" t="s">
        <v>4232</v>
      </c>
      <c r="I1153" s="144"/>
      <c r="J1153" s="147" t="s">
        <v>4233</v>
      </c>
      <c r="L1153" s="549">
        <v>45034.0</v>
      </c>
      <c r="M1153" s="149"/>
      <c r="N1153" s="149"/>
      <c r="O1153" s="150"/>
    </row>
    <row r="1154">
      <c r="A1154" s="550" t="s">
        <v>4234</v>
      </c>
      <c r="B1154" s="17"/>
      <c r="C1154" s="551" t="s">
        <v>3063</v>
      </c>
      <c r="D1154" s="284" t="s">
        <v>4235</v>
      </c>
      <c r="E1154" s="628" t="s">
        <v>4236</v>
      </c>
      <c r="F1154" s="552"/>
      <c r="G1154" s="551" t="s">
        <v>20</v>
      </c>
      <c r="H1154" s="19"/>
      <c r="I1154" s="551"/>
      <c r="J1154" s="554"/>
      <c r="K1154" s="19"/>
      <c r="L1154" s="555" t="s">
        <v>22</v>
      </c>
      <c r="M1154" s="556"/>
      <c r="N1154" s="556"/>
      <c r="O1154" s="557"/>
    </row>
    <row r="1155">
      <c r="A1155" s="20" t="s">
        <v>4237</v>
      </c>
      <c r="B1155" s="21" t="s">
        <v>4238</v>
      </c>
      <c r="C1155" s="22" t="s">
        <v>18</v>
      </c>
      <c r="D1155" s="43" t="s">
        <v>4239</v>
      </c>
      <c r="E1155" s="78" t="s">
        <v>4240</v>
      </c>
      <c r="F1155" s="79"/>
      <c r="G1155" s="80" t="s">
        <v>4241</v>
      </c>
      <c r="H1155" s="22" t="s">
        <v>13</v>
      </c>
      <c r="I1155" s="22"/>
      <c r="J1155" s="27"/>
      <c r="K1155" s="28">
        <v>44995.0</v>
      </c>
      <c r="L1155" s="81" t="s">
        <v>22</v>
      </c>
      <c r="M1155" s="30"/>
      <c r="N1155" s="30"/>
      <c r="O1155" s="31"/>
    </row>
    <row r="1156">
      <c r="A1156" s="32" t="s">
        <v>4242</v>
      </c>
      <c r="B1156" s="33"/>
      <c r="C1156" s="34" t="s">
        <v>18</v>
      </c>
      <c r="D1156" s="43" t="s">
        <v>4243</v>
      </c>
      <c r="E1156" s="82"/>
      <c r="F1156" s="82"/>
      <c r="G1156" s="34" t="s">
        <v>20</v>
      </c>
      <c r="I1156" s="34"/>
      <c r="J1156" s="38"/>
      <c r="L1156" s="39" t="s">
        <v>22</v>
      </c>
      <c r="M1156" s="29"/>
      <c r="N1156" s="29"/>
      <c r="O1156" s="40"/>
    </row>
    <row r="1157">
      <c r="A1157" s="32" t="s">
        <v>4244</v>
      </c>
      <c r="B1157" s="33"/>
      <c r="C1157" s="34" t="s">
        <v>68</v>
      </c>
      <c r="D1157" s="43" t="s">
        <v>4245</v>
      </c>
      <c r="E1157" s="82"/>
      <c r="F1157" s="37" t="s">
        <v>4246</v>
      </c>
      <c r="G1157" s="164" t="s">
        <v>4247</v>
      </c>
      <c r="I1157" s="34"/>
      <c r="J1157" s="38" t="s">
        <v>212</v>
      </c>
      <c r="L1157" s="39" t="s">
        <v>22</v>
      </c>
      <c r="M1157" s="29"/>
      <c r="N1157" s="29"/>
      <c r="O1157" s="40"/>
    </row>
    <row r="1158">
      <c r="A1158" s="32" t="s">
        <v>4248</v>
      </c>
      <c r="B1158" s="33"/>
      <c r="C1158" s="34" t="s">
        <v>261</v>
      </c>
      <c r="D1158" s="43" t="s">
        <v>4249</v>
      </c>
      <c r="E1158" s="36" t="s">
        <v>4250</v>
      </c>
      <c r="F1158" s="37" t="s">
        <v>4251</v>
      </c>
      <c r="G1158" s="674" t="s">
        <v>20</v>
      </c>
      <c r="I1158" s="34"/>
      <c r="J1158" s="38" t="s">
        <v>2253</v>
      </c>
      <c r="L1158" s="29">
        <v>45057.0</v>
      </c>
      <c r="M1158" s="29"/>
      <c r="N1158" s="29"/>
      <c r="O1158" s="40"/>
    </row>
    <row r="1159">
      <c r="A1159" s="32" t="s">
        <v>4252</v>
      </c>
      <c r="B1159" s="33"/>
      <c r="C1159" s="34" t="s">
        <v>3055</v>
      </c>
      <c r="D1159" s="43" t="s">
        <v>4253</v>
      </c>
      <c r="E1159" s="82"/>
      <c r="F1159" s="82"/>
      <c r="G1159" s="164" t="s">
        <v>4254</v>
      </c>
      <c r="I1159" s="34"/>
      <c r="J1159" s="38"/>
      <c r="L1159" s="39" t="s">
        <v>22</v>
      </c>
      <c r="M1159" s="29"/>
      <c r="N1159" s="29"/>
      <c r="O1159" s="40"/>
    </row>
    <row r="1160">
      <c r="A1160" s="32" t="s">
        <v>4255</v>
      </c>
      <c r="B1160" s="33"/>
      <c r="C1160" s="34" t="s">
        <v>4256</v>
      </c>
      <c r="D1160" s="43" t="s">
        <v>4257</v>
      </c>
      <c r="E1160" s="82"/>
      <c r="F1160" s="82"/>
      <c r="G1160" s="34" t="s">
        <v>20</v>
      </c>
      <c r="I1160" s="34"/>
      <c r="J1160" s="38"/>
      <c r="L1160" s="29" t="s">
        <v>22</v>
      </c>
      <c r="M1160" s="29"/>
      <c r="N1160" s="29"/>
      <c r="O1160" s="40"/>
    </row>
    <row r="1161">
      <c r="A1161" s="32" t="s">
        <v>4258</v>
      </c>
      <c r="B1161" s="33"/>
      <c r="C1161" s="34" t="s">
        <v>4259</v>
      </c>
      <c r="D1161" s="43" t="s">
        <v>4260</v>
      </c>
      <c r="E1161" s="82"/>
      <c r="F1161" s="82"/>
      <c r="G1161" s="164" t="s">
        <v>4261</v>
      </c>
      <c r="I1161" s="34"/>
      <c r="J1161" s="38"/>
      <c r="L1161" s="29" t="s">
        <v>22</v>
      </c>
      <c r="M1161" s="29"/>
      <c r="N1161" s="29"/>
      <c r="O1161" s="40"/>
    </row>
    <row r="1162">
      <c r="A1162" s="32" t="s">
        <v>4262</v>
      </c>
      <c r="B1162" s="33"/>
      <c r="C1162" s="34" t="s">
        <v>4263</v>
      </c>
      <c r="D1162" s="43" t="s">
        <v>4264</v>
      </c>
      <c r="E1162" s="82"/>
      <c r="F1162" s="82"/>
      <c r="G1162" s="34" t="s">
        <v>20</v>
      </c>
      <c r="I1162" s="34"/>
      <c r="J1162" s="38"/>
      <c r="L1162" s="29" t="s">
        <v>22</v>
      </c>
      <c r="M1162" s="29"/>
      <c r="N1162" s="29"/>
      <c r="O1162" s="40"/>
    </row>
    <row r="1163">
      <c r="A1163" s="41" t="s">
        <v>4265</v>
      </c>
      <c r="B1163" s="17"/>
      <c r="C1163" s="42" t="s">
        <v>281</v>
      </c>
      <c r="D1163" s="43" t="s">
        <v>4266</v>
      </c>
      <c r="E1163" s="44"/>
      <c r="F1163" s="44"/>
      <c r="G1163" s="42" t="s">
        <v>20</v>
      </c>
      <c r="H1163" s="19"/>
      <c r="I1163" s="42"/>
      <c r="J1163" s="46"/>
      <c r="K1163" s="19"/>
      <c r="L1163" s="48" t="s">
        <v>22</v>
      </c>
      <c r="M1163" s="48"/>
      <c r="N1163" s="48"/>
      <c r="O1163" s="49"/>
    </row>
    <row r="1164">
      <c r="A1164" s="20" t="s">
        <v>4267</v>
      </c>
      <c r="B1164" s="21" t="s">
        <v>4268</v>
      </c>
      <c r="C1164" s="22" t="s">
        <v>290</v>
      </c>
      <c r="D1164" s="43" t="s">
        <v>4269</v>
      </c>
      <c r="E1164" s="78" t="s">
        <v>4270</v>
      </c>
      <c r="F1164" s="79"/>
      <c r="G1164" s="22" t="s">
        <v>20</v>
      </c>
      <c r="H1164" s="22" t="s">
        <v>13</v>
      </c>
      <c r="I1164" s="22"/>
      <c r="J1164" s="27" t="s">
        <v>1300</v>
      </c>
      <c r="K1164" s="28">
        <v>44995.0</v>
      </c>
      <c r="L1164" s="81" t="s">
        <v>22</v>
      </c>
      <c r="M1164" s="30"/>
      <c r="N1164" s="30"/>
      <c r="O1164" s="31"/>
    </row>
    <row r="1165">
      <c r="A1165" s="32" t="s">
        <v>4271</v>
      </c>
      <c r="B1165" s="33"/>
      <c r="C1165" s="34" t="s">
        <v>28</v>
      </c>
      <c r="D1165" s="43" t="s">
        <v>4272</v>
      </c>
      <c r="E1165" s="36" t="s">
        <v>4273</v>
      </c>
      <c r="F1165" s="82"/>
      <c r="G1165" s="164" t="s">
        <v>4274</v>
      </c>
      <c r="I1165" s="34"/>
      <c r="J1165" s="38"/>
      <c r="L1165" s="39" t="s">
        <v>22</v>
      </c>
      <c r="M1165" s="29"/>
      <c r="N1165" s="29"/>
      <c r="O1165" s="40"/>
    </row>
    <row r="1166">
      <c r="A1166" s="32" t="s">
        <v>4275</v>
      </c>
      <c r="B1166" s="33"/>
      <c r="C1166" s="34" t="s">
        <v>3207</v>
      </c>
      <c r="D1166" s="43" t="s">
        <v>4276</v>
      </c>
      <c r="E1166" s="36" t="s">
        <v>4277</v>
      </c>
      <c r="F1166" s="37" t="s">
        <v>4278</v>
      </c>
      <c r="G1166" s="34" t="s">
        <v>20</v>
      </c>
      <c r="I1166" s="34"/>
      <c r="J1166" s="38" t="s">
        <v>1300</v>
      </c>
      <c r="L1166" s="39" t="s">
        <v>22</v>
      </c>
      <c r="M1166" s="29"/>
      <c r="N1166" s="29"/>
      <c r="O1166" s="40"/>
    </row>
    <row r="1167">
      <c r="A1167" s="32" t="s">
        <v>4279</v>
      </c>
      <c r="B1167" s="33"/>
      <c r="C1167" s="34" t="s">
        <v>4280</v>
      </c>
      <c r="D1167" s="284" t="s">
        <v>4281</v>
      </c>
      <c r="E1167" s="36" t="s">
        <v>4282</v>
      </c>
      <c r="F1167" s="82"/>
      <c r="G1167" s="34" t="s">
        <v>20</v>
      </c>
      <c r="I1167" s="34"/>
      <c r="J1167" s="38" t="s">
        <v>1300</v>
      </c>
      <c r="L1167" s="39" t="s">
        <v>22</v>
      </c>
      <c r="M1167" s="29"/>
      <c r="N1167" s="29"/>
      <c r="O1167" s="40"/>
    </row>
    <row r="1168">
      <c r="A1168" s="32" t="s">
        <v>4283</v>
      </c>
      <c r="B1168" s="33"/>
      <c r="C1168" s="34" t="s">
        <v>4284</v>
      </c>
      <c r="D1168" s="284" t="s">
        <v>4285</v>
      </c>
      <c r="E1168" s="82"/>
      <c r="F1168" s="82"/>
      <c r="G1168" s="34" t="s">
        <v>20</v>
      </c>
      <c r="I1168" s="34"/>
      <c r="J1168" s="38"/>
      <c r="L1168" s="39" t="s">
        <v>22</v>
      </c>
      <c r="M1168" s="29"/>
      <c r="N1168" s="29"/>
      <c r="O1168" s="40"/>
    </row>
    <row r="1169">
      <c r="A1169" s="41" t="s">
        <v>4286</v>
      </c>
      <c r="B1169" s="17"/>
      <c r="C1169" s="42" t="s">
        <v>4287</v>
      </c>
      <c r="D1169" s="43" t="s">
        <v>4288</v>
      </c>
      <c r="E1169" s="44"/>
      <c r="F1169" s="44"/>
      <c r="G1169" s="42" t="s">
        <v>20</v>
      </c>
      <c r="H1169" s="19"/>
      <c r="I1169" s="42"/>
      <c r="J1169" s="46"/>
      <c r="K1169" s="19"/>
      <c r="L1169" s="47" t="s">
        <v>22</v>
      </c>
      <c r="M1169" s="48"/>
      <c r="N1169" s="48"/>
      <c r="O1169" s="49"/>
    </row>
    <row r="1170">
      <c r="A1170" s="50" t="s">
        <v>4289</v>
      </c>
      <c r="B1170" s="51" t="s">
        <v>4290</v>
      </c>
      <c r="C1170" s="11" t="s">
        <v>290</v>
      </c>
      <c r="D1170" s="43" t="s">
        <v>4291</v>
      </c>
      <c r="E1170" s="53"/>
      <c r="F1170" s="53"/>
      <c r="G1170" s="11" t="s">
        <v>20</v>
      </c>
      <c r="H1170" s="11" t="s">
        <v>49</v>
      </c>
      <c r="I1170" s="11"/>
      <c r="J1170" s="54"/>
      <c r="K1170" s="13">
        <v>44998.0</v>
      </c>
      <c r="L1170" s="55" t="s">
        <v>22</v>
      </c>
      <c r="M1170" s="56"/>
      <c r="N1170" s="56"/>
      <c r="O1170" s="57"/>
    </row>
    <row r="1171">
      <c r="A1171" s="6" t="s">
        <v>4292</v>
      </c>
      <c r="B1171" s="33"/>
      <c r="C1171" s="8" t="s">
        <v>28</v>
      </c>
      <c r="D1171" s="43" t="s">
        <v>4293</v>
      </c>
      <c r="E1171" s="10"/>
      <c r="F1171" s="10"/>
      <c r="G1171" s="8" t="s">
        <v>20</v>
      </c>
      <c r="I1171" s="8"/>
      <c r="J1171" s="12"/>
      <c r="L1171" s="14" t="s">
        <v>22</v>
      </c>
      <c r="M1171" s="15"/>
      <c r="N1171" s="15"/>
      <c r="O1171" s="16"/>
    </row>
    <row r="1172">
      <c r="A1172" s="6" t="s">
        <v>4294</v>
      </c>
      <c r="B1172" s="33"/>
      <c r="C1172" s="8" t="s">
        <v>4295</v>
      </c>
      <c r="D1172" s="43" t="s">
        <v>4296</v>
      </c>
      <c r="E1172" s="10"/>
      <c r="F1172" s="10"/>
      <c r="G1172" s="8" t="s">
        <v>20</v>
      </c>
      <c r="I1172" s="8"/>
      <c r="J1172" s="12"/>
      <c r="L1172" s="14" t="s">
        <v>22</v>
      </c>
      <c r="M1172" s="15"/>
      <c r="N1172" s="15"/>
      <c r="O1172" s="16"/>
    </row>
    <row r="1173">
      <c r="A1173" s="6" t="s">
        <v>4297</v>
      </c>
      <c r="B1173" s="33"/>
      <c r="C1173" s="8" t="s">
        <v>4298</v>
      </c>
      <c r="D1173" s="43" t="s">
        <v>4299</v>
      </c>
      <c r="E1173" s="10"/>
      <c r="F1173" s="10"/>
      <c r="G1173" s="8" t="s">
        <v>20</v>
      </c>
      <c r="I1173" s="8"/>
      <c r="J1173" s="12"/>
      <c r="L1173" s="14" t="s">
        <v>22</v>
      </c>
      <c r="M1173" s="15"/>
      <c r="N1173" s="15"/>
      <c r="O1173" s="16"/>
    </row>
    <row r="1174">
      <c r="A1174" s="58" t="s">
        <v>4300</v>
      </c>
      <c r="B1174" s="17"/>
      <c r="C1174" s="61" t="s">
        <v>4301</v>
      </c>
      <c r="D1174" s="43" t="s">
        <v>4302</v>
      </c>
      <c r="E1174" s="60"/>
      <c r="F1174" s="60"/>
      <c r="G1174" s="61" t="s">
        <v>20</v>
      </c>
      <c r="H1174" s="19"/>
      <c r="I1174" s="61"/>
      <c r="J1174" s="62"/>
      <c r="K1174" s="19"/>
      <c r="L1174" s="63" t="s">
        <v>22</v>
      </c>
      <c r="M1174" s="64"/>
      <c r="N1174" s="64"/>
      <c r="O1174" s="65"/>
    </row>
    <row r="1175">
      <c r="A1175" s="113" t="s">
        <v>4303</v>
      </c>
      <c r="B1175" s="114" t="s">
        <v>4304</v>
      </c>
      <c r="C1175" s="115" t="s">
        <v>208</v>
      </c>
      <c r="D1175" s="43" t="s">
        <v>4305</v>
      </c>
      <c r="E1175" s="658" t="s">
        <v>4306</v>
      </c>
      <c r="F1175" s="117"/>
      <c r="G1175" s="620" t="s">
        <v>4307</v>
      </c>
      <c r="H1175" s="115" t="s">
        <v>96</v>
      </c>
      <c r="I1175" s="115"/>
      <c r="J1175" s="118" t="s">
        <v>174</v>
      </c>
      <c r="K1175" s="119">
        <v>44998.0</v>
      </c>
      <c r="L1175" s="120" t="s">
        <v>22</v>
      </c>
      <c r="M1175" s="121"/>
      <c r="N1175" s="121"/>
      <c r="O1175" s="122"/>
    </row>
    <row r="1176">
      <c r="A1176" s="123" t="s">
        <v>4308</v>
      </c>
      <c r="B1176" s="33"/>
      <c r="C1176" s="124" t="s">
        <v>4309</v>
      </c>
      <c r="D1176" s="43" t="s">
        <v>4310</v>
      </c>
      <c r="E1176" s="622" t="s">
        <v>4311</v>
      </c>
      <c r="F1176" s="125"/>
      <c r="G1176" s="653" t="s">
        <v>4312</v>
      </c>
      <c r="I1176" s="124"/>
      <c r="J1176" s="126"/>
      <c r="L1176" s="127" t="s">
        <v>22</v>
      </c>
      <c r="M1176" s="128"/>
      <c r="N1176" s="128"/>
      <c r="O1176" s="129"/>
    </row>
    <row r="1177">
      <c r="A1177" s="123" t="s">
        <v>4313</v>
      </c>
      <c r="B1177" s="33"/>
      <c r="C1177" s="124" t="s">
        <v>68</v>
      </c>
      <c r="D1177" s="284" t="s">
        <v>4314</v>
      </c>
      <c r="E1177" s="125"/>
      <c r="F1177" s="125"/>
      <c r="G1177" s="653" t="s">
        <v>4315</v>
      </c>
      <c r="I1177" s="124"/>
      <c r="J1177" s="126"/>
      <c r="L1177" s="127" t="s">
        <v>22</v>
      </c>
      <c r="M1177" s="128"/>
      <c r="N1177" s="128"/>
      <c r="O1177" s="129"/>
    </row>
    <row r="1178">
      <c r="A1178" s="123" t="s">
        <v>4316</v>
      </c>
      <c r="B1178" s="33"/>
      <c r="C1178" s="124" t="s">
        <v>2212</v>
      </c>
      <c r="D1178" s="284" t="s">
        <v>4317</v>
      </c>
      <c r="E1178" s="622" t="s">
        <v>4318</v>
      </c>
      <c r="F1178" s="125"/>
      <c r="G1178" s="124" t="s">
        <v>20</v>
      </c>
      <c r="I1178" s="124"/>
      <c r="J1178" s="126" t="s">
        <v>174</v>
      </c>
      <c r="L1178" s="127" t="s">
        <v>22</v>
      </c>
      <c r="M1178" s="128"/>
      <c r="N1178" s="128"/>
      <c r="O1178" s="129"/>
    </row>
    <row r="1179">
      <c r="A1179" s="123" t="s">
        <v>4319</v>
      </c>
      <c r="B1179" s="33"/>
      <c r="C1179" s="124" t="s">
        <v>3207</v>
      </c>
      <c r="D1179" s="43" t="s">
        <v>4320</v>
      </c>
      <c r="E1179" s="622" t="s">
        <v>4321</v>
      </c>
      <c r="F1179" s="652" t="s">
        <v>4322</v>
      </c>
      <c r="G1179" s="653" t="s">
        <v>4323</v>
      </c>
      <c r="I1179" s="124"/>
      <c r="J1179" s="126" t="s">
        <v>4324</v>
      </c>
      <c r="L1179" s="127" t="s">
        <v>22</v>
      </c>
      <c r="M1179" s="128"/>
      <c r="N1179" s="128"/>
      <c r="O1179" s="129"/>
    </row>
    <row r="1180">
      <c r="A1180" s="123" t="s">
        <v>4325</v>
      </c>
      <c r="B1180" s="33"/>
      <c r="C1180" s="124" t="s">
        <v>4326</v>
      </c>
      <c r="D1180" s="43" t="s">
        <v>4327</v>
      </c>
      <c r="E1180" s="125"/>
      <c r="F1180" s="125"/>
      <c r="G1180" s="124" t="s">
        <v>20</v>
      </c>
      <c r="I1180" s="124"/>
      <c r="J1180" s="126"/>
      <c r="L1180" s="127" t="s">
        <v>22</v>
      </c>
      <c r="M1180" s="128"/>
      <c r="N1180" s="128"/>
      <c r="O1180" s="129"/>
    </row>
    <row r="1181">
      <c r="A1181" s="123" t="s">
        <v>4328</v>
      </c>
      <c r="B1181" s="33"/>
      <c r="C1181" s="124" t="s">
        <v>4329</v>
      </c>
      <c r="D1181" s="43" t="s">
        <v>4330</v>
      </c>
      <c r="E1181" s="622" t="s">
        <v>4331</v>
      </c>
      <c r="F1181" s="125"/>
      <c r="G1181" s="124" t="s">
        <v>20</v>
      </c>
      <c r="I1181" s="124"/>
      <c r="J1181" s="126" t="s">
        <v>4332</v>
      </c>
      <c r="L1181" s="127" t="s">
        <v>22</v>
      </c>
      <c r="M1181" s="128"/>
      <c r="N1181" s="128"/>
      <c r="O1181" s="129"/>
    </row>
    <row r="1182">
      <c r="A1182" s="123" t="s">
        <v>4333</v>
      </c>
      <c r="B1182" s="17"/>
      <c r="C1182" s="124" t="s">
        <v>4334</v>
      </c>
      <c r="D1182" s="43" t="s">
        <v>4335</v>
      </c>
      <c r="E1182" s="125"/>
      <c r="F1182" s="125"/>
      <c r="G1182" s="124" t="s">
        <v>20</v>
      </c>
      <c r="H1182" s="19"/>
      <c r="I1182" s="124"/>
      <c r="J1182" s="126"/>
      <c r="K1182" s="19"/>
      <c r="L1182" s="127" t="s">
        <v>22</v>
      </c>
      <c r="M1182" s="128"/>
      <c r="N1182" s="128"/>
      <c r="O1182" s="129"/>
    </row>
    <row r="1183">
      <c r="A1183" s="50" t="s">
        <v>4336</v>
      </c>
      <c r="B1183" s="51" t="s">
        <v>4337</v>
      </c>
      <c r="C1183" s="11" t="s">
        <v>71</v>
      </c>
      <c r="D1183" s="43" t="s">
        <v>4338</v>
      </c>
      <c r="E1183" s="313" t="s">
        <v>4339</v>
      </c>
      <c r="F1183" s="53"/>
      <c r="G1183" s="11" t="s">
        <v>20</v>
      </c>
      <c r="H1183" s="11" t="s">
        <v>49</v>
      </c>
      <c r="I1183" s="11"/>
      <c r="J1183" s="54" t="s">
        <v>4340</v>
      </c>
      <c r="K1183" s="13">
        <v>44998.0</v>
      </c>
      <c r="L1183" s="55" t="s">
        <v>22</v>
      </c>
      <c r="M1183" s="56"/>
      <c r="N1183" s="56"/>
      <c r="O1183" s="57"/>
    </row>
    <row r="1184">
      <c r="A1184" s="6" t="s">
        <v>4341</v>
      </c>
      <c r="B1184" s="33"/>
      <c r="C1184" s="8" t="s">
        <v>4342</v>
      </c>
      <c r="D1184" s="43" t="s">
        <v>4343</v>
      </c>
      <c r="E1184" s="10"/>
      <c r="F1184" s="10"/>
      <c r="G1184" s="8" t="s">
        <v>20</v>
      </c>
      <c r="I1184" s="8"/>
      <c r="J1184" s="12"/>
      <c r="L1184" s="14" t="s">
        <v>22</v>
      </c>
      <c r="M1184" s="15"/>
      <c r="N1184" s="15"/>
      <c r="O1184" s="16"/>
    </row>
    <row r="1185">
      <c r="A1185" s="675" t="s">
        <v>4344</v>
      </c>
      <c r="B1185" s="17"/>
      <c r="C1185" s="676" t="s">
        <v>4345</v>
      </c>
      <c r="D1185" s="43" t="s">
        <v>4346</v>
      </c>
      <c r="E1185" s="60"/>
      <c r="F1185" s="60"/>
      <c r="G1185" s="61" t="s">
        <v>20</v>
      </c>
      <c r="H1185" s="19"/>
      <c r="I1185" s="61"/>
      <c r="J1185" s="62"/>
      <c r="K1185" s="19"/>
      <c r="L1185" s="63" t="s">
        <v>22</v>
      </c>
      <c r="M1185" s="64"/>
      <c r="N1185" s="64"/>
      <c r="O1185" s="65"/>
    </row>
    <row r="1186">
      <c r="A1186" s="133" t="s">
        <v>4347</v>
      </c>
      <c r="B1186" s="134" t="s">
        <v>4348</v>
      </c>
      <c r="C1186" s="135" t="s">
        <v>219</v>
      </c>
      <c r="D1186" s="43" t="s">
        <v>4349</v>
      </c>
      <c r="E1186" s="545" t="s">
        <v>4350</v>
      </c>
      <c r="F1186" s="137" t="s">
        <v>4351</v>
      </c>
      <c r="G1186" s="135" t="s">
        <v>20</v>
      </c>
      <c r="H1186" s="135" t="s">
        <v>123</v>
      </c>
      <c r="I1186" s="135" t="s">
        <v>2942</v>
      </c>
      <c r="J1186" s="139" t="s">
        <v>4352</v>
      </c>
      <c r="K1186" s="140">
        <v>44999.0</v>
      </c>
      <c r="L1186" s="615" t="s">
        <v>22</v>
      </c>
      <c r="M1186" s="141">
        <v>44999.0</v>
      </c>
      <c r="N1186" s="141"/>
      <c r="O1186" s="142"/>
    </row>
    <row r="1187">
      <c r="A1187" s="143" t="s">
        <v>4353</v>
      </c>
      <c r="B1187" s="33"/>
      <c r="C1187" s="144" t="s">
        <v>219</v>
      </c>
      <c r="D1187" s="284" t="s">
        <v>4354</v>
      </c>
      <c r="E1187" s="617" t="s">
        <v>4355</v>
      </c>
      <c r="F1187" s="146"/>
      <c r="G1187" s="144" t="s">
        <v>20</v>
      </c>
      <c r="I1187" s="144"/>
      <c r="J1187" s="147" t="s">
        <v>1300</v>
      </c>
      <c r="L1187" s="148" t="s">
        <v>22</v>
      </c>
      <c r="M1187" s="149"/>
      <c r="N1187" s="149"/>
      <c r="O1187" s="150"/>
    </row>
    <row r="1188">
      <c r="A1188" s="143" t="s">
        <v>4356</v>
      </c>
      <c r="B1188" s="33"/>
      <c r="C1188" s="144" t="s">
        <v>100</v>
      </c>
      <c r="D1188" s="43" t="s">
        <v>4357</v>
      </c>
      <c r="E1188" s="617" t="s">
        <v>4358</v>
      </c>
      <c r="F1188" s="547" t="s">
        <v>4359</v>
      </c>
      <c r="G1188" s="647" t="s">
        <v>4360</v>
      </c>
      <c r="I1188" s="144"/>
      <c r="J1188" s="147" t="s">
        <v>4361</v>
      </c>
      <c r="L1188" s="148" t="s">
        <v>22</v>
      </c>
      <c r="M1188" s="149"/>
      <c r="N1188" s="149"/>
      <c r="O1188" s="150"/>
    </row>
    <row r="1189">
      <c r="A1189" s="677" t="s">
        <v>4362</v>
      </c>
      <c r="B1189" s="33"/>
      <c r="C1189" s="678" t="s">
        <v>71</v>
      </c>
      <c r="D1189" s="43" t="s">
        <v>4363</v>
      </c>
      <c r="E1189" s="679" t="s">
        <v>4364</v>
      </c>
      <c r="F1189" s="680"/>
      <c r="G1189" s="681" t="s">
        <v>4365</v>
      </c>
      <c r="I1189" s="144"/>
      <c r="J1189" s="147" t="s">
        <v>4366</v>
      </c>
      <c r="L1189" s="148" t="s">
        <v>22</v>
      </c>
      <c r="M1189" s="149"/>
      <c r="N1189" s="149"/>
      <c r="O1189" s="150"/>
    </row>
    <row r="1190">
      <c r="A1190" s="143" t="s">
        <v>4367</v>
      </c>
      <c r="B1190" s="33"/>
      <c r="C1190" s="144" t="s">
        <v>68</v>
      </c>
      <c r="D1190" s="43" t="s">
        <v>4368</v>
      </c>
      <c r="E1190" s="617" t="s">
        <v>4369</v>
      </c>
      <c r="F1190" s="146"/>
      <c r="G1190" s="144" t="s">
        <v>20</v>
      </c>
      <c r="I1190" s="144"/>
      <c r="J1190" s="147" t="s">
        <v>1300</v>
      </c>
      <c r="L1190" s="148" t="s">
        <v>22</v>
      </c>
      <c r="M1190" s="149"/>
      <c r="N1190" s="149"/>
      <c r="O1190" s="150"/>
    </row>
    <row r="1191">
      <c r="A1191" s="143" t="s">
        <v>4370</v>
      </c>
      <c r="B1191" s="33"/>
      <c r="C1191" s="144" t="s">
        <v>3207</v>
      </c>
      <c r="D1191" s="43" t="s">
        <v>4371</v>
      </c>
      <c r="E1191" s="617" t="s">
        <v>4372</v>
      </c>
      <c r="F1191" s="146"/>
      <c r="G1191" s="144" t="s">
        <v>20</v>
      </c>
      <c r="I1191" s="144"/>
      <c r="J1191" s="147" t="s">
        <v>2472</v>
      </c>
      <c r="L1191" s="148" t="s">
        <v>22</v>
      </c>
      <c r="M1191" s="149"/>
      <c r="N1191" s="149"/>
      <c r="O1191" s="150"/>
    </row>
    <row r="1192">
      <c r="A1192" s="143" t="s">
        <v>4373</v>
      </c>
      <c r="B1192" s="33"/>
      <c r="C1192" s="144" t="s">
        <v>3316</v>
      </c>
      <c r="D1192" s="43" t="s">
        <v>4374</v>
      </c>
      <c r="E1192" s="617" t="s">
        <v>4375</v>
      </c>
      <c r="F1192" s="547" t="s">
        <v>4376</v>
      </c>
      <c r="G1192" s="144" t="s">
        <v>20</v>
      </c>
      <c r="I1192" s="144"/>
      <c r="J1192" s="147" t="s">
        <v>1307</v>
      </c>
      <c r="L1192" s="148" t="s">
        <v>22</v>
      </c>
      <c r="M1192" s="149"/>
      <c r="N1192" s="149"/>
      <c r="O1192" s="150"/>
    </row>
    <row r="1193">
      <c r="A1193" s="143" t="s">
        <v>4377</v>
      </c>
      <c r="B1193" s="33"/>
      <c r="C1193" s="144" t="s">
        <v>4378</v>
      </c>
      <c r="D1193" s="43" t="s">
        <v>4379</v>
      </c>
      <c r="E1193" s="617" t="s">
        <v>4380</v>
      </c>
      <c r="F1193" s="146"/>
      <c r="G1193" s="647" t="s">
        <v>4381</v>
      </c>
      <c r="I1193" s="144"/>
      <c r="J1193" s="147" t="s">
        <v>1300</v>
      </c>
      <c r="L1193" s="148" t="s">
        <v>22</v>
      </c>
      <c r="M1193" s="149"/>
      <c r="N1193" s="149"/>
      <c r="O1193" s="150"/>
    </row>
    <row r="1194">
      <c r="A1194" s="550" t="s">
        <v>4382</v>
      </c>
      <c r="B1194" s="17"/>
      <c r="C1194" s="551" t="s">
        <v>3063</v>
      </c>
      <c r="D1194" s="43" t="s">
        <v>4383</v>
      </c>
      <c r="E1194" s="145" t="s">
        <v>4384</v>
      </c>
      <c r="F1194" s="552"/>
      <c r="G1194" s="551" t="s">
        <v>20</v>
      </c>
      <c r="H1194" s="19"/>
      <c r="I1194" s="144" t="s">
        <v>2029</v>
      </c>
      <c r="J1194" s="147" t="s">
        <v>4385</v>
      </c>
      <c r="K1194" s="19"/>
      <c r="L1194" s="148" t="s">
        <v>22</v>
      </c>
      <c r="M1194" s="149"/>
      <c r="N1194" s="149"/>
      <c r="O1194" s="150"/>
    </row>
    <row r="1195">
      <c r="A1195" s="20" t="s">
        <v>4386</v>
      </c>
      <c r="B1195" s="21" t="s">
        <v>4387</v>
      </c>
      <c r="C1195" s="22" t="s">
        <v>71</v>
      </c>
      <c r="D1195" s="43" t="s">
        <v>4388</v>
      </c>
      <c r="E1195" s="78" t="s">
        <v>4389</v>
      </c>
      <c r="F1195" s="163" t="s">
        <v>4390</v>
      </c>
      <c r="G1195" s="80" t="s">
        <v>4391</v>
      </c>
      <c r="H1195" s="22" t="s">
        <v>13</v>
      </c>
      <c r="I1195" s="22"/>
      <c r="J1195" s="27" t="s">
        <v>4392</v>
      </c>
      <c r="K1195" s="28">
        <v>44999.0</v>
      </c>
      <c r="L1195" s="30">
        <v>45058.0</v>
      </c>
      <c r="M1195" s="30">
        <v>45000.0</v>
      </c>
      <c r="N1195" s="30"/>
      <c r="O1195" s="31"/>
    </row>
    <row r="1196">
      <c r="A1196" s="32" t="s">
        <v>4393</v>
      </c>
      <c r="B1196" s="33"/>
      <c r="C1196" s="34" t="s">
        <v>4394</v>
      </c>
      <c r="D1196" s="43" t="s">
        <v>4395</v>
      </c>
      <c r="E1196" s="36" t="s">
        <v>4396</v>
      </c>
      <c r="F1196" s="37" t="s">
        <v>4397</v>
      </c>
      <c r="G1196" s="34" t="s">
        <v>20</v>
      </c>
      <c r="I1196" s="34" t="s">
        <v>2029</v>
      </c>
      <c r="J1196" s="38" t="s">
        <v>4398</v>
      </c>
      <c r="L1196" s="39" t="s">
        <v>22</v>
      </c>
      <c r="M1196" s="29"/>
      <c r="N1196" s="29"/>
      <c r="O1196" s="40"/>
    </row>
    <row r="1197">
      <c r="A1197" s="32" t="s">
        <v>4399</v>
      </c>
      <c r="B1197" s="33"/>
      <c r="C1197" s="34" t="s">
        <v>4400</v>
      </c>
      <c r="D1197" s="43" t="s">
        <v>4401</v>
      </c>
      <c r="E1197" s="82"/>
      <c r="F1197" s="82"/>
      <c r="G1197" s="164" t="s">
        <v>4402</v>
      </c>
      <c r="I1197" s="34"/>
      <c r="J1197" s="38"/>
      <c r="L1197" s="39" t="s">
        <v>22</v>
      </c>
      <c r="M1197" s="29"/>
      <c r="N1197" s="29"/>
      <c r="O1197" s="40"/>
    </row>
    <row r="1198">
      <c r="A1198" s="32" t="s">
        <v>4403</v>
      </c>
      <c r="B1198" s="33"/>
      <c r="C1198" s="34" t="s">
        <v>4404</v>
      </c>
      <c r="D1198" s="43" t="s">
        <v>4405</v>
      </c>
      <c r="E1198" s="82"/>
      <c r="F1198" s="37" t="s">
        <v>4406</v>
      </c>
      <c r="G1198" s="34" t="s">
        <v>20</v>
      </c>
      <c r="I1198" s="34"/>
      <c r="J1198" s="38" t="s">
        <v>212</v>
      </c>
      <c r="L1198" s="39" t="s">
        <v>22</v>
      </c>
      <c r="M1198" s="29"/>
      <c r="N1198" s="29"/>
      <c r="O1198" s="40"/>
    </row>
    <row r="1199">
      <c r="A1199" s="32" t="s">
        <v>4407</v>
      </c>
      <c r="B1199" s="33"/>
      <c r="C1199" s="34" t="s">
        <v>4408</v>
      </c>
      <c r="D1199" s="43" t="s">
        <v>4409</v>
      </c>
      <c r="E1199" s="36" t="s">
        <v>4410</v>
      </c>
      <c r="F1199" s="82"/>
      <c r="G1199" s="164" t="s">
        <v>4411</v>
      </c>
      <c r="I1199" s="34"/>
      <c r="J1199" s="38"/>
      <c r="L1199" s="39" t="s">
        <v>22</v>
      </c>
      <c r="M1199" s="29"/>
      <c r="N1199" s="29"/>
      <c r="O1199" s="40"/>
    </row>
    <row r="1200">
      <c r="A1200" s="32" t="s">
        <v>4412</v>
      </c>
      <c r="B1200" s="33"/>
      <c r="C1200" s="34" t="s">
        <v>4413</v>
      </c>
      <c r="D1200" s="43" t="s">
        <v>4414</v>
      </c>
      <c r="E1200" s="82"/>
      <c r="F1200" s="37" t="s">
        <v>4415</v>
      </c>
      <c r="G1200" s="34" t="s">
        <v>20</v>
      </c>
      <c r="I1200" s="34"/>
      <c r="J1200" s="38" t="s">
        <v>212</v>
      </c>
      <c r="L1200" s="39" t="s">
        <v>22</v>
      </c>
      <c r="M1200" s="29"/>
      <c r="N1200" s="29"/>
      <c r="O1200" s="40"/>
    </row>
    <row r="1201">
      <c r="A1201" s="32" t="s">
        <v>4416</v>
      </c>
      <c r="B1201" s="33"/>
      <c r="C1201" s="34" t="s">
        <v>4417</v>
      </c>
      <c r="D1201" s="43" t="s">
        <v>4418</v>
      </c>
      <c r="E1201" s="82"/>
      <c r="F1201" s="82"/>
      <c r="G1201" s="34" t="s">
        <v>20</v>
      </c>
      <c r="I1201" s="34"/>
      <c r="J1201" s="38"/>
      <c r="L1201" s="39" t="s">
        <v>22</v>
      </c>
      <c r="M1201" s="29"/>
      <c r="N1201" s="29"/>
      <c r="O1201" s="40"/>
    </row>
    <row r="1202">
      <c r="A1202" s="41" t="s">
        <v>4419</v>
      </c>
      <c r="B1202" s="17"/>
      <c r="C1202" s="42" t="s">
        <v>4420</v>
      </c>
      <c r="D1202" s="43" t="s">
        <v>4421</v>
      </c>
      <c r="E1202" s="44"/>
      <c r="F1202" s="44"/>
      <c r="G1202" s="42" t="s">
        <v>20</v>
      </c>
      <c r="H1202" s="19"/>
      <c r="I1202" s="42"/>
      <c r="J1202" s="46"/>
      <c r="K1202" s="19"/>
      <c r="L1202" s="47" t="s">
        <v>22</v>
      </c>
      <c r="M1202" s="48"/>
      <c r="N1202" s="48"/>
      <c r="O1202" s="49"/>
    </row>
    <row r="1203">
      <c r="A1203" s="50" t="s">
        <v>4422</v>
      </c>
      <c r="B1203" s="51" t="s">
        <v>4423</v>
      </c>
      <c r="C1203" s="11" t="s">
        <v>394</v>
      </c>
      <c r="D1203" s="43" t="s">
        <v>4424</v>
      </c>
      <c r="E1203" s="53"/>
      <c r="F1203" s="53"/>
      <c r="G1203" s="11" t="s">
        <v>20</v>
      </c>
      <c r="H1203" s="11" t="s">
        <v>49</v>
      </c>
      <c r="I1203" s="11"/>
      <c r="J1203" s="54"/>
      <c r="K1203" s="13">
        <v>44999.0</v>
      </c>
      <c r="L1203" s="55" t="s">
        <v>22</v>
      </c>
      <c r="M1203" s="56"/>
      <c r="N1203" s="56"/>
      <c r="O1203" s="57"/>
    </row>
    <row r="1204">
      <c r="A1204" s="58" t="s">
        <v>4425</v>
      </c>
      <c r="B1204" s="17"/>
      <c r="C1204" s="61" t="s">
        <v>3207</v>
      </c>
      <c r="D1204" s="43" t="s">
        <v>4426</v>
      </c>
      <c r="E1204" s="60"/>
      <c r="F1204" s="60"/>
      <c r="G1204" s="159" t="s">
        <v>4427</v>
      </c>
      <c r="H1204" s="19"/>
      <c r="I1204" s="61"/>
      <c r="J1204" s="62"/>
      <c r="K1204" s="19"/>
      <c r="L1204" s="63" t="s">
        <v>22</v>
      </c>
      <c r="M1204" s="64"/>
      <c r="N1204" s="64"/>
      <c r="O1204" s="65"/>
    </row>
    <row r="1205">
      <c r="A1205" s="50" t="s">
        <v>4428</v>
      </c>
      <c r="B1205" s="51" t="s">
        <v>4429</v>
      </c>
      <c r="C1205" s="11" t="s">
        <v>4430</v>
      </c>
      <c r="D1205" s="43" t="s">
        <v>4431</v>
      </c>
      <c r="E1205" s="53"/>
      <c r="F1205" s="53"/>
      <c r="G1205" s="11" t="s">
        <v>20</v>
      </c>
      <c r="H1205" s="11" t="s">
        <v>49</v>
      </c>
      <c r="I1205" s="11"/>
      <c r="J1205" s="54"/>
      <c r="K1205" s="13">
        <v>44999.0</v>
      </c>
      <c r="L1205" s="55" t="s">
        <v>22</v>
      </c>
      <c r="M1205" s="56"/>
      <c r="N1205" s="56"/>
      <c r="O1205" s="57"/>
    </row>
    <row r="1206">
      <c r="A1206" s="6" t="s">
        <v>4432</v>
      </c>
      <c r="B1206" s="33"/>
      <c r="C1206" s="8" t="s">
        <v>71</v>
      </c>
      <c r="D1206" s="43" t="s">
        <v>4433</v>
      </c>
      <c r="E1206" s="286" t="s">
        <v>4434</v>
      </c>
      <c r="F1206" s="10"/>
      <c r="G1206" s="8" t="s">
        <v>20</v>
      </c>
      <c r="I1206" s="8"/>
      <c r="J1206" s="12"/>
      <c r="L1206" s="14" t="s">
        <v>22</v>
      </c>
      <c r="M1206" s="15"/>
      <c r="N1206" s="15"/>
      <c r="O1206" s="16"/>
    </row>
    <row r="1207">
      <c r="A1207" s="6" t="s">
        <v>4435</v>
      </c>
      <c r="B1207" s="33"/>
      <c r="C1207" s="8" t="s">
        <v>261</v>
      </c>
      <c r="D1207" s="43" t="s">
        <v>4436</v>
      </c>
      <c r="E1207" s="10"/>
      <c r="F1207" s="10"/>
      <c r="G1207" s="8" t="s">
        <v>20</v>
      </c>
      <c r="I1207" s="8"/>
      <c r="J1207" s="12"/>
      <c r="L1207" s="14" t="s">
        <v>22</v>
      </c>
      <c r="M1207" s="15"/>
      <c r="N1207" s="15"/>
      <c r="O1207" s="16"/>
    </row>
    <row r="1208">
      <c r="A1208" s="6" t="s">
        <v>4437</v>
      </c>
      <c r="B1208" s="33"/>
      <c r="C1208" s="8" t="s">
        <v>187</v>
      </c>
      <c r="D1208" s="43" t="s">
        <v>4438</v>
      </c>
      <c r="E1208" s="10"/>
      <c r="F1208" s="10"/>
      <c r="G1208" s="8" t="s">
        <v>20</v>
      </c>
      <c r="I1208" s="8"/>
      <c r="J1208" s="12"/>
      <c r="L1208" s="14" t="s">
        <v>22</v>
      </c>
      <c r="M1208" s="15"/>
      <c r="N1208" s="15"/>
      <c r="O1208" s="16"/>
    </row>
    <row r="1209">
      <c r="A1209" s="58" t="s">
        <v>4439</v>
      </c>
      <c r="B1209" s="17"/>
      <c r="C1209" s="61" t="s">
        <v>151</v>
      </c>
      <c r="D1209" s="43" t="s">
        <v>4440</v>
      </c>
      <c r="E1209" s="60"/>
      <c r="F1209" s="60"/>
      <c r="G1209" s="159" t="s">
        <v>4441</v>
      </c>
      <c r="H1209" s="19"/>
      <c r="I1209" s="61"/>
      <c r="J1209" s="62" t="s">
        <v>4442</v>
      </c>
      <c r="K1209" s="19"/>
      <c r="L1209" s="64">
        <v>45050.0</v>
      </c>
      <c r="M1209" s="64"/>
      <c r="N1209" s="64"/>
      <c r="O1209" s="65"/>
    </row>
    <row r="1210">
      <c r="A1210" s="50" t="s">
        <v>4443</v>
      </c>
      <c r="B1210" s="51" t="s">
        <v>4444</v>
      </c>
      <c r="C1210" s="11" t="s">
        <v>3924</v>
      </c>
      <c r="D1210" s="43" t="s">
        <v>4445</v>
      </c>
      <c r="E1210" s="313" t="s">
        <v>4446</v>
      </c>
      <c r="F1210" s="53"/>
      <c r="G1210" s="154" t="s">
        <v>4447</v>
      </c>
      <c r="H1210" s="11" t="s">
        <v>49</v>
      </c>
      <c r="I1210" s="11"/>
      <c r="J1210" s="54" t="s">
        <v>1300</v>
      </c>
      <c r="K1210" s="13">
        <v>44999.0</v>
      </c>
      <c r="L1210" s="14" t="s">
        <v>22</v>
      </c>
      <c r="M1210" s="56"/>
      <c r="N1210" s="56"/>
      <c r="O1210" s="57"/>
    </row>
    <row r="1211">
      <c r="A1211" s="58" t="s">
        <v>4448</v>
      </c>
      <c r="B1211" s="17"/>
      <c r="C1211" s="61" t="s">
        <v>768</v>
      </c>
      <c r="D1211" s="43" t="s">
        <v>4449</v>
      </c>
      <c r="E1211" s="60"/>
      <c r="F1211" s="60"/>
      <c r="G1211" s="61" t="s">
        <v>20</v>
      </c>
      <c r="H1211" s="19"/>
      <c r="I1211" s="61"/>
      <c r="J1211" s="62"/>
      <c r="K1211" s="19"/>
      <c r="L1211" s="63" t="s">
        <v>22</v>
      </c>
      <c r="M1211" s="64"/>
      <c r="N1211" s="64"/>
      <c r="O1211" s="65"/>
    </row>
    <row r="1212">
      <c r="A1212" s="50" t="s">
        <v>4450</v>
      </c>
      <c r="B1212" s="51" t="s">
        <v>4451</v>
      </c>
      <c r="C1212" s="11" t="s">
        <v>28</v>
      </c>
      <c r="D1212" s="43" t="s">
        <v>4452</v>
      </c>
      <c r="E1212" s="53"/>
      <c r="F1212" s="53"/>
      <c r="G1212" s="11" t="s">
        <v>20</v>
      </c>
      <c r="H1212" s="11" t="s">
        <v>49</v>
      </c>
      <c r="I1212" s="11"/>
      <c r="J1212" s="54"/>
      <c r="K1212" s="13">
        <v>44999.0</v>
      </c>
      <c r="L1212" s="55" t="s">
        <v>22</v>
      </c>
      <c r="M1212" s="56"/>
      <c r="N1212" s="56"/>
      <c r="O1212" s="57"/>
    </row>
    <row r="1213">
      <c r="A1213" s="6" t="s">
        <v>4453</v>
      </c>
      <c r="B1213" s="33"/>
      <c r="C1213" s="8" t="s">
        <v>2953</v>
      </c>
      <c r="D1213" s="43" t="s">
        <v>4454</v>
      </c>
      <c r="E1213" s="10"/>
      <c r="F1213" s="10"/>
      <c r="G1213" s="8" t="s">
        <v>20</v>
      </c>
      <c r="I1213" s="8"/>
      <c r="J1213" s="12"/>
      <c r="L1213" s="14" t="s">
        <v>22</v>
      </c>
      <c r="M1213" s="15"/>
      <c r="N1213" s="15"/>
      <c r="O1213" s="16"/>
    </row>
    <row r="1214">
      <c r="A1214" s="6" t="s">
        <v>4455</v>
      </c>
      <c r="B1214" s="33"/>
      <c r="C1214" s="8" t="s">
        <v>4456</v>
      </c>
      <c r="D1214" s="43" t="s">
        <v>4457</v>
      </c>
      <c r="E1214" s="10"/>
      <c r="F1214" s="10"/>
      <c r="G1214" s="8" t="s">
        <v>20</v>
      </c>
      <c r="I1214" s="8"/>
      <c r="J1214" s="12"/>
      <c r="L1214" s="14" t="s">
        <v>22</v>
      </c>
      <c r="M1214" s="15"/>
      <c r="N1214" s="15"/>
      <c r="O1214" s="16"/>
    </row>
    <row r="1215">
      <c r="A1215" s="6" t="s">
        <v>4458</v>
      </c>
      <c r="B1215" s="33"/>
      <c r="C1215" s="8" t="s">
        <v>4459</v>
      </c>
      <c r="D1215" s="43" t="s">
        <v>4460</v>
      </c>
      <c r="E1215" s="10"/>
      <c r="F1215" s="10"/>
      <c r="G1215" s="8" t="s">
        <v>20</v>
      </c>
      <c r="I1215" s="8"/>
      <c r="J1215" s="12"/>
      <c r="L1215" s="14" t="s">
        <v>22</v>
      </c>
      <c r="M1215" s="15"/>
      <c r="N1215" s="15"/>
      <c r="O1215" s="16"/>
    </row>
    <row r="1216">
      <c r="A1216" s="675" t="s">
        <v>4461</v>
      </c>
      <c r="B1216" s="17"/>
      <c r="C1216" s="61" t="s">
        <v>4462</v>
      </c>
      <c r="D1216" s="43" t="s">
        <v>4463</v>
      </c>
      <c r="E1216" s="60"/>
      <c r="F1216" s="60"/>
      <c r="G1216" s="8" t="s">
        <v>20</v>
      </c>
      <c r="H1216" s="19"/>
      <c r="I1216" s="61"/>
      <c r="J1216" s="62"/>
      <c r="K1216" s="19"/>
      <c r="L1216" s="63" t="s">
        <v>22</v>
      </c>
      <c r="M1216" s="64"/>
      <c r="N1216" s="64"/>
      <c r="O1216" s="65"/>
    </row>
    <row r="1217">
      <c r="A1217" s="20" t="s">
        <v>4464</v>
      </c>
      <c r="B1217" s="21" t="s">
        <v>4465</v>
      </c>
      <c r="C1217" s="22" t="s">
        <v>28</v>
      </c>
      <c r="D1217" s="43" t="s">
        <v>4466</v>
      </c>
      <c r="E1217" s="25" t="s">
        <v>4467</v>
      </c>
      <c r="F1217" s="79"/>
      <c r="G1217" s="80" t="s">
        <v>4468</v>
      </c>
      <c r="H1217" s="22" t="s">
        <v>13</v>
      </c>
      <c r="I1217" s="22"/>
      <c r="J1217" s="27" t="s">
        <v>4469</v>
      </c>
      <c r="K1217" s="28">
        <v>44999.0</v>
      </c>
      <c r="L1217" s="30">
        <v>45034.0</v>
      </c>
      <c r="M1217" s="30"/>
      <c r="N1217" s="30"/>
      <c r="O1217" s="31"/>
    </row>
    <row r="1218">
      <c r="A1218" s="32" t="s">
        <v>4470</v>
      </c>
      <c r="B1218" s="33"/>
      <c r="C1218" s="34" t="s">
        <v>3924</v>
      </c>
      <c r="D1218" s="43" t="s">
        <v>4471</v>
      </c>
      <c r="E1218" s="82"/>
      <c r="F1218" s="82"/>
      <c r="G1218" s="34" t="s">
        <v>20</v>
      </c>
      <c r="I1218" s="34"/>
      <c r="J1218" s="38"/>
      <c r="L1218" s="39" t="s">
        <v>22</v>
      </c>
      <c r="M1218" s="29"/>
      <c r="N1218" s="29"/>
      <c r="O1218" s="40"/>
    </row>
    <row r="1219">
      <c r="A1219" s="41" t="s">
        <v>4472</v>
      </c>
      <c r="B1219" s="17"/>
      <c r="C1219" s="42" t="s">
        <v>1469</v>
      </c>
      <c r="D1219" s="43" t="s">
        <v>4473</v>
      </c>
      <c r="E1219" s="285" t="s">
        <v>4474</v>
      </c>
      <c r="F1219" s="165" t="s">
        <v>4475</v>
      </c>
      <c r="G1219" s="42" t="s">
        <v>20</v>
      </c>
      <c r="H1219" s="19"/>
      <c r="I1219" s="42" t="s">
        <v>4476</v>
      </c>
      <c r="J1219" s="46" t="s">
        <v>4398</v>
      </c>
      <c r="K1219" s="19"/>
      <c r="L1219" s="47" t="s">
        <v>22</v>
      </c>
      <c r="M1219" s="48"/>
      <c r="N1219" s="48"/>
      <c r="O1219" s="49"/>
    </row>
    <row r="1220">
      <c r="A1220" s="50" t="s">
        <v>4477</v>
      </c>
      <c r="B1220" s="51" t="s">
        <v>4478</v>
      </c>
      <c r="C1220" s="11" t="s">
        <v>28</v>
      </c>
      <c r="D1220" s="43" t="s">
        <v>4479</v>
      </c>
      <c r="E1220" s="53"/>
      <c r="F1220" s="53"/>
      <c r="G1220" s="11" t="s">
        <v>20</v>
      </c>
      <c r="H1220" s="11" t="s">
        <v>49</v>
      </c>
      <c r="I1220" s="11"/>
      <c r="J1220" s="54"/>
      <c r="K1220" s="13">
        <v>45000.0</v>
      </c>
      <c r="L1220" s="55" t="s">
        <v>22</v>
      </c>
      <c r="M1220" s="56"/>
      <c r="N1220" s="56"/>
      <c r="O1220" s="57"/>
    </row>
    <row r="1221">
      <c r="A1221" s="6" t="s">
        <v>4480</v>
      </c>
      <c r="B1221" s="33"/>
      <c r="C1221" s="8" t="s">
        <v>3924</v>
      </c>
      <c r="D1221" s="43" t="s">
        <v>4481</v>
      </c>
      <c r="E1221" s="10"/>
      <c r="F1221" s="10"/>
      <c r="G1221" s="8" t="s">
        <v>20</v>
      </c>
      <c r="I1221" s="8"/>
      <c r="J1221" s="12"/>
      <c r="L1221" s="14" t="s">
        <v>22</v>
      </c>
      <c r="M1221" s="15"/>
      <c r="N1221" s="15"/>
      <c r="O1221" s="16"/>
    </row>
    <row r="1222">
      <c r="A1222" s="58" t="s">
        <v>4482</v>
      </c>
      <c r="B1222" s="17"/>
      <c r="C1222" s="61" t="s">
        <v>1217</v>
      </c>
      <c r="D1222" s="43" t="s">
        <v>4483</v>
      </c>
      <c r="E1222" s="60"/>
      <c r="F1222" s="373" t="s">
        <v>4484</v>
      </c>
      <c r="G1222" s="61" t="s">
        <v>20</v>
      </c>
      <c r="H1222" s="19"/>
      <c r="I1222" s="61"/>
      <c r="J1222" s="62" t="s">
        <v>212</v>
      </c>
      <c r="K1222" s="19"/>
      <c r="L1222" s="63" t="s">
        <v>22</v>
      </c>
      <c r="M1222" s="64"/>
      <c r="N1222" s="64"/>
      <c r="O1222" s="65"/>
    </row>
    <row r="1223">
      <c r="A1223" s="133" t="s">
        <v>4485</v>
      </c>
      <c r="B1223" s="134" t="s">
        <v>4486</v>
      </c>
      <c r="C1223" s="135" t="s">
        <v>71</v>
      </c>
      <c r="D1223" s="43" t="s">
        <v>4487</v>
      </c>
      <c r="E1223" s="545" t="s">
        <v>4488</v>
      </c>
      <c r="F1223" s="544"/>
      <c r="G1223" s="135" t="s">
        <v>20</v>
      </c>
      <c r="H1223" s="135" t="s">
        <v>123</v>
      </c>
      <c r="I1223" s="135" t="s">
        <v>2942</v>
      </c>
      <c r="J1223" s="139" t="s">
        <v>4489</v>
      </c>
      <c r="K1223" s="140">
        <v>45000.0</v>
      </c>
      <c r="L1223" s="615" t="s">
        <v>22</v>
      </c>
      <c r="M1223" s="141">
        <v>45008.0</v>
      </c>
      <c r="N1223" s="141"/>
      <c r="O1223" s="142"/>
    </row>
    <row r="1224">
      <c r="A1224" s="143" t="s">
        <v>4490</v>
      </c>
      <c r="B1224" s="33"/>
      <c r="C1224" s="144" t="s">
        <v>794</v>
      </c>
      <c r="D1224" s="43" t="s">
        <v>4491</v>
      </c>
      <c r="E1224" s="146"/>
      <c r="F1224" s="146"/>
      <c r="G1224" s="144" t="s">
        <v>20</v>
      </c>
      <c r="I1224" s="144"/>
      <c r="J1224" s="147"/>
      <c r="L1224" s="148" t="s">
        <v>22</v>
      </c>
      <c r="M1224" s="149"/>
      <c r="N1224" s="149"/>
      <c r="O1224" s="150"/>
    </row>
    <row r="1225">
      <c r="A1225" s="550" t="s">
        <v>4492</v>
      </c>
      <c r="B1225" s="17"/>
      <c r="C1225" s="551" t="s">
        <v>1326</v>
      </c>
      <c r="D1225" s="43" t="s">
        <v>4493</v>
      </c>
      <c r="E1225" s="552"/>
      <c r="F1225" s="552"/>
      <c r="G1225" s="551" t="s">
        <v>20</v>
      </c>
      <c r="H1225" s="19"/>
      <c r="I1225" s="551"/>
      <c r="J1225" s="554"/>
      <c r="K1225" s="19"/>
      <c r="L1225" s="555" t="s">
        <v>22</v>
      </c>
      <c r="M1225" s="556"/>
      <c r="N1225" s="556"/>
      <c r="O1225" s="557"/>
    </row>
    <row r="1226">
      <c r="A1226" s="50" t="s">
        <v>4494</v>
      </c>
      <c r="B1226" s="51" t="s">
        <v>4495</v>
      </c>
      <c r="C1226" s="11" t="s">
        <v>28</v>
      </c>
      <c r="D1226" s="43" t="s">
        <v>4496</v>
      </c>
      <c r="E1226" s="313" t="s">
        <v>4497</v>
      </c>
      <c r="F1226" s="53"/>
      <c r="G1226" s="11" t="s">
        <v>20</v>
      </c>
      <c r="H1226" s="11" t="s">
        <v>49</v>
      </c>
      <c r="I1226" s="11"/>
      <c r="J1226" s="54" t="s">
        <v>2472</v>
      </c>
      <c r="K1226" s="13">
        <v>45000.0</v>
      </c>
      <c r="L1226" s="55" t="s">
        <v>22</v>
      </c>
      <c r="M1226" s="56"/>
      <c r="N1226" s="56"/>
      <c r="O1226" s="57"/>
    </row>
    <row r="1227">
      <c r="A1227" s="6" t="s">
        <v>4498</v>
      </c>
      <c r="B1227" s="33"/>
      <c r="C1227" s="8" t="s">
        <v>71</v>
      </c>
      <c r="D1227" s="284" t="s">
        <v>4499</v>
      </c>
      <c r="E1227" s="10"/>
      <c r="F1227" s="10"/>
      <c r="G1227" s="8" t="s">
        <v>20</v>
      </c>
      <c r="I1227" s="8"/>
      <c r="J1227" s="12"/>
      <c r="L1227" s="14" t="s">
        <v>22</v>
      </c>
      <c r="M1227" s="15"/>
      <c r="N1227" s="15"/>
      <c r="O1227" s="16"/>
    </row>
    <row r="1228">
      <c r="A1228" s="6" t="s">
        <v>4500</v>
      </c>
      <c r="B1228" s="33"/>
      <c r="C1228" s="8" t="s">
        <v>4501</v>
      </c>
      <c r="D1228" s="43" t="s">
        <v>4502</v>
      </c>
      <c r="E1228" s="10"/>
      <c r="F1228" s="9" t="s">
        <v>4503</v>
      </c>
      <c r="G1228" s="8" t="s">
        <v>20</v>
      </c>
      <c r="I1228" s="8"/>
      <c r="J1228" s="12" t="s">
        <v>212</v>
      </c>
      <c r="L1228" s="14" t="s">
        <v>22</v>
      </c>
      <c r="M1228" s="15"/>
      <c r="N1228" s="15"/>
      <c r="O1228" s="16"/>
    </row>
    <row r="1229">
      <c r="A1229" s="6" t="s">
        <v>4504</v>
      </c>
      <c r="B1229" s="33"/>
      <c r="C1229" s="8" t="s">
        <v>3207</v>
      </c>
      <c r="D1229" s="43" t="s">
        <v>4505</v>
      </c>
      <c r="E1229" s="10"/>
      <c r="F1229" s="9" t="s">
        <v>4506</v>
      </c>
      <c r="G1229" s="8" t="s">
        <v>20</v>
      </c>
      <c r="I1229" s="8"/>
      <c r="J1229" s="12" t="s">
        <v>212</v>
      </c>
      <c r="L1229" s="14" t="s">
        <v>22</v>
      </c>
      <c r="M1229" s="15"/>
      <c r="N1229" s="15"/>
      <c r="O1229" s="16"/>
    </row>
    <row r="1230">
      <c r="A1230" s="58" t="s">
        <v>4507</v>
      </c>
      <c r="B1230" s="17"/>
      <c r="C1230" s="61" t="s">
        <v>4508</v>
      </c>
      <c r="D1230" s="43" t="s">
        <v>4509</v>
      </c>
      <c r="E1230" s="60"/>
      <c r="F1230" s="60"/>
      <c r="G1230" s="61" t="s">
        <v>20</v>
      </c>
      <c r="H1230" s="19"/>
      <c r="I1230" s="61"/>
      <c r="J1230" s="62"/>
      <c r="K1230" s="19"/>
      <c r="L1230" s="14" t="s">
        <v>22</v>
      </c>
      <c r="M1230" s="64"/>
      <c r="N1230" s="64"/>
      <c r="O1230" s="65"/>
    </row>
    <row r="1231">
      <c r="A1231" s="50" t="s">
        <v>4510</v>
      </c>
      <c r="B1231" s="51" t="s">
        <v>4511</v>
      </c>
      <c r="C1231" s="11" t="s">
        <v>394</v>
      </c>
      <c r="D1231" s="43" t="s">
        <v>4512</v>
      </c>
      <c r="E1231" s="53"/>
      <c r="F1231" s="53"/>
      <c r="G1231" s="11" t="s">
        <v>20</v>
      </c>
      <c r="H1231" s="11" t="s">
        <v>49</v>
      </c>
      <c r="I1231" s="11"/>
      <c r="J1231" s="54"/>
      <c r="K1231" s="13">
        <v>45000.0</v>
      </c>
      <c r="L1231" s="55" t="s">
        <v>22</v>
      </c>
      <c r="M1231" s="56"/>
      <c r="N1231" s="56"/>
      <c r="O1231" s="57"/>
    </row>
    <row r="1232">
      <c r="A1232" s="58" t="s">
        <v>4513</v>
      </c>
      <c r="B1232" s="17"/>
      <c r="C1232" s="61" t="s">
        <v>162</v>
      </c>
      <c r="D1232" s="43" t="s">
        <v>4514</v>
      </c>
      <c r="E1232" s="60"/>
      <c r="F1232" s="60"/>
      <c r="G1232" s="159" t="s">
        <v>4515</v>
      </c>
      <c r="H1232" s="19"/>
      <c r="I1232" s="61"/>
      <c r="J1232" s="62"/>
      <c r="K1232" s="19"/>
      <c r="L1232" s="63" t="s">
        <v>22</v>
      </c>
      <c r="M1232" s="64"/>
      <c r="N1232" s="64"/>
      <c r="O1232" s="65"/>
    </row>
    <row r="1233">
      <c r="A1233" s="50" t="s">
        <v>4516</v>
      </c>
      <c r="B1233" s="51" t="s">
        <v>4517</v>
      </c>
      <c r="C1233" s="11" t="s">
        <v>28</v>
      </c>
      <c r="D1233" s="43" t="s">
        <v>4518</v>
      </c>
      <c r="E1233" s="53"/>
      <c r="F1233" s="53"/>
      <c r="G1233" s="154" t="s">
        <v>4519</v>
      </c>
      <c r="H1233" s="11" t="s">
        <v>49</v>
      </c>
      <c r="I1233" s="11"/>
      <c r="J1233" s="54"/>
      <c r="K1233" s="13">
        <v>45000.0</v>
      </c>
      <c r="L1233" s="55" t="s">
        <v>22</v>
      </c>
      <c r="M1233" s="56"/>
      <c r="N1233" s="56"/>
      <c r="O1233" s="57"/>
    </row>
    <row r="1234">
      <c r="A1234" s="589" t="s">
        <v>4520</v>
      </c>
      <c r="B1234" s="33"/>
      <c r="C1234" s="682" t="s">
        <v>68</v>
      </c>
      <c r="D1234" s="43" t="s">
        <v>4521</v>
      </c>
      <c r="E1234" s="10"/>
      <c r="F1234" s="10"/>
      <c r="G1234" s="8" t="s">
        <v>20</v>
      </c>
      <c r="I1234" s="8"/>
      <c r="J1234" s="12"/>
      <c r="L1234" s="14" t="s">
        <v>22</v>
      </c>
      <c r="M1234" s="15"/>
      <c r="N1234" s="15"/>
      <c r="O1234" s="16"/>
    </row>
    <row r="1235">
      <c r="A1235" s="6" t="s">
        <v>4522</v>
      </c>
      <c r="B1235" s="33"/>
      <c r="C1235" s="8" t="s">
        <v>3733</v>
      </c>
      <c r="D1235" s="43" t="s">
        <v>4523</v>
      </c>
      <c r="E1235" s="10"/>
      <c r="F1235" s="9" t="s">
        <v>4524</v>
      </c>
      <c r="G1235" s="8" t="s">
        <v>20</v>
      </c>
      <c r="I1235" s="8"/>
      <c r="J1235" s="12" t="s">
        <v>212</v>
      </c>
      <c r="L1235" s="14" t="s">
        <v>22</v>
      </c>
      <c r="M1235" s="15"/>
      <c r="N1235" s="15"/>
      <c r="O1235" s="16"/>
    </row>
    <row r="1236">
      <c r="A1236" s="6" t="s">
        <v>4525</v>
      </c>
      <c r="B1236" s="33"/>
      <c r="C1236" s="8" t="s">
        <v>1638</v>
      </c>
      <c r="D1236" s="43" t="s">
        <v>4526</v>
      </c>
      <c r="E1236" s="10"/>
      <c r="F1236" s="10"/>
      <c r="G1236" s="8" t="s">
        <v>20</v>
      </c>
      <c r="I1236" s="8"/>
      <c r="J1236" s="12"/>
      <c r="L1236" s="14" t="s">
        <v>22</v>
      </c>
      <c r="M1236" s="15"/>
      <c r="N1236" s="15"/>
      <c r="O1236" s="16"/>
    </row>
    <row r="1237">
      <c r="A1237" s="58" t="s">
        <v>4527</v>
      </c>
      <c r="B1237" s="17"/>
      <c r="C1237" s="61" t="s">
        <v>4528</v>
      </c>
      <c r="D1237" s="43" t="s">
        <v>4529</v>
      </c>
      <c r="E1237" s="60"/>
      <c r="F1237" s="60"/>
      <c r="G1237" s="61" t="s">
        <v>20</v>
      </c>
      <c r="H1237" s="19"/>
      <c r="I1237" s="61"/>
      <c r="J1237" s="62"/>
      <c r="K1237" s="19"/>
      <c r="L1237" s="63" t="s">
        <v>22</v>
      </c>
      <c r="M1237" s="64"/>
      <c r="N1237" s="64"/>
      <c r="O1237" s="65"/>
    </row>
    <row r="1238">
      <c r="A1238" s="133" t="s">
        <v>4530</v>
      </c>
      <c r="B1238" s="134" t="s">
        <v>4531</v>
      </c>
      <c r="C1238" s="135" t="s">
        <v>28</v>
      </c>
      <c r="D1238" s="43" t="s">
        <v>4532</v>
      </c>
      <c r="E1238" s="644" t="s">
        <v>4533</v>
      </c>
      <c r="F1238" s="544"/>
      <c r="G1238" s="135" t="s">
        <v>20</v>
      </c>
      <c r="H1238" s="135" t="s">
        <v>123</v>
      </c>
      <c r="I1238" s="135" t="s">
        <v>2942</v>
      </c>
      <c r="J1238" s="139" t="s">
        <v>2449</v>
      </c>
      <c r="K1238" s="140">
        <v>45001.0</v>
      </c>
      <c r="L1238" s="615" t="s">
        <v>22</v>
      </c>
      <c r="M1238" s="141"/>
      <c r="N1238" s="141"/>
      <c r="O1238" s="142"/>
    </row>
    <row r="1239">
      <c r="A1239" s="143" t="s">
        <v>4534</v>
      </c>
      <c r="B1239" s="33"/>
      <c r="C1239" s="144" t="s">
        <v>4535</v>
      </c>
      <c r="D1239" s="43" t="s">
        <v>4536</v>
      </c>
      <c r="E1239" s="683" t="s">
        <v>4537</v>
      </c>
      <c r="F1239" s="146"/>
      <c r="G1239" s="144" t="s">
        <v>20</v>
      </c>
      <c r="I1239" s="144" t="s">
        <v>2942</v>
      </c>
      <c r="J1239" s="147" t="s">
        <v>4538</v>
      </c>
      <c r="L1239" s="549">
        <v>45041.0</v>
      </c>
      <c r="M1239" s="149"/>
      <c r="N1239" s="149"/>
      <c r="O1239" s="150"/>
    </row>
    <row r="1240">
      <c r="A1240" s="143" t="s">
        <v>4539</v>
      </c>
      <c r="B1240" s="33"/>
      <c r="C1240" s="144" t="s">
        <v>758</v>
      </c>
      <c r="D1240" s="43" t="s">
        <v>4540</v>
      </c>
      <c r="E1240" s="617" t="s">
        <v>4541</v>
      </c>
      <c r="F1240" s="146"/>
      <c r="G1240" s="647" t="s">
        <v>4542</v>
      </c>
      <c r="I1240" s="144"/>
      <c r="J1240" s="147" t="s">
        <v>1300</v>
      </c>
      <c r="L1240" s="148" t="s">
        <v>22</v>
      </c>
      <c r="M1240" s="149"/>
      <c r="N1240" s="149"/>
      <c r="O1240" s="150"/>
    </row>
    <row r="1241">
      <c r="A1241" s="143" t="s">
        <v>4543</v>
      </c>
      <c r="B1241" s="33"/>
      <c r="C1241" s="144" t="s">
        <v>3207</v>
      </c>
      <c r="D1241" s="43" t="s">
        <v>4544</v>
      </c>
      <c r="E1241" s="145" t="s">
        <v>4545</v>
      </c>
      <c r="F1241" s="547" t="s">
        <v>4546</v>
      </c>
      <c r="G1241" s="144" t="s">
        <v>20</v>
      </c>
      <c r="I1241" s="144" t="s">
        <v>2942</v>
      </c>
      <c r="J1241" s="147" t="s">
        <v>4547</v>
      </c>
      <c r="L1241" s="149">
        <v>45030.0</v>
      </c>
      <c r="M1241" s="149"/>
      <c r="N1241" s="149"/>
      <c r="O1241" s="150"/>
    </row>
    <row r="1242">
      <c r="A1242" s="143" t="s">
        <v>4548</v>
      </c>
      <c r="B1242" s="33"/>
      <c r="C1242" s="144" t="s">
        <v>4549</v>
      </c>
      <c r="D1242" s="43" t="s">
        <v>4550</v>
      </c>
      <c r="E1242" s="146"/>
      <c r="F1242" s="146"/>
      <c r="G1242" s="144" t="s">
        <v>20</v>
      </c>
      <c r="I1242" s="144"/>
      <c r="J1242" s="147"/>
      <c r="L1242" s="148" t="s">
        <v>22</v>
      </c>
      <c r="M1242" s="149"/>
      <c r="N1242" s="149"/>
      <c r="O1242" s="150"/>
    </row>
    <row r="1243">
      <c r="A1243" s="143" t="s">
        <v>4551</v>
      </c>
      <c r="B1243" s="33"/>
      <c r="C1243" s="144" t="s">
        <v>4552</v>
      </c>
      <c r="D1243" s="43" t="s">
        <v>4553</v>
      </c>
      <c r="E1243" s="684" t="s">
        <v>4554</v>
      </c>
      <c r="F1243" s="547" t="s">
        <v>4555</v>
      </c>
      <c r="G1243" s="144" t="s">
        <v>20</v>
      </c>
      <c r="I1243" s="144"/>
      <c r="J1243" s="147" t="s">
        <v>4556</v>
      </c>
      <c r="L1243" s="148" t="s">
        <v>22</v>
      </c>
      <c r="M1243" s="149"/>
      <c r="N1243" s="149"/>
      <c r="O1243" s="150"/>
    </row>
    <row r="1244">
      <c r="A1244" s="550" t="s">
        <v>4557</v>
      </c>
      <c r="B1244" s="17"/>
      <c r="C1244" s="551" t="s">
        <v>4558</v>
      </c>
      <c r="D1244" s="43" t="s">
        <v>4559</v>
      </c>
      <c r="E1244" s="685"/>
      <c r="F1244" s="552"/>
      <c r="G1244" s="551" t="s">
        <v>20</v>
      </c>
      <c r="H1244" s="19"/>
      <c r="I1244" s="551"/>
      <c r="J1244" s="554"/>
      <c r="K1244" s="19"/>
      <c r="L1244" s="148" t="s">
        <v>22</v>
      </c>
      <c r="M1244" s="556"/>
      <c r="N1244" s="556"/>
      <c r="O1244" s="557"/>
    </row>
    <row r="1245">
      <c r="A1245" s="391" t="s">
        <v>4560</v>
      </c>
      <c r="B1245" s="392" t="s">
        <v>4561</v>
      </c>
      <c r="C1245" s="393" t="s">
        <v>165</v>
      </c>
      <c r="D1245" s="43" t="s">
        <v>4562</v>
      </c>
      <c r="E1245" s="395"/>
      <c r="F1245" s="395"/>
      <c r="G1245" s="393" t="s">
        <v>20</v>
      </c>
      <c r="H1245" s="393" t="s">
        <v>14</v>
      </c>
      <c r="I1245" s="393"/>
      <c r="J1245" s="396"/>
      <c r="K1245" s="397">
        <v>45001.0</v>
      </c>
      <c r="L1245" s="398" t="s">
        <v>22</v>
      </c>
      <c r="M1245" s="399"/>
      <c r="N1245" s="399"/>
      <c r="O1245" s="400"/>
    </row>
    <row r="1246">
      <c r="A1246" s="520" t="s">
        <v>4563</v>
      </c>
      <c r="B1246" s="33"/>
      <c r="C1246" s="521" t="s">
        <v>71</v>
      </c>
      <c r="D1246" s="284" t="s">
        <v>4564</v>
      </c>
      <c r="E1246" s="522"/>
      <c r="F1246" s="522"/>
      <c r="G1246" s="521" t="s">
        <v>20</v>
      </c>
      <c r="I1246" s="521"/>
      <c r="J1246" s="524"/>
      <c r="L1246" s="525" t="s">
        <v>22</v>
      </c>
      <c r="M1246" s="526"/>
      <c r="N1246" s="526"/>
      <c r="O1246" s="527"/>
    </row>
    <row r="1247">
      <c r="A1247" s="520" t="s">
        <v>4565</v>
      </c>
      <c r="B1247" s="33"/>
      <c r="C1247" s="521" t="s">
        <v>4566</v>
      </c>
      <c r="D1247" s="43" t="s">
        <v>4567</v>
      </c>
      <c r="E1247" s="528" t="s">
        <v>4568</v>
      </c>
      <c r="F1247" s="522"/>
      <c r="G1247" s="521" t="s">
        <v>20</v>
      </c>
      <c r="I1247" s="521" t="s">
        <v>2942</v>
      </c>
      <c r="J1247" s="524" t="s">
        <v>4569</v>
      </c>
      <c r="L1247" s="525" t="s">
        <v>22</v>
      </c>
      <c r="M1247" s="526">
        <v>45005.0</v>
      </c>
      <c r="N1247" s="526"/>
      <c r="O1247" s="527"/>
    </row>
    <row r="1248">
      <c r="A1248" s="401" t="s">
        <v>4570</v>
      </c>
      <c r="B1248" s="17"/>
      <c r="C1248" s="402" t="s">
        <v>4571</v>
      </c>
      <c r="D1248" s="43" t="s">
        <v>4572</v>
      </c>
      <c r="E1248" s="570" t="s">
        <v>4573</v>
      </c>
      <c r="F1248" s="686" t="s">
        <v>4574</v>
      </c>
      <c r="G1248" s="571" t="s">
        <v>4575</v>
      </c>
      <c r="H1248" s="19"/>
      <c r="I1248" s="402"/>
      <c r="J1248" s="404" t="s">
        <v>4576</v>
      </c>
      <c r="K1248" s="19"/>
      <c r="L1248" s="405" t="s">
        <v>22</v>
      </c>
      <c r="M1248" s="406"/>
      <c r="N1248" s="406"/>
      <c r="O1248" s="407"/>
    </row>
    <row r="1249">
      <c r="A1249" s="50" t="s">
        <v>4577</v>
      </c>
      <c r="B1249" s="51" t="s">
        <v>4578</v>
      </c>
      <c r="C1249" s="11" t="s">
        <v>2514</v>
      </c>
      <c r="D1249" s="43" t="s">
        <v>4579</v>
      </c>
      <c r="E1249" s="53"/>
      <c r="F1249" s="53"/>
      <c r="G1249" s="11" t="s">
        <v>20</v>
      </c>
      <c r="H1249" s="11" t="s">
        <v>173</v>
      </c>
      <c r="I1249" s="11"/>
      <c r="J1249" s="54"/>
      <c r="K1249" s="13">
        <v>45001.0</v>
      </c>
      <c r="L1249" s="55" t="s">
        <v>22</v>
      </c>
      <c r="M1249" s="56"/>
      <c r="N1249" s="56"/>
      <c r="O1249" s="57"/>
    </row>
    <row r="1250">
      <c r="A1250" s="58" t="s">
        <v>4580</v>
      </c>
      <c r="B1250" s="17"/>
      <c r="C1250" s="61" t="s">
        <v>1022</v>
      </c>
      <c r="D1250" s="43" t="s">
        <v>4581</v>
      </c>
      <c r="E1250" s="558" t="s">
        <v>4582</v>
      </c>
      <c r="F1250" s="60"/>
      <c r="G1250" s="61" t="s">
        <v>20</v>
      </c>
      <c r="H1250" s="19"/>
      <c r="I1250" s="61"/>
      <c r="J1250" s="62" t="s">
        <v>3511</v>
      </c>
      <c r="K1250" s="19"/>
      <c r="L1250" s="63" t="s">
        <v>22</v>
      </c>
      <c r="M1250" s="64"/>
      <c r="N1250" s="64"/>
      <c r="O1250" s="65"/>
    </row>
    <row r="1251">
      <c r="A1251" s="113" t="s">
        <v>4583</v>
      </c>
      <c r="B1251" s="114" t="s">
        <v>4584</v>
      </c>
      <c r="C1251" s="115" t="s">
        <v>28</v>
      </c>
      <c r="D1251" s="43" t="s">
        <v>4585</v>
      </c>
      <c r="E1251" s="117"/>
      <c r="F1251" s="117"/>
      <c r="G1251" s="124" t="s">
        <v>20</v>
      </c>
      <c r="H1251" s="115" t="s">
        <v>96</v>
      </c>
      <c r="I1251" s="115"/>
      <c r="J1251" s="118"/>
      <c r="K1251" s="119">
        <v>45001.0</v>
      </c>
      <c r="L1251" s="120" t="s">
        <v>22</v>
      </c>
      <c r="M1251" s="121"/>
      <c r="N1251" s="121"/>
      <c r="O1251" s="122"/>
    </row>
    <row r="1252">
      <c r="A1252" s="123" t="s">
        <v>4586</v>
      </c>
      <c r="B1252" s="33"/>
      <c r="C1252" s="124" t="s">
        <v>261</v>
      </c>
      <c r="D1252" s="43" t="s">
        <v>4587</v>
      </c>
      <c r="E1252" s="622" t="s">
        <v>4588</v>
      </c>
      <c r="F1252" s="125"/>
      <c r="G1252" s="124" t="s">
        <v>20</v>
      </c>
      <c r="I1252" s="124" t="s">
        <v>2942</v>
      </c>
      <c r="J1252" s="126" t="s">
        <v>1765</v>
      </c>
      <c r="L1252" s="127" t="s">
        <v>22</v>
      </c>
      <c r="M1252" s="128"/>
      <c r="N1252" s="128"/>
      <c r="O1252" s="129"/>
    </row>
    <row r="1253">
      <c r="A1253" s="123" t="s">
        <v>4589</v>
      </c>
      <c r="B1253" s="33"/>
      <c r="C1253" s="124" t="s">
        <v>4590</v>
      </c>
      <c r="D1253" s="43" t="s">
        <v>4591</v>
      </c>
      <c r="E1253" s="125"/>
      <c r="F1253" s="125"/>
      <c r="G1253" s="124" t="s">
        <v>20</v>
      </c>
      <c r="I1253" s="124"/>
      <c r="J1253" s="126"/>
      <c r="L1253" s="127" t="s">
        <v>22</v>
      </c>
      <c r="M1253" s="128"/>
      <c r="N1253" s="128"/>
      <c r="O1253" s="129"/>
    </row>
    <row r="1254">
      <c r="A1254" s="123" t="s">
        <v>4592</v>
      </c>
      <c r="B1254" s="33"/>
      <c r="C1254" s="124" t="s">
        <v>134</v>
      </c>
      <c r="D1254" s="43" t="s">
        <v>4593</v>
      </c>
      <c r="E1254" s="622" t="s">
        <v>4594</v>
      </c>
      <c r="F1254" s="125"/>
      <c r="G1254" s="653" t="s">
        <v>4595</v>
      </c>
      <c r="I1254" s="124"/>
      <c r="J1254" s="126" t="s">
        <v>4596</v>
      </c>
      <c r="L1254" s="127" t="s">
        <v>22</v>
      </c>
      <c r="M1254" s="128"/>
      <c r="N1254" s="128"/>
      <c r="O1254" s="129"/>
    </row>
    <row r="1255">
      <c r="A1255" s="572" t="s">
        <v>4597</v>
      </c>
      <c r="B1255" s="17"/>
      <c r="C1255" s="573" t="s">
        <v>4259</v>
      </c>
      <c r="D1255" s="43" t="s">
        <v>4598</v>
      </c>
      <c r="E1255" s="687" t="s">
        <v>4599</v>
      </c>
      <c r="F1255" s="575"/>
      <c r="G1255" s="573" t="s">
        <v>20</v>
      </c>
      <c r="H1255" s="19"/>
      <c r="I1255" s="573"/>
      <c r="J1255" s="576"/>
      <c r="K1255" s="19"/>
      <c r="L1255" s="577" t="s">
        <v>22</v>
      </c>
      <c r="M1255" s="578"/>
      <c r="N1255" s="578"/>
      <c r="O1255" s="579"/>
    </row>
    <row r="1256">
      <c r="A1256" s="20" t="s">
        <v>4600</v>
      </c>
      <c r="B1256" s="21" t="s">
        <v>4601</v>
      </c>
      <c r="C1256" s="22" t="s">
        <v>208</v>
      </c>
      <c r="D1256" s="43" t="s">
        <v>4602</v>
      </c>
      <c r="E1256" s="79"/>
      <c r="F1256" s="79"/>
      <c r="G1256" s="80" t="s">
        <v>4603</v>
      </c>
      <c r="H1256" s="22" t="s">
        <v>13</v>
      </c>
      <c r="I1256" s="22"/>
      <c r="J1256" s="27" t="s">
        <v>3542</v>
      </c>
      <c r="K1256" s="28">
        <v>45005.0</v>
      </c>
      <c r="L1256" s="81" t="s">
        <v>22</v>
      </c>
      <c r="M1256" s="30"/>
      <c r="N1256" s="30"/>
      <c r="O1256" s="31"/>
    </row>
    <row r="1257">
      <c r="A1257" s="32" t="s">
        <v>4604</v>
      </c>
      <c r="B1257" s="33"/>
      <c r="C1257" s="34" t="s">
        <v>3207</v>
      </c>
      <c r="D1257" s="43" t="s">
        <v>4605</v>
      </c>
      <c r="E1257" s="82"/>
      <c r="F1257" s="82"/>
      <c r="G1257" s="34" t="s">
        <v>20</v>
      </c>
      <c r="I1257" s="34"/>
      <c r="J1257" s="38"/>
      <c r="L1257" s="39" t="s">
        <v>22</v>
      </c>
      <c r="M1257" s="29"/>
      <c r="N1257" s="29"/>
      <c r="O1257" s="40"/>
    </row>
    <row r="1258">
      <c r="A1258" s="32" t="s">
        <v>4606</v>
      </c>
      <c r="B1258" s="33"/>
      <c r="C1258" s="34" t="s">
        <v>2822</v>
      </c>
      <c r="D1258" s="43" t="s">
        <v>4607</v>
      </c>
      <c r="E1258" s="36" t="s">
        <v>4608</v>
      </c>
      <c r="F1258" s="82"/>
      <c r="G1258" s="164" t="s">
        <v>4609</v>
      </c>
      <c r="I1258" s="34"/>
      <c r="J1258" s="38" t="s">
        <v>3542</v>
      </c>
      <c r="L1258" s="39" t="s">
        <v>22</v>
      </c>
      <c r="M1258" s="29"/>
      <c r="N1258" s="29"/>
      <c r="O1258" s="40"/>
    </row>
    <row r="1259">
      <c r="A1259" s="41" t="s">
        <v>4610</v>
      </c>
      <c r="B1259" s="17"/>
      <c r="C1259" s="42" t="s">
        <v>4611</v>
      </c>
      <c r="D1259" s="43" t="s">
        <v>4612</v>
      </c>
      <c r="E1259" s="285" t="s">
        <v>4613</v>
      </c>
      <c r="F1259" s="44"/>
      <c r="G1259" s="42" t="s">
        <v>20</v>
      </c>
      <c r="H1259" s="19"/>
      <c r="I1259" s="42"/>
      <c r="J1259" s="46"/>
      <c r="K1259" s="19"/>
      <c r="L1259" s="47" t="s">
        <v>22</v>
      </c>
      <c r="M1259" s="48"/>
      <c r="N1259" s="48"/>
      <c r="O1259" s="49"/>
    </row>
    <row r="1260">
      <c r="A1260" s="20" t="s">
        <v>4614</v>
      </c>
      <c r="B1260" s="21" t="s">
        <v>4615</v>
      </c>
      <c r="C1260" s="22" t="s">
        <v>208</v>
      </c>
      <c r="D1260" s="43" t="s">
        <v>4616</v>
      </c>
      <c r="E1260" s="25" t="s">
        <v>4617</v>
      </c>
      <c r="F1260" s="79"/>
      <c r="G1260" s="80" t="s">
        <v>4618</v>
      </c>
      <c r="H1260" s="22" t="s">
        <v>13</v>
      </c>
      <c r="I1260" s="22"/>
      <c r="J1260" s="27" t="s">
        <v>2472</v>
      </c>
      <c r="K1260" s="28">
        <v>45005.0</v>
      </c>
      <c r="L1260" s="81" t="s">
        <v>22</v>
      </c>
      <c r="M1260" s="30"/>
      <c r="N1260" s="30"/>
      <c r="O1260" s="31"/>
    </row>
    <row r="1261">
      <c r="A1261" s="32" t="s">
        <v>4619</v>
      </c>
      <c r="B1261" s="33"/>
      <c r="C1261" s="34" t="s">
        <v>1040</v>
      </c>
      <c r="D1261" s="43" t="s">
        <v>4620</v>
      </c>
      <c r="E1261" s="36" t="s">
        <v>4621</v>
      </c>
      <c r="F1261" s="37" t="s">
        <v>4622</v>
      </c>
      <c r="G1261" s="164" t="s">
        <v>4623</v>
      </c>
      <c r="I1261" s="34"/>
      <c r="J1261" s="38" t="s">
        <v>4624</v>
      </c>
      <c r="L1261" s="29">
        <v>45034.0</v>
      </c>
      <c r="M1261" s="29">
        <v>45006.0</v>
      </c>
      <c r="N1261" s="29"/>
      <c r="O1261" s="40"/>
    </row>
    <row r="1262">
      <c r="A1262" s="32" t="s">
        <v>4625</v>
      </c>
      <c r="B1262" s="33"/>
      <c r="C1262" s="34" t="s">
        <v>345</v>
      </c>
      <c r="D1262" s="43" t="s">
        <v>4626</v>
      </c>
      <c r="E1262" s="82"/>
      <c r="F1262" s="82"/>
      <c r="G1262" s="34" t="s">
        <v>20</v>
      </c>
      <c r="I1262" s="34"/>
      <c r="J1262" s="38"/>
      <c r="L1262" s="39" t="s">
        <v>22</v>
      </c>
      <c r="M1262" s="29"/>
      <c r="N1262" s="29"/>
      <c r="O1262" s="40"/>
    </row>
    <row r="1263">
      <c r="A1263" s="41" t="s">
        <v>4627</v>
      </c>
      <c r="B1263" s="17"/>
      <c r="C1263" s="42" t="s">
        <v>4628</v>
      </c>
      <c r="D1263" s="43" t="s">
        <v>4629</v>
      </c>
      <c r="E1263" s="285" t="s">
        <v>4630</v>
      </c>
      <c r="F1263" s="44"/>
      <c r="G1263" s="42" t="s">
        <v>20</v>
      </c>
      <c r="H1263" s="19"/>
      <c r="I1263" s="42"/>
      <c r="J1263" s="46" t="s">
        <v>3060</v>
      </c>
      <c r="K1263" s="19"/>
      <c r="L1263" s="47" t="s">
        <v>22</v>
      </c>
      <c r="M1263" s="48"/>
      <c r="N1263" s="48"/>
      <c r="O1263" s="49"/>
    </row>
    <row r="1264">
      <c r="A1264" s="50" t="s">
        <v>4631</v>
      </c>
      <c r="B1264" s="51" t="s">
        <v>4632</v>
      </c>
      <c r="C1264" s="11" t="s">
        <v>165</v>
      </c>
      <c r="D1264" s="43" t="s">
        <v>4633</v>
      </c>
      <c r="E1264" s="53"/>
      <c r="F1264" s="53"/>
      <c r="G1264" s="11" t="s">
        <v>20</v>
      </c>
      <c r="H1264" s="11" t="s">
        <v>49</v>
      </c>
      <c r="I1264" s="11"/>
      <c r="J1264" s="54"/>
      <c r="K1264" s="13">
        <v>45005.0</v>
      </c>
      <c r="L1264" s="55" t="s">
        <v>22</v>
      </c>
      <c r="M1264" s="56"/>
      <c r="N1264" s="56"/>
      <c r="O1264" s="57"/>
    </row>
    <row r="1265">
      <c r="A1265" s="58" t="s">
        <v>4634</v>
      </c>
      <c r="B1265" s="17"/>
      <c r="C1265" s="61" t="s">
        <v>71</v>
      </c>
      <c r="D1265" s="43" t="s">
        <v>4635</v>
      </c>
      <c r="E1265" s="60"/>
      <c r="F1265" s="60"/>
      <c r="G1265" s="61" t="s">
        <v>20</v>
      </c>
      <c r="H1265" s="19"/>
      <c r="I1265" s="61"/>
      <c r="J1265" s="62"/>
      <c r="K1265" s="19"/>
      <c r="L1265" s="63" t="s">
        <v>22</v>
      </c>
      <c r="M1265" s="64"/>
      <c r="N1265" s="64"/>
      <c r="O1265" s="65"/>
    </row>
    <row r="1266">
      <c r="A1266" s="50" t="s">
        <v>4636</v>
      </c>
      <c r="B1266" s="51" t="s">
        <v>4637</v>
      </c>
      <c r="C1266" s="11" t="s">
        <v>28</v>
      </c>
      <c r="D1266" s="43" t="s">
        <v>4638</v>
      </c>
      <c r="E1266" s="53"/>
      <c r="F1266" s="53"/>
      <c r="G1266" s="11" t="s">
        <v>20</v>
      </c>
      <c r="H1266" s="11" t="s">
        <v>49</v>
      </c>
      <c r="I1266" s="11"/>
      <c r="J1266" s="54"/>
      <c r="K1266" s="13">
        <v>45005.0</v>
      </c>
      <c r="L1266" s="55" t="s">
        <v>22</v>
      </c>
      <c r="M1266" s="56"/>
      <c r="N1266" s="56"/>
      <c r="O1266" s="57"/>
    </row>
    <row r="1267">
      <c r="A1267" s="6" t="s">
        <v>4639</v>
      </c>
      <c r="B1267" s="33"/>
      <c r="C1267" s="8" t="s">
        <v>3207</v>
      </c>
      <c r="D1267" s="43" t="s">
        <v>4640</v>
      </c>
      <c r="E1267" s="10"/>
      <c r="F1267" s="10"/>
      <c r="G1267" s="8" t="s">
        <v>20</v>
      </c>
      <c r="I1267" s="8"/>
      <c r="J1267" s="12"/>
      <c r="L1267" s="14" t="s">
        <v>22</v>
      </c>
      <c r="M1267" s="15"/>
      <c r="N1267" s="15"/>
      <c r="O1267" s="16"/>
    </row>
    <row r="1268">
      <c r="A1268" s="6" t="s">
        <v>4641</v>
      </c>
      <c r="B1268" s="17"/>
      <c r="C1268" s="8" t="s">
        <v>4642</v>
      </c>
      <c r="D1268" s="43" t="s">
        <v>4643</v>
      </c>
      <c r="E1268" s="60"/>
      <c r="F1268" s="60"/>
      <c r="G1268" s="159" t="s">
        <v>4644</v>
      </c>
      <c r="H1268" s="19"/>
      <c r="I1268" s="61"/>
      <c r="J1268" s="62"/>
      <c r="K1268" s="19"/>
      <c r="L1268" s="63" t="s">
        <v>22</v>
      </c>
      <c r="M1268" s="64"/>
      <c r="N1268" s="64"/>
      <c r="O1268" s="65"/>
    </row>
    <row r="1269">
      <c r="A1269" s="133" t="s">
        <v>4645</v>
      </c>
      <c r="B1269" s="134" t="s">
        <v>4646</v>
      </c>
      <c r="C1269" s="135" t="s">
        <v>100</v>
      </c>
      <c r="D1269" s="43" t="s">
        <v>4647</v>
      </c>
      <c r="E1269" s="545" t="s">
        <v>4648</v>
      </c>
      <c r="F1269" s="545" t="s">
        <v>4649</v>
      </c>
      <c r="G1269" s="135" t="s">
        <v>20</v>
      </c>
      <c r="H1269" s="135" t="s">
        <v>123</v>
      </c>
      <c r="I1269" s="135"/>
      <c r="J1269" s="139" t="s">
        <v>4650</v>
      </c>
      <c r="K1269" s="140">
        <v>45006.0</v>
      </c>
      <c r="L1269" s="615" t="s">
        <v>22</v>
      </c>
      <c r="M1269" s="141"/>
      <c r="N1269" s="141"/>
      <c r="O1269" s="142"/>
    </row>
    <row r="1270">
      <c r="A1270" s="143" t="s">
        <v>4651</v>
      </c>
      <c r="B1270" s="33"/>
      <c r="C1270" s="144" t="s">
        <v>219</v>
      </c>
      <c r="D1270" s="43" t="s">
        <v>4652</v>
      </c>
      <c r="E1270" s="145" t="s">
        <v>4648</v>
      </c>
      <c r="F1270" s="547" t="s">
        <v>4653</v>
      </c>
      <c r="G1270" s="144" t="s">
        <v>20</v>
      </c>
      <c r="I1270" s="144"/>
      <c r="J1270" s="147" t="s">
        <v>4654</v>
      </c>
      <c r="L1270" s="149">
        <v>45034.0</v>
      </c>
      <c r="M1270" s="149"/>
      <c r="N1270" s="149"/>
      <c r="O1270" s="150"/>
    </row>
    <row r="1271">
      <c r="A1271" s="143" t="s">
        <v>4655</v>
      </c>
      <c r="B1271" s="33"/>
      <c r="C1271" s="144" t="s">
        <v>3207</v>
      </c>
      <c r="D1271" s="43" t="s">
        <v>4656</v>
      </c>
      <c r="E1271" s="145" t="s">
        <v>4657</v>
      </c>
      <c r="F1271" s="146"/>
      <c r="G1271" s="144" t="s">
        <v>20</v>
      </c>
      <c r="I1271" s="144" t="s">
        <v>2942</v>
      </c>
      <c r="J1271" s="147" t="s">
        <v>4658</v>
      </c>
      <c r="L1271" s="148" t="s">
        <v>22</v>
      </c>
      <c r="M1271" s="149"/>
      <c r="N1271" s="149"/>
      <c r="O1271" s="150"/>
    </row>
    <row r="1272">
      <c r="A1272" s="143" t="s">
        <v>4659</v>
      </c>
      <c r="B1272" s="33"/>
      <c r="C1272" s="144" t="s">
        <v>1153</v>
      </c>
      <c r="D1272" s="43" t="s">
        <v>4660</v>
      </c>
      <c r="E1272" s="617" t="s">
        <v>4661</v>
      </c>
      <c r="F1272" s="146"/>
      <c r="G1272" s="647" t="s">
        <v>4662</v>
      </c>
      <c r="I1272" s="144"/>
      <c r="J1272" s="147" t="s">
        <v>4663</v>
      </c>
      <c r="L1272" s="148" t="s">
        <v>22</v>
      </c>
      <c r="M1272" s="149"/>
      <c r="N1272" s="149"/>
      <c r="O1272" s="150"/>
    </row>
    <row r="1273">
      <c r="A1273" s="143" t="s">
        <v>4664</v>
      </c>
      <c r="B1273" s="17"/>
      <c r="C1273" s="144" t="s">
        <v>4665</v>
      </c>
      <c r="D1273" s="43" t="s">
        <v>4666</v>
      </c>
      <c r="E1273" s="145" t="s">
        <v>4667</v>
      </c>
      <c r="F1273" s="146"/>
      <c r="G1273" s="144" t="s">
        <v>20</v>
      </c>
      <c r="H1273" s="19"/>
      <c r="I1273" s="144"/>
      <c r="J1273" s="147" t="s">
        <v>3511</v>
      </c>
      <c r="K1273" s="19"/>
      <c r="L1273" s="148" t="s">
        <v>22</v>
      </c>
      <c r="M1273" s="149"/>
      <c r="N1273" s="149"/>
      <c r="O1273" s="150"/>
    </row>
    <row r="1274">
      <c r="A1274" s="688" t="s">
        <v>4668</v>
      </c>
      <c r="B1274" s="689" t="s">
        <v>4669</v>
      </c>
      <c r="C1274" s="690" t="s">
        <v>1911</v>
      </c>
      <c r="D1274" s="43" t="s">
        <v>4670</v>
      </c>
      <c r="E1274" s="691"/>
      <c r="F1274" s="692" t="s">
        <v>4671</v>
      </c>
      <c r="G1274" s="693" t="s">
        <v>4672</v>
      </c>
      <c r="H1274" s="690" t="s">
        <v>13</v>
      </c>
      <c r="I1274" s="690"/>
      <c r="J1274" s="694" t="s">
        <v>1276</v>
      </c>
      <c r="K1274" s="695">
        <v>45006.0</v>
      </c>
      <c r="L1274" s="696">
        <v>45048.0</v>
      </c>
      <c r="M1274" s="697"/>
      <c r="N1274" s="697"/>
      <c r="O1274" s="698"/>
    </row>
    <row r="1275">
      <c r="A1275" s="699" t="s">
        <v>4673</v>
      </c>
      <c r="B1275" s="33"/>
      <c r="C1275" s="194" t="s">
        <v>4674</v>
      </c>
      <c r="D1275" s="43" t="s">
        <v>4675</v>
      </c>
      <c r="E1275" s="36" t="s">
        <v>4676</v>
      </c>
      <c r="F1275" s="37" t="s">
        <v>4677</v>
      </c>
      <c r="G1275" s="164" t="s">
        <v>4678</v>
      </c>
      <c r="I1275" s="34"/>
      <c r="J1275" s="38" t="s">
        <v>4679</v>
      </c>
      <c r="L1275" s="39" t="s">
        <v>22</v>
      </c>
      <c r="M1275" s="29"/>
      <c r="N1275" s="29"/>
      <c r="O1275" s="40"/>
    </row>
    <row r="1276">
      <c r="A1276" s="41" t="s">
        <v>4680</v>
      </c>
      <c r="B1276" s="17"/>
      <c r="C1276" s="42" t="s">
        <v>2443</v>
      </c>
      <c r="D1276" s="43" t="s">
        <v>4681</v>
      </c>
      <c r="E1276" s="44"/>
      <c r="F1276" s="165" t="s">
        <v>4682</v>
      </c>
      <c r="G1276" s="42" t="s">
        <v>20</v>
      </c>
      <c r="H1276" s="19"/>
      <c r="I1276" s="42"/>
      <c r="J1276" s="46" t="s">
        <v>1276</v>
      </c>
      <c r="K1276" s="19"/>
      <c r="L1276" s="591">
        <v>45033.0</v>
      </c>
      <c r="M1276" s="48"/>
      <c r="N1276" s="48"/>
      <c r="O1276" s="49"/>
    </row>
    <row r="1277">
      <c r="A1277" s="20" t="s">
        <v>4683</v>
      </c>
      <c r="B1277" s="21" t="s">
        <v>4684</v>
      </c>
      <c r="C1277" s="22" t="s">
        <v>28</v>
      </c>
      <c r="D1277" s="43" t="s">
        <v>4685</v>
      </c>
      <c r="E1277" s="78" t="s">
        <v>4686</v>
      </c>
      <c r="F1277" s="163" t="s">
        <v>4687</v>
      </c>
      <c r="G1277" s="80" t="s">
        <v>4688</v>
      </c>
      <c r="H1277" s="22" t="s">
        <v>13</v>
      </c>
      <c r="I1277" s="22"/>
      <c r="J1277" s="27" t="s">
        <v>4689</v>
      </c>
      <c r="K1277" s="28">
        <v>45006.0</v>
      </c>
      <c r="L1277" s="81" t="s">
        <v>22</v>
      </c>
      <c r="M1277" s="30">
        <v>45014.0</v>
      </c>
      <c r="N1277" s="30"/>
      <c r="O1277" s="31"/>
    </row>
    <row r="1278">
      <c r="A1278" s="32" t="s">
        <v>4690</v>
      </c>
      <c r="B1278" s="33"/>
      <c r="C1278" s="34" t="s">
        <v>4691</v>
      </c>
      <c r="D1278" s="43" t="s">
        <v>4692</v>
      </c>
      <c r="E1278" s="82"/>
      <c r="F1278" s="37" t="s">
        <v>4693</v>
      </c>
      <c r="G1278" s="34" t="s">
        <v>20</v>
      </c>
      <c r="I1278" s="34"/>
      <c r="J1278" s="38" t="s">
        <v>212</v>
      </c>
      <c r="L1278" s="39" t="s">
        <v>22</v>
      </c>
      <c r="M1278" s="29"/>
      <c r="N1278" s="29"/>
      <c r="O1278" s="40"/>
    </row>
    <row r="1279">
      <c r="A1279" s="32" t="s">
        <v>4694</v>
      </c>
      <c r="B1279" s="33"/>
      <c r="C1279" s="34" t="s">
        <v>4695</v>
      </c>
      <c r="D1279" s="43" t="s">
        <v>4696</v>
      </c>
      <c r="E1279" s="36" t="s">
        <v>4697</v>
      </c>
      <c r="F1279" s="82"/>
      <c r="G1279" s="34" t="s">
        <v>20</v>
      </c>
      <c r="I1279" s="34"/>
      <c r="J1279" s="38"/>
      <c r="L1279" s="39" t="s">
        <v>22</v>
      </c>
      <c r="M1279" s="29"/>
      <c r="N1279" s="29"/>
      <c r="O1279" s="40"/>
    </row>
    <row r="1280">
      <c r="A1280" s="41" t="s">
        <v>4698</v>
      </c>
      <c r="B1280" s="17"/>
      <c r="C1280" s="42" t="s">
        <v>3010</v>
      </c>
      <c r="D1280" s="43" t="s">
        <v>4699</v>
      </c>
      <c r="E1280" s="44"/>
      <c r="F1280" s="44"/>
      <c r="G1280" s="42" t="s">
        <v>20</v>
      </c>
      <c r="H1280" s="19"/>
      <c r="I1280" s="42"/>
      <c r="J1280" s="46"/>
      <c r="K1280" s="19"/>
      <c r="L1280" s="47" t="s">
        <v>22</v>
      </c>
      <c r="M1280" s="48"/>
      <c r="N1280" s="48"/>
      <c r="O1280" s="49"/>
    </row>
    <row r="1281">
      <c r="A1281" s="113" t="s">
        <v>4700</v>
      </c>
      <c r="B1281" s="114" t="s">
        <v>4700</v>
      </c>
      <c r="C1281" s="115" t="s">
        <v>165</v>
      </c>
      <c r="D1281" s="43" t="s">
        <v>4701</v>
      </c>
      <c r="E1281" s="117"/>
      <c r="F1281" s="117"/>
      <c r="G1281" s="115" t="s">
        <v>20</v>
      </c>
      <c r="H1281" s="115" t="s">
        <v>96</v>
      </c>
      <c r="I1281" s="115"/>
      <c r="J1281" s="118"/>
      <c r="K1281" s="119">
        <v>45006.0</v>
      </c>
      <c r="L1281" s="120" t="s">
        <v>22</v>
      </c>
      <c r="M1281" s="121"/>
      <c r="N1281" s="121"/>
      <c r="O1281" s="122"/>
    </row>
    <row r="1282">
      <c r="A1282" s="123" t="s">
        <v>4702</v>
      </c>
      <c r="B1282" s="33"/>
      <c r="C1282" s="124" t="s">
        <v>28</v>
      </c>
      <c r="D1282" s="43" t="s">
        <v>4703</v>
      </c>
      <c r="E1282" s="125"/>
      <c r="F1282" s="652" t="s">
        <v>4704</v>
      </c>
      <c r="G1282" s="124" t="s">
        <v>20</v>
      </c>
      <c r="I1282" s="124"/>
      <c r="J1282" s="126" t="s">
        <v>212</v>
      </c>
      <c r="L1282" s="127" t="s">
        <v>22</v>
      </c>
      <c r="M1282" s="128"/>
      <c r="N1282" s="128"/>
      <c r="O1282" s="129"/>
    </row>
    <row r="1283">
      <c r="A1283" s="572" t="s">
        <v>4705</v>
      </c>
      <c r="B1283" s="17"/>
      <c r="C1283" s="573" t="s">
        <v>4706</v>
      </c>
      <c r="D1283" s="43" t="s">
        <v>4707</v>
      </c>
      <c r="E1283" s="700" t="s">
        <v>4708</v>
      </c>
      <c r="F1283" s="575"/>
      <c r="G1283" s="573" t="s">
        <v>20</v>
      </c>
      <c r="H1283" s="19"/>
      <c r="I1283" s="573" t="s">
        <v>953</v>
      </c>
      <c r="J1283" s="576" t="s">
        <v>1765</v>
      </c>
      <c r="K1283" s="19"/>
      <c r="L1283" s="577" t="s">
        <v>22</v>
      </c>
      <c r="M1283" s="578"/>
      <c r="N1283" s="578"/>
      <c r="O1283" s="579"/>
    </row>
    <row r="1284">
      <c r="A1284" s="50" t="s">
        <v>4709</v>
      </c>
      <c r="B1284" s="51" t="s">
        <v>4710</v>
      </c>
      <c r="C1284" s="11" t="s">
        <v>208</v>
      </c>
      <c r="D1284" s="43" t="s">
        <v>4711</v>
      </c>
      <c r="E1284" s="313" t="s">
        <v>4712</v>
      </c>
      <c r="F1284" s="53"/>
      <c r="G1284" s="11" t="s">
        <v>20</v>
      </c>
      <c r="H1284" s="11" t="s">
        <v>49</v>
      </c>
      <c r="I1284" s="11"/>
      <c r="J1284" s="54" t="s">
        <v>3560</v>
      </c>
      <c r="K1284" s="13">
        <v>45006.0</v>
      </c>
      <c r="L1284" s="55" t="s">
        <v>22</v>
      </c>
      <c r="M1284" s="56"/>
      <c r="N1284" s="56"/>
      <c r="O1284" s="57"/>
    </row>
    <row r="1285">
      <c r="A1285" s="6" t="s">
        <v>4713</v>
      </c>
      <c r="B1285" s="33"/>
      <c r="C1285" s="8" t="s">
        <v>3207</v>
      </c>
      <c r="D1285" s="43" t="s">
        <v>4714</v>
      </c>
      <c r="E1285" s="10"/>
      <c r="F1285" s="10"/>
      <c r="G1285" s="8" t="s">
        <v>20</v>
      </c>
      <c r="I1285" s="8"/>
      <c r="J1285" s="12"/>
      <c r="L1285" s="14" t="s">
        <v>22</v>
      </c>
      <c r="M1285" s="15"/>
      <c r="N1285" s="15"/>
      <c r="O1285" s="16"/>
    </row>
    <row r="1286">
      <c r="A1286" s="6" t="s">
        <v>4715</v>
      </c>
      <c r="B1286" s="33"/>
      <c r="C1286" s="8" t="s">
        <v>187</v>
      </c>
      <c r="D1286" s="43" t="s">
        <v>4716</v>
      </c>
      <c r="E1286" s="10"/>
      <c r="F1286" s="10"/>
      <c r="G1286" s="8" t="s">
        <v>20</v>
      </c>
      <c r="I1286" s="8"/>
      <c r="J1286" s="12"/>
      <c r="L1286" s="14" t="s">
        <v>22</v>
      </c>
      <c r="M1286" s="15"/>
      <c r="N1286" s="15"/>
      <c r="O1286" s="16"/>
    </row>
    <row r="1287">
      <c r="A1287" s="701" t="s">
        <v>4717</v>
      </c>
      <c r="B1287" s="17"/>
      <c r="C1287" s="61" t="s">
        <v>4718</v>
      </c>
      <c r="D1287" s="43" t="s">
        <v>4719</v>
      </c>
      <c r="E1287" s="60"/>
      <c r="F1287" s="60"/>
      <c r="G1287" s="61" t="s">
        <v>20</v>
      </c>
      <c r="H1287" s="19"/>
      <c r="I1287" s="61"/>
      <c r="J1287" s="62" t="s">
        <v>4720</v>
      </c>
      <c r="K1287" s="19"/>
      <c r="L1287" s="63" t="s">
        <v>22</v>
      </c>
      <c r="M1287" s="64"/>
      <c r="N1287" s="64"/>
      <c r="O1287" s="65"/>
    </row>
    <row r="1288">
      <c r="A1288" s="20" t="s">
        <v>4721</v>
      </c>
      <c r="B1288" s="21" t="s">
        <v>4722</v>
      </c>
      <c r="C1288" s="22" t="s">
        <v>4723</v>
      </c>
      <c r="D1288" s="43" t="s">
        <v>4724</v>
      </c>
      <c r="E1288" s="78" t="s">
        <v>4725</v>
      </c>
      <c r="F1288" s="79"/>
      <c r="G1288" s="80" t="s">
        <v>4726</v>
      </c>
      <c r="H1288" s="22" t="s">
        <v>13</v>
      </c>
      <c r="I1288" s="22"/>
      <c r="J1288" s="27" t="s">
        <v>4727</v>
      </c>
      <c r="K1288" s="28">
        <v>45006.0</v>
      </c>
      <c r="L1288" s="81" t="s">
        <v>22</v>
      </c>
      <c r="M1288" s="30"/>
      <c r="N1288" s="30"/>
      <c r="O1288" s="31"/>
    </row>
    <row r="1289">
      <c r="A1289" s="702" t="s">
        <v>4728</v>
      </c>
      <c r="B1289" s="157" t="s">
        <v>4729</v>
      </c>
      <c r="C1289" s="703" t="s">
        <v>4730</v>
      </c>
      <c r="D1289" s="43" t="s">
        <v>4731</v>
      </c>
      <c r="E1289" s="704" t="s">
        <v>4732</v>
      </c>
      <c r="F1289" s="705" t="s">
        <v>4733</v>
      </c>
      <c r="G1289" s="706" t="s">
        <v>4734</v>
      </c>
      <c r="H1289" s="703" t="s">
        <v>14</v>
      </c>
      <c r="I1289" s="703"/>
      <c r="J1289" s="707" t="s">
        <v>3298</v>
      </c>
      <c r="K1289" s="708">
        <v>45006.0</v>
      </c>
      <c r="L1289" s="709" t="s">
        <v>22</v>
      </c>
      <c r="M1289" s="710"/>
      <c r="N1289" s="710"/>
      <c r="O1289" s="711"/>
    </row>
    <row r="1290">
      <c r="A1290" s="6" t="s">
        <v>4735</v>
      </c>
      <c r="B1290" s="157" t="s">
        <v>4736</v>
      </c>
      <c r="C1290" s="8"/>
      <c r="D1290" s="43" t="s">
        <v>4737</v>
      </c>
      <c r="E1290" s="10"/>
      <c r="F1290" s="10"/>
      <c r="G1290" s="8" t="s">
        <v>20</v>
      </c>
      <c r="H1290" s="8" t="s">
        <v>49</v>
      </c>
      <c r="I1290" s="8"/>
      <c r="J1290" s="12"/>
      <c r="K1290" s="341">
        <v>45006.0</v>
      </c>
      <c r="L1290" s="14" t="s">
        <v>22</v>
      </c>
      <c r="M1290" s="15"/>
      <c r="N1290" s="15"/>
      <c r="O1290" s="16"/>
    </row>
    <row r="1291">
      <c r="A1291" s="675" t="s">
        <v>4738</v>
      </c>
      <c r="B1291" s="19"/>
      <c r="C1291" s="263"/>
      <c r="D1291" s="43" t="s">
        <v>4739</v>
      </c>
      <c r="E1291" s="60"/>
      <c r="F1291" s="60"/>
      <c r="G1291" s="61" t="s">
        <v>20</v>
      </c>
      <c r="H1291" s="19"/>
      <c r="I1291" s="61"/>
      <c r="J1291" s="62"/>
      <c r="K1291" s="19"/>
      <c r="L1291" s="63" t="s">
        <v>22</v>
      </c>
      <c r="M1291" s="64"/>
      <c r="N1291" s="64"/>
      <c r="O1291" s="65"/>
    </row>
    <row r="1292">
      <c r="A1292" s="391" t="s">
        <v>4740</v>
      </c>
      <c r="B1292" s="392" t="s">
        <v>4741</v>
      </c>
      <c r="C1292" s="393" t="s">
        <v>290</v>
      </c>
      <c r="D1292" s="43" t="s">
        <v>4742</v>
      </c>
      <c r="E1292" s="394" t="s">
        <v>4743</v>
      </c>
      <c r="F1292" s="395"/>
      <c r="G1292" s="393" t="s">
        <v>20</v>
      </c>
      <c r="H1292" s="521" t="s">
        <v>14</v>
      </c>
      <c r="I1292" s="393" t="s">
        <v>2942</v>
      </c>
      <c r="J1292" s="396" t="s">
        <v>4744</v>
      </c>
      <c r="K1292" s="631">
        <v>45006.0</v>
      </c>
      <c r="L1292" s="398" t="s">
        <v>22</v>
      </c>
      <c r="M1292" s="399"/>
      <c r="N1292" s="399">
        <v>45022.0</v>
      </c>
      <c r="O1292" s="400">
        <v>45027.0</v>
      </c>
    </row>
    <row r="1293">
      <c r="A1293" s="520" t="s">
        <v>4745</v>
      </c>
      <c r="B1293" s="33"/>
      <c r="C1293" s="521" t="s">
        <v>2953</v>
      </c>
      <c r="D1293" s="43" t="s">
        <v>4746</v>
      </c>
      <c r="E1293" s="522"/>
      <c r="F1293" s="522"/>
      <c r="G1293" s="521" t="s">
        <v>20</v>
      </c>
      <c r="I1293" s="521"/>
      <c r="J1293" s="524"/>
      <c r="L1293" s="525" t="s">
        <v>22</v>
      </c>
      <c r="M1293" s="526"/>
      <c r="N1293" s="526"/>
      <c r="O1293" s="527"/>
    </row>
    <row r="1294">
      <c r="A1294" s="520" t="s">
        <v>4747</v>
      </c>
      <c r="B1294" s="33"/>
      <c r="C1294" s="521" t="s">
        <v>4748</v>
      </c>
      <c r="D1294" s="43" t="s">
        <v>4749</v>
      </c>
      <c r="E1294" s="606" t="s">
        <v>4750</v>
      </c>
      <c r="F1294" s="528" t="s">
        <v>4751</v>
      </c>
      <c r="G1294" s="587" t="s">
        <v>4752</v>
      </c>
      <c r="I1294" s="521"/>
      <c r="J1294" s="524" t="s">
        <v>4753</v>
      </c>
      <c r="L1294" s="525" t="s">
        <v>22</v>
      </c>
      <c r="M1294" s="526"/>
      <c r="N1294" s="526"/>
      <c r="O1294" s="527"/>
    </row>
    <row r="1295">
      <c r="A1295" s="401" t="s">
        <v>4754</v>
      </c>
      <c r="B1295" s="17"/>
      <c r="C1295" s="402" t="s">
        <v>794</v>
      </c>
      <c r="D1295" s="43" t="s">
        <v>4755</v>
      </c>
      <c r="E1295" s="403"/>
      <c r="F1295" s="403"/>
      <c r="G1295" s="571" t="s">
        <v>4756</v>
      </c>
      <c r="H1295" s="19"/>
      <c r="I1295" s="402"/>
      <c r="J1295" s="404"/>
      <c r="K1295" s="19"/>
      <c r="L1295" s="405" t="s">
        <v>22</v>
      </c>
      <c r="M1295" s="406"/>
      <c r="N1295" s="406"/>
      <c r="O1295" s="407"/>
    </row>
    <row r="1296">
      <c r="A1296" s="113" t="s">
        <v>4757</v>
      </c>
      <c r="B1296" s="114" t="s">
        <v>4758</v>
      </c>
      <c r="C1296" s="115" t="s">
        <v>208</v>
      </c>
      <c r="D1296" s="43" t="s">
        <v>4759</v>
      </c>
      <c r="E1296" s="117"/>
      <c r="F1296" s="117"/>
      <c r="G1296" s="620" t="s">
        <v>4760</v>
      </c>
      <c r="H1296" s="124" t="s">
        <v>96</v>
      </c>
      <c r="I1296" s="115"/>
      <c r="J1296" s="118"/>
      <c r="K1296" s="119">
        <v>45007.0</v>
      </c>
      <c r="L1296" s="120" t="s">
        <v>22</v>
      </c>
      <c r="M1296" s="121"/>
      <c r="N1296" s="121"/>
      <c r="O1296" s="122"/>
    </row>
    <row r="1297">
      <c r="A1297" s="123" t="s">
        <v>4761</v>
      </c>
      <c r="B1297" s="33"/>
      <c r="C1297" s="124" t="s">
        <v>3207</v>
      </c>
      <c r="D1297" s="43" t="s">
        <v>4762</v>
      </c>
      <c r="E1297" s="125"/>
      <c r="F1297" s="125"/>
      <c r="G1297" s="124" t="s">
        <v>20</v>
      </c>
      <c r="I1297" s="124"/>
      <c r="J1297" s="126"/>
      <c r="L1297" s="127" t="s">
        <v>22</v>
      </c>
      <c r="M1297" s="128"/>
      <c r="N1297" s="128"/>
      <c r="O1297" s="129"/>
    </row>
    <row r="1298">
      <c r="A1298" s="572" t="s">
        <v>4763</v>
      </c>
      <c r="B1298" s="17"/>
      <c r="C1298" s="573" t="s">
        <v>1022</v>
      </c>
      <c r="D1298" s="43" t="s">
        <v>4764</v>
      </c>
      <c r="E1298" s="622" t="s">
        <v>4765</v>
      </c>
      <c r="F1298" s="712" t="s">
        <v>4766</v>
      </c>
      <c r="G1298" s="573" t="s">
        <v>20</v>
      </c>
      <c r="H1298" s="19"/>
      <c r="I1298" s="124"/>
      <c r="J1298" s="126"/>
      <c r="K1298" s="19"/>
      <c r="L1298" s="127" t="s">
        <v>22</v>
      </c>
      <c r="M1298" s="128"/>
      <c r="N1298" s="128"/>
      <c r="O1298" s="129"/>
    </row>
    <row r="1299">
      <c r="A1299" s="20" t="s">
        <v>4767</v>
      </c>
      <c r="B1299" s="21" t="s">
        <v>4768</v>
      </c>
      <c r="C1299" s="22" t="s">
        <v>28</v>
      </c>
      <c r="D1299" s="43" t="s">
        <v>4769</v>
      </c>
      <c r="E1299" s="78" t="s">
        <v>4770</v>
      </c>
      <c r="F1299" s="163" t="s">
        <v>4771</v>
      </c>
      <c r="G1299" s="22" t="s">
        <v>20</v>
      </c>
      <c r="H1299" s="34" t="s">
        <v>13</v>
      </c>
      <c r="I1299" s="22"/>
      <c r="J1299" s="27" t="s">
        <v>3298</v>
      </c>
      <c r="K1299" s="28">
        <v>45007.0</v>
      </c>
      <c r="L1299" s="81" t="s">
        <v>22</v>
      </c>
      <c r="M1299" s="30"/>
      <c r="N1299" s="30"/>
      <c r="O1299" s="31"/>
    </row>
    <row r="1300">
      <c r="A1300" s="32" t="s">
        <v>4772</v>
      </c>
      <c r="B1300" s="33"/>
      <c r="C1300" s="34" t="s">
        <v>2953</v>
      </c>
      <c r="D1300" s="43" t="s">
        <v>4773</v>
      </c>
      <c r="E1300" s="82"/>
      <c r="F1300" s="82"/>
      <c r="G1300" s="34" t="s">
        <v>20</v>
      </c>
      <c r="I1300" s="34"/>
      <c r="J1300" s="38"/>
      <c r="L1300" s="39" t="s">
        <v>22</v>
      </c>
      <c r="M1300" s="29"/>
      <c r="N1300" s="29"/>
      <c r="O1300" s="40"/>
    </row>
    <row r="1301">
      <c r="A1301" s="32" t="s">
        <v>4774</v>
      </c>
      <c r="B1301" s="33"/>
      <c r="C1301" s="34" t="s">
        <v>134</v>
      </c>
      <c r="D1301" s="43" t="s">
        <v>4775</v>
      </c>
      <c r="E1301" s="82"/>
      <c r="F1301" s="43" t="s">
        <v>4776</v>
      </c>
      <c r="G1301" s="34" t="s">
        <v>20</v>
      </c>
      <c r="I1301" s="34"/>
      <c r="J1301" s="38" t="s">
        <v>4777</v>
      </c>
      <c r="L1301" s="29">
        <v>45035.0</v>
      </c>
      <c r="M1301" s="29"/>
      <c r="N1301" s="29"/>
      <c r="O1301" s="40"/>
    </row>
    <row r="1302">
      <c r="A1302" s="32" t="s">
        <v>4778</v>
      </c>
      <c r="B1302" s="33"/>
      <c r="C1302" s="34" t="s">
        <v>4779</v>
      </c>
      <c r="D1302" s="43" t="s">
        <v>4780</v>
      </c>
      <c r="E1302" s="36" t="s">
        <v>4781</v>
      </c>
      <c r="F1302" s="37" t="s">
        <v>4782</v>
      </c>
      <c r="G1302" s="34" t="s">
        <v>20</v>
      </c>
      <c r="I1302" s="34"/>
      <c r="J1302" s="38" t="s">
        <v>3298</v>
      </c>
      <c r="L1302" s="39" t="s">
        <v>22</v>
      </c>
      <c r="M1302" s="29"/>
      <c r="N1302" s="29"/>
      <c r="O1302" s="40"/>
    </row>
    <row r="1303">
      <c r="A1303" s="32" t="s">
        <v>4783</v>
      </c>
      <c r="B1303" s="33"/>
      <c r="C1303" s="34" t="s">
        <v>4784</v>
      </c>
      <c r="D1303" s="43" t="s">
        <v>4785</v>
      </c>
      <c r="E1303" s="36" t="s">
        <v>4786</v>
      </c>
      <c r="F1303" s="82"/>
      <c r="G1303" s="34" t="s">
        <v>20</v>
      </c>
      <c r="I1303" s="34"/>
      <c r="J1303" s="38"/>
      <c r="L1303" s="39" t="s">
        <v>22</v>
      </c>
      <c r="M1303" s="29"/>
      <c r="N1303" s="29"/>
      <c r="O1303" s="40"/>
    </row>
    <row r="1304">
      <c r="A1304" s="32" t="s">
        <v>4787</v>
      </c>
      <c r="B1304" s="33"/>
      <c r="C1304" s="34" t="s">
        <v>4788</v>
      </c>
      <c r="D1304" s="43" t="s">
        <v>4789</v>
      </c>
      <c r="E1304" s="82"/>
      <c r="F1304" s="82"/>
      <c r="G1304" s="34" t="s">
        <v>20</v>
      </c>
      <c r="I1304" s="34"/>
      <c r="J1304" s="38"/>
      <c r="L1304" s="39" t="s">
        <v>22</v>
      </c>
      <c r="M1304" s="29"/>
      <c r="N1304" s="29"/>
      <c r="O1304" s="40"/>
    </row>
    <row r="1305">
      <c r="A1305" s="32" t="s">
        <v>4790</v>
      </c>
      <c r="B1305" s="17"/>
      <c r="C1305" s="34" t="s">
        <v>4791</v>
      </c>
      <c r="D1305" s="43" t="s">
        <v>4792</v>
      </c>
      <c r="E1305" s="43" t="s">
        <v>4793</v>
      </c>
      <c r="F1305" s="37" t="s">
        <v>4794</v>
      </c>
      <c r="G1305" s="34" t="s">
        <v>20</v>
      </c>
      <c r="H1305" s="19"/>
      <c r="I1305" s="34" t="s">
        <v>2029</v>
      </c>
      <c r="J1305" s="38" t="s">
        <v>4795</v>
      </c>
      <c r="K1305" s="19"/>
      <c r="L1305" s="29">
        <v>45035.0</v>
      </c>
      <c r="M1305" s="29"/>
      <c r="N1305" s="29"/>
      <c r="O1305" s="40"/>
    </row>
    <row r="1306">
      <c r="A1306" s="20" t="s">
        <v>4796</v>
      </c>
      <c r="B1306" s="21" t="s">
        <v>4797</v>
      </c>
      <c r="C1306" s="22" t="s">
        <v>219</v>
      </c>
      <c r="D1306" s="43" t="s">
        <v>4798</v>
      </c>
      <c r="E1306" s="78" t="s">
        <v>4799</v>
      </c>
      <c r="F1306" s="79"/>
      <c r="G1306" s="22" t="s">
        <v>20</v>
      </c>
      <c r="H1306" s="22" t="s">
        <v>13</v>
      </c>
      <c r="I1306" s="22"/>
      <c r="J1306" s="27" t="s">
        <v>2472</v>
      </c>
      <c r="K1306" s="28">
        <v>45007.0</v>
      </c>
      <c r="L1306" s="81" t="s">
        <v>22</v>
      </c>
      <c r="M1306" s="30"/>
      <c r="N1306" s="30"/>
      <c r="O1306" s="31"/>
    </row>
    <row r="1307">
      <c r="A1307" s="32" t="s">
        <v>4800</v>
      </c>
      <c r="B1307" s="33"/>
      <c r="C1307" s="34" t="s">
        <v>71</v>
      </c>
      <c r="D1307" s="43" t="s">
        <v>4801</v>
      </c>
      <c r="E1307" s="43" t="s">
        <v>4802</v>
      </c>
      <c r="F1307" s="82"/>
      <c r="G1307" s="34" t="s">
        <v>20</v>
      </c>
      <c r="I1307" s="34" t="s">
        <v>2029</v>
      </c>
      <c r="J1307" s="38" t="s">
        <v>4803</v>
      </c>
      <c r="L1307" s="29">
        <v>45030.0</v>
      </c>
      <c r="M1307" s="29"/>
      <c r="N1307" s="29"/>
      <c r="O1307" s="40"/>
    </row>
    <row r="1308">
      <c r="A1308" s="32" t="s">
        <v>4804</v>
      </c>
      <c r="B1308" s="33"/>
      <c r="C1308" s="34" t="s">
        <v>68</v>
      </c>
      <c r="D1308" s="43" t="s">
        <v>4805</v>
      </c>
      <c r="E1308" s="82"/>
      <c r="F1308" s="43" t="s">
        <v>4806</v>
      </c>
      <c r="G1308" s="34" t="s">
        <v>20</v>
      </c>
      <c r="I1308" s="34"/>
      <c r="J1308" s="38" t="s">
        <v>212</v>
      </c>
      <c r="L1308" s="39" t="s">
        <v>22</v>
      </c>
      <c r="M1308" s="29"/>
      <c r="N1308" s="29"/>
      <c r="O1308" s="40"/>
    </row>
    <row r="1309">
      <c r="A1309" s="713" t="s">
        <v>4807</v>
      </c>
      <c r="B1309" s="17"/>
      <c r="C1309" s="714" t="s">
        <v>3207</v>
      </c>
      <c r="D1309" s="43" t="s">
        <v>4808</v>
      </c>
      <c r="E1309" s="285" t="s">
        <v>4809</v>
      </c>
      <c r="F1309" s="715" t="s">
        <v>4810</v>
      </c>
      <c r="G1309" s="714" t="s">
        <v>20</v>
      </c>
      <c r="H1309" s="19"/>
      <c r="I1309" s="42"/>
      <c r="J1309" s="46" t="s">
        <v>4811</v>
      </c>
      <c r="K1309" s="19"/>
      <c r="L1309" s="47" t="s">
        <v>22</v>
      </c>
      <c r="M1309" s="48"/>
      <c r="N1309" s="48"/>
      <c r="O1309" s="49"/>
    </row>
    <row r="1310">
      <c r="A1310" s="580" t="s">
        <v>4812</v>
      </c>
      <c r="B1310" s="51" t="s">
        <v>4813</v>
      </c>
      <c r="C1310" s="434" t="s">
        <v>28</v>
      </c>
      <c r="D1310" s="43" t="s">
        <v>4814</v>
      </c>
      <c r="E1310" s="53"/>
      <c r="F1310" s="53"/>
      <c r="G1310" s="11" t="s">
        <v>20</v>
      </c>
      <c r="H1310" s="11" t="s">
        <v>49</v>
      </c>
      <c r="I1310" s="11"/>
      <c r="J1310" s="54"/>
      <c r="K1310" s="13">
        <v>45007.0</v>
      </c>
      <c r="L1310" s="55" t="s">
        <v>22</v>
      </c>
      <c r="M1310" s="56"/>
      <c r="N1310" s="56"/>
      <c r="O1310" s="57"/>
    </row>
    <row r="1311">
      <c r="A1311" s="6" t="s">
        <v>4815</v>
      </c>
      <c r="B1311" s="33"/>
      <c r="C1311" s="8" t="s">
        <v>3211</v>
      </c>
      <c r="D1311" s="43" t="s">
        <v>4816</v>
      </c>
      <c r="E1311" s="286" t="s">
        <v>4817</v>
      </c>
      <c r="F1311" s="10"/>
      <c r="G1311" s="8" t="s">
        <v>20</v>
      </c>
      <c r="I1311" s="8"/>
      <c r="J1311" s="12"/>
      <c r="L1311" s="14" t="s">
        <v>22</v>
      </c>
      <c r="M1311" s="15"/>
      <c r="N1311" s="15"/>
      <c r="O1311" s="16"/>
    </row>
    <row r="1312">
      <c r="A1312" s="6" t="s">
        <v>4818</v>
      </c>
      <c r="B1312" s="33"/>
      <c r="C1312" s="8" t="s">
        <v>4819</v>
      </c>
      <c r="D1312" s="43" t="s">
        <v>4820</v>
      </c>
      <c r="E1312" s="286" t="s">
        <v>4821</v>
      </c>
      <c r="F1312" s="10"/>
      <c r="G1312" s="8" t="s">
        <v>20</v>
      </c>
      <c r="I1312" s="8"/>
      <c r="J1312" s="12" t="s">
        <v>1300</v>
      </c>
      <c r="L1312" s="14" t="s">
        <v>22</v>
      </c>
      <c r="M1312" s="15"/>
      <c r="N1312" s="15"/>
      <c r="O1312" s="16"/>
    </row>
    <row r="1313">
      <c r="A1313" s="6" t="s">
        <v>4822</v>
      </c>
      <c r="B1313" s="33"/>
      <c r="C1313" s="8" t="s">
        <v>4823</v>
      </c>
      <c r="D1313" s="43" t="s">
        <v>4824</v>
      </c>
      <c r="E1313" s="10"/>
      <c r="F1313" s="10"/>
      <c r="G1313" s="8" t="s">
        <v>20</v>
      </c>
      <c r="I1313" s="8"/>
      <c r="J1313" s="12"/>
      <c r="L1313" s="14" t="s">
        <v>22</v>
      </c>
      <c r="M1313" s="15"/>
      <c r="N1313" s="15"/>
      <c r="O1313" s="16"/>
    </row>
    <row r="1314">
      <c r="A1314" s="58" t="s">
        <v>4825</v>
      </c>
      <c r="B1314" s="17"/>
      <c r="C1314" s="61" t="s">
        <v>1469</v>
      </c>
      <c r="D1314" s="43" t="s">
        <v>4826</v>
      </c>
      <c r="E1314" s="60"/>
      <c r="F1314" s="60"/>
      <c r="G1314" s="61" t="s">
        <v>20</v>
      </c>
      <c r="H1314" s="19"/>
      <c r="I1314" s="61"/>
      <c r="J1314" s="62"/>
      <c r="K1314" s="19"/>
      <c r="L1314" s="63" t="s">
        <v>22</v>
      </c>
      <c r="M1314" s="64"/>
      <c r="N1314" s="64"/>
      <c r="O1314" s="65"/>
    </row>
    <row r="1315">
      <c r="A1315" s="50" t="s">
        <v>4827</v>
      </c>
      <c r="B1315" s="51" t="s">
        <v>4828</v>
      </c>
      <c r="C1315" s="11" t="s">
        <v>1645</v>
      </c>
      <c r="D1315" s="43" t="s">
        <v>4829</v>
      </c>
      <c r="E1315" s="53"/>
      <c r="F1315" s="53"/>
      <c r="G1315" s="11" t="s">
        <v>20</v>
      </c>
      <c r="H1315" s="11" t="s">
        <v>49</v>
      </c>
      <c r="I1315" s="11"/>
      <c r="J1315" s="54"/>
      <c r="K1315" s="13">
        <v>45007.0</v>
      </c>
      <c r="L1315" s="55" t="s">
        <v>22</v>
      </c>
      <c r="M1315" s="56"/>
      <c r="N1315" s="56"/>
      <c r="O1315" s="57"/>
    </row>
    <row r="1316">
      <c r="A1316" s="6" t="s">
        <v>4830</v>
      </c>
      <c r="B1316" s="33"/>
      <c r="C1316" s="8" t="s">
        <v>28</v>
      </c>
      <c r="D1316" s="43" t="s">
        <v>4831</v>
      </c>
      <c r="E1316" s="286" t="s">
        <v>4832</v>
      </c>
      <c r="F1316" s="10"/>
      <c r="G1316" s="8" t="s">
        <v>20</v>
      </c>
      <c r="I1316" s="8"/>
      <c r="J1316" s="12" t="s">
        <v>3560</v>
      </c>
      <c r="L1316" s="14" t="s">
        <v>22</v>
      </c>
      <c r="M1316" s="15"/>
      <c r="N1316" s="15"/>
      <c r="O1316" s="16"/>
    </row>
    <row r="1317">
      <c r="A1317" s="675" t="s">
        <v>4833</v>
      </c>
      <c r="B1317" s="17"/>
      <c r="C1317" s="676" t="s">
        <v>68</v>
      </c>
      <c r="D1317" s="43" t="s">
        <v>4834</v>
      </c>
      <c r="E1317" s="384" t="s">
        <v>4835</v>
      </c>
      <c r="F1317" s="60"/>
      <c r="G1317" s="61" t="s">
        <v>20</v>
      </c>
      <c r="H1317" s="19"/>
      <c r="I1317" s="61"/>
      <c r="J1317" s="62" t="s">
        <v>3560</v>
      </c>
      <c r="K1317" s="19"/>
      <c r="L1317" s="63" t="s">
        <v>22</v>
      </c>
      <c r="M1317" s="64"/>
      <c r="N1317" s="64"/>
      <c r="O1317" s="65"/>
    </row>
    <row r="1318">
      <c r="A1318" s="32" t="s">
        <v>4836</v>
      </c>
      <c r="B1318" s="716"/>
      <c r="C1318" s="34" t="s">
        <v>68</v>
      </c>
      <c r="D1318" s="43" t="s">
        <v>4837</v>
      </c>
      <c r="E1318" s="82"/>
      <c r="F1318" s="82"/>
      <c r="G1318" s="34" t="s">
        <v>20</v>
      </c>
      <c r="H1318" s="22"/>
      <c r="I1318" s="34"/>
      <c r="J1318" s="38"/>
      <c r="K1318" s="28"/>
      <c r="L1318" s="39" t="s">
        <v>22</v>
      </c>
      <c r="M1318" s="29"/>
      <c r="N1318" s="29"/>
      <c r="O1318" s="40"/>
    </row>
    <row r="1319">
      <c r="A1319" s="32" t="s">
        <v>4838</v>
      </c>
      <c r="B1319" s="33"/>
      <c r="C1319" s="34" t="s">
        <v>134</v>
      </c>
      <c r="D1319" s="43" t="s">
        <v>4839</v>
      </c>
      <c r="E1319" s="82"/>
      <c r="F1319" s="37" t="s">
        <v>4840</v>
      </c>
      <c r="G1319" s="34" t="s">
        <v>20</v>
      </c>
      <c r="I1319" s="34"/>
      <c r="J1319" s="38" t="s">
        <v>212</v>
      </c>
      <c r="L1319" s="39" t="s">
        <v>22</v>
      </c>
      <c r="M1319" s="29"/>
      <c r="N1319" s="29"/>
      <c r="O1319" s="40"/>
    </row>
    <row r="1320">
      <c r="A1320" s="32" t="s">
        <v>4841</v>
      </c>
      <c r="B1320" s="33"/>
      <c r="C1320" s="34" t="s">
        <v>4842</v>
      </c>
      <c r="D1320" s="43" t="s">
        <v>4843</v>
      </c>
      <c r="E1320" s="82"/>
      <c r="F1320" s="82"/>
      <c r="G1320" s="34" t="s">
        <v>20</v>
      </c>
      <c r="I1320" s="34"/>
      <c r="J1320" s="38"/>
      <c r="L1320" s="39" t="s">
        <v>22</v>
      </c>
      <c r="M1320" s="29"/>
      <c r="N1320" s="29"/>
      <c r="O1320" s="40"/>
    </row>
    <row r="1321">
      <c r="A1321" s="32" t="s">
        <v>4844</v>
      </c>
      <c r="B1321" s="33"/>
      <c r="C1321" s="34" t="s">
        <v>4845</v>
      </c>
      <c r="D1321" s="43" t="s">
        <v>4846</v>
      </c>
      <c r="E1321" s="36" t="s">
        <v>4847</v>
      </c>
      <c r="F1321" s="82"/>
      <c r="G1321" s="34" t="s">
        <v>20</v>
      </c>
      <c r="I1321" s="34"/>
      <c r="J1321" s="38" t="s">
        <v>4848</v>
      </c>
      <c r="L1321" s="39" t="s">
        <v>22</v>
      </c>
      <c r="M1321" s="29"/>
      <c r="N1321" s="29"/>
      <c r="O1321" s="40"/>
    </row>
    <row r="1322">
      <c r="A1322" s="32" t="s">
        <v>4849</v>
      </c>
      <c r="B1322" s="33"/>
      <c r="C1322" s="34" t="s">
        <v>4850</v>
      </c>
      <c r="D1322" s="43" t="s">
        <v>4851</v>
      </c>
      <c r="E1322" s="82"/>
      <c r="F1322" s="82"/>
      <c r="G1322" s="34" t="s">
        <v>20</v>
      </c>
      <c r="I1322" s="34"/>
      <c r="J1322" s="38"/>
      <c r="L1322" s="39" t="s">
        <v>22</v>
      </c>
      <c r="M1322" s="29"/>
      <c r="N1322" s="29"/>
      <c r="O1322" s="40"/>
    </row>
    <row r="1323">
      <c r="A1323" s="32" t="s">
        <v>4852</v>
      </c>
      <c r="B1323" s="33"/>
      <c r="C1323" s="34" t="s">
        <v>4853</v>
      </c>
      <c r="D1323" s="43" t="s">
        <v>4854</v>
      </c>
      <c r="E1323" s="82"/>
      <c r="F1323" s="82"/>
      <c r="G1323" s="34" t="s">
        <v>20</v>
      </c>
      <c r="I1323" s="34"/>
      <c r="J1323" s="38"/>
      <c r="L1323" s="39" t="s">
        <v>22</v>
      </c>
      <c r="M1323" s="29"/>
      <c r="N1323" s="29"/>
      <c r="O1323" s="40"/>
    </row>
    <row r="1324">
      <c r="A1324" s="32" t="s">
        <v>4855</v>
      </c>
      <c r="B1324" s="33"/>
      <c r="C1324" s="34" t="s">
        <v>4856</v>
      </c>
      <c r="D1324" s="43" t="s">
        <v>4857</v>
      </c>
      <c r="E1324" s="82"/>
      <c r="F1324" s="43" t="s">
        <v>4858</v>
      </c>
      <c r="G1324" s="34" t="s">
        <v>20</v>
      </c>
      <c r="I1324" s="34"/>
      <c r="J1324" s="38" t="s">
        <v>2347</v>
      </c>
      <c r="L1324" s="29">
        <v>45037.0</v>
      </c>
      <c r="M1324" s="29"/>
      <c r="N1324" s="29"/>
      <c r="O1324" s="40"/>
    </row>
    <row r="1325">
      <c r="A1325" s="41" t="s">
        <v>4859</v>
      </c>
      <c r="B1325" s="17"/>
      <c r="C1325" s="42" t="s">
        <v>4860</v>
      </c>
      <c r="D1325" s="43" t="s">
        <v>4861</v>
      </c>
      <c r="E1325" s="44"/>
      <c r="F1325" s="44"/>
      <c r="G1325" s="42" t="s">
        <v>20</v>
      </c>
      <c r="H1325" s="19"/>
      <c r="I1325" s="42"/>
      <c r="J1325" s="46"/>
      <c r="K1325" s="19"/>
      <c r="L1325" s="39" t="s">
        <v>22</v>
      </c>
      <c r="M1325" s="48"/>
      <c r="N1325" s="48"/>
      <c r="O1325" s="49"/>
    </row>
    <row r="1326">
      <c r="A1326" s="50" t="s">
        <v>4862</v>
      </c>
      <c r="B1326" s="51" t="s">
        <v>4863</v>
      </c>
      <c r="C1326" s="11" t="s">
        <v>28</v>
      </c>
      <c r="D1326" s="43" t="s">
        <v>4864</v>
      </c>
      <c r="E1326" s="53"/>
      <c r="F1326" s="53"/>
      <c r="G1326" s="11" t="s">
        <v>20</v>
      </c>
      <c r="H1326" s="11" t="s">
        <v>49</v>
      </c>
      <c r="I1326" s="11"/>
      <c r="J1326" s="54"/>
      <c r="K1326" s="13">
        <v>45008.0</v>
      </c>
      <c r="L1326" s="55" t="s">
        <v>22</v>
      </c>
      <c r="M1326" s="56"/>
      <c r="N1326" s="56"/>
      <c r="O1326" s="57"/>
    </row>
    <row r="1327">
      <c r="A1327" s="6" t="s">
        <v>4865</v>
      </c>
      <c r="B1327" s="33"/>
      <c r="C1327" s="8" t="s">
        <v>4866</v>
      </c>
      <c r="D1327" s="35" t="s">
        <v>4867</v>
      </c>
      <c r="E1327" s="10"/>
      <c r="F1327" s="10"/>
      <c r="G1327" s="8" t="s">
        <v>20</v>
      </c>
      <c r="I1327" s="8"/>
      <c r="J1327" s="12"/>
      <c r="L1327" s="14" t="s">
        <v>22</v>
      </c>
      <c r="M1327" s="15"/>
      <c r="N1327" s="15"/>
      <c r="O1327" s="16"/>
    </row>
    <row r="1328">
      <c r="A1328" s="675" t="s">
        <v>4868</v>
      </c>
      <c r="B1328" s="17"/>
      <c r="C1328" s="676" t="s">
        <v>4869</v>
      </c>
      <c r="D1328" s="43" t="s">
        <v>4870</v>
      </c>
      <c r="E1328" s="60"/>
      <c r="F1328" s="60"/>
      <c r="G1328" s="61" t="s">
        <v>20</v>
      </c>
      <c r="H1328" s="19"/>
      <c r="I1328" s="61"/>
      <c r="J1328" s="62"/>
      <c r="K1328" s="19"/>
      <c r="L1328" s="63" t="s">
        <v>22</v>
      </c>
      <c r="M1328" s="64"/>
      <c r="N1328" s="64"/>
      <c r="O1328" s="65"/>
    </row>
    <row r="1329" hidden="1">
      <c r="A1329" s="378" t="s">
        <v>4871</v>
      </c>
      <c r="B1329" s="208" t="s">
        <v>4872</v>
      </c>
      <c r="C1329" s="213" t="s">
        <v>28</v>
      </c>
      <c r="D1329" s="210"/>
      <c r="E1329" s="613" t="s">
        <v>4873</v>
      </c>
      <c r="F1329" s="379"/>
      <c r="G1329" s="380" t="s">
        <v>4874</v>
      </c>
      <c r="H1329" s="213" t="s">
        <v>340</v>
      </c>
      <c r="I1329" s="213"/>
      <c r="J1329" s="214"/>
      <c r="K1329" s="381">
        <v>45008.0</v>
      </c>
      <c r="L1329" s="382" t="s">
        <v>22</v>
      </c>
      <c r="M1329" s="366"/>
      <c r="N1329" s="366"/>
      <c r="O1329" s="367"/>
    </row>
    <row r="1330" hidden="1">
      <c r="B1330" s="33"/>
      <c r="D1330" s="210"/>
      <c r="E1330" s="626" t="s">
        <v>4875</v>
      </c>
      <c r="I1330" s="221"/>
      <c r="J1330" s="223"/>
      <c r="L1330" s="224" t="s">
        <v>22</v>
      </c>
      <c r="M1330" s="225"/>
      <c r="N1330" s="225"/>
      <c r="O1330" s="368"/>
    </row>
    <row r="1331" hidden="1">
      <c r="B1331" s="33"/>
      <c r="D1331" s="210"/>
      <c r="E1331" s="583" t="s">
        <v>4876</v>
      </c>
      <c r="I1331" s="221" t="s">
        <v>2942</v>
      </c>
      <c r="J1331" s="223" t="s">
        <v>4877</v>
      </c>
      <c r="L1331" s="224" t="s">
        <v>22</v>
      </c>
      <c r="M1331" s="225"/>
      <c r="N1331" s="225"/>
      <c r="O1331" s="368"/>
    </row>
    <row r="1332" hidden="1">
      <c r="A1332" s="220" t="s">
        <v>4878</v>
      </c>
      <c r="B1332" s="33"/>
      <c r="C1332" s="221" t="s">
        <v>68</v>
      </c>
      <c r="D1332" s="210"/>
      <c r="E1332" s="222"/>
      <c r="F1332" s="222"/>
      <c r="G1332" s="221" t="s">
        <v>20</v>
      </c>
      <c r="I1332" s="221"/>
      <c r="J1332" s="223"/>
      <c r="L1332" s="224" t="s">
        <v>22</v>
      </c>
      <c r="M1332" s="225"/>
      <c r="N1332" s="225"/>
      <c r="O1332" s="368"/>
    </row>
    <row r="1333" hidden="1">
      <c r="A1333" s="220" t="s">
        <v>4879</v>
      </c>
      <c r="B1333" s="17"/>
      <c r="C1333" s="221" t="s">
        <v>83</v>
      </c>
      <c r="D1333" s="210"/>
      <c r="E1333" s="222"/>
      <c r="F1333" s="222"/>
      <c r="G1333" s="221" t="s">
        <v>20</v>
      </c>
      <c r="H1333" s="19"/>
      <c r="I1333" s="221"/>
      <c r="J1333" s="223"/>
      <c r="K1333" s="19"/>
      <c r="L1333" s="224" t="s">
        <v>22</v>
      </c>
      <c r="M1333" s="225"/>
      <c r="N1333" s="225"/>
      <c r="O1333" s="368"/>
    </row>
    <row r="1334">
      <c r="A1334" s="113" t="s">
        <v>4880</v>
      </c>
      <c r="B1334" s="114" t="s">
        <v>4881</v>
      </c>
      <c r="C1334" s="115" t="s">
        <v>28</v>
      </c>
      <c r="D1334" s="284" t="s">
        <v>4882</v>
      </c>
      <c r="E1334" s="116" t="s">
        <v>4883</v>
      </c>
      <c r="F1334" s="117"/>
      <c r="G1334" s="115" t="s">
        <v>20</v>
      </c>
      <c r="H1334" s="115" t="s">
        <v>96</v>
      </c>
      <c r="I1334" s="124" t="s">
        <v>2942</v>
      </c>
      <c r="J1334" s="118" t="s">
        <v>4884</v>
      </c>
      <c r="K1334" s="119">
        <v>45008.0</v>
      </c>
      <c r="L1334" s="121">
        <v>45036.0</v>
      </c>
      <c r="M1334" s="121"/>
      <c r="N1334" s="121"/>
      <c r="O1334" s="122"/>
    </row>
    <row r="1335">
      <c r="A1335" s="123" t="s">
        <v>4885</v>
      </c>
      <c r="B1335" s="33"/>
      <c r="C1335" s="124" t="s">
        <v>4055</v>
      </c>
      <c r="D1335" s="35" t="s">
        <v>4886</v>
      </c>
      <c r="E1335" s="125"/>
      <c r="F1335" s="125"/>
      <c r="G1335" s="124" t="s">
        <v>20</v>
      </c>
      <c r="I1335" s="124"/>
      <c r="J1335" s="126"/>
      <c r="L1335" s="127" t="s">
        <v>22</v>
      </c>
      <c r="M1335" s="128"/>
      <c r="N1335" s="128"/>
      <c r="O1335" s="129"/>
    </row>
    <row r="1336">
      <c r="A1336" s="123" t="s">
        <v>4887</v>
      </c>
      <c r="B1336" s="33"/>
      <c r="C1336" s="124" t="s">
        <v>602</v>
      </c>
      <c r="D1336" s="43" t="s">
        <v>4888</v>
      </c>
      <c r="E1336" s="125"/>
      <c r="F1336" s="125"/>
      <c r="G1336" s="124" t="s">
        <v>20</v>
      </c>
      <c r="I1336" s="124"/>
      <c r="J1336" s="126"/>
      <c r="L1336" s="127" t="s">
        <v>22</v>
      </c>
      <c r="M1336" s="128"/>
      <c r="N1336" s="128"/>
      <c r="O1336" s="129"/>
    </row>
    <row r="1337">
      <c r="A1337" s="123" t="s">
        <v>4889</v>
      </c>
      <c r="B1337" s="33"/>
      <c r="C1337" s="124" t="s">
        <v>134</v>
      </c>
      <c r="D1337" s="43" t="s">
        <v>4890</v>
      </c>
      <c r="E1337" s="622" t="s">
        <v>4891</v>
      </c>
      <c r="F1337" s="652" t="s">
        <v>4892</v>
      </c>
      <c r="G1337" s="124" t="s">
        <v>20</v>
      </c>
      <c r="I1337" s="124"/>
      <c r="J1337" s="126" t="s">
        <v>3298</v>
      </c>
      <c r="L1337" s="127" t="s">
        <v>22</v>
      </c>
      <c r="M1337" s="128"/>
      <c r="N1337" s="128"/>
      <c r="O1337" s="129"/>
    </row>
    <row r="1338">
      <c r="A1338" s="123" t="s">
        <v>4893</v>
      </c>
      <c r="B1338" s="33"/>
      <c r="C1338" s="124" t="s">
        <v>4894</v>
      </c>
      <c r="D1338" s="43" t="s">
        <v>4895</v>
      </c>
      <c r="E1338" s="623" t="s">
        <v>4896</v>
      </c>
      <c r="F1338" s="125"/>
      <c r="G1338" s="653" t="s">
        <v>4897</v>
      </c>
      <c r="I1338" s="124"/>
      <c r="J1338" s="126" t="s">
        <v>2449</v>
      </c>
      <c r="L1338" s="127" t="s">
        <v>22</v>
      </c>
      <c r="M1338" s="128"/>
      <c r="N1338" s="128"/>
      <c r="O1338" s="129"/>
    </row>
    <row r="1339">
      <c r="A1339" s="123" t="s">
        <v>4898</v>
      </c>
      <c r="B1339" s="33"/>
      <c r="C1339" s="124" t="s">
        <v>1469</v>
      </c>
      <c r="D1339" s="284" t="s">
        <v>4899</v>
      </c>
      <c r="E1339" s="622" t="s">
        <v>4900</v>
      </c>
      <c r="F1339" s="652" t="s">
        <v>4901</v>
      </c>
      <c r="G1339" s="124" t="s">
        <v>20</v>
      </c>
      <c r="I1339" s="124"/>
      <c r="J1339" s="126" t="s">
        <v>4902</v>
      </c>
      <c r="L1339" s="127" t="s">
        <v>22</v>
      </c>
      <c r="M1339" s="128"/>
      <c r="N1339" s="128"/>
      <c r="O1339" s="129"/>
    </row>
    <row r="1340">
      <c r="A1340" s="572" t="s">
        <v>4903</v>
      </c>
      <c r="B1340" s="17"/>
      <c r="C1340" s="573" t="s">
        <v>768</v>
      </c>
      <c r="D1340" s="43" t="s">
        <v>4904</v>
      </c>
      <c r="E1340" s="575"/>
      <c r="F1340" s="575"/>
      <c r="G1340" s="573" t="s">
        <v>20</v>
      </c>
      <c r="H1340" s="19"/>
      <c r="I1340" s="573"/>
      <c r="J1340" s="576"/>
      <c r="K1340" s="19"/>
      <c r="L1340" s="577" t="s">
        <v>22</v>
      </c>
      <c r="M1340" s="578"/>
      <c r="N1340" s="578"/>
      <c r="O1340" s="579"/>
    </row>
    <row r="1341">
      <c r="A1341" s="20" t="s">
        <v>4905</v>
      </c>
      <c r="B1341" s="21" t="s">
        <v>4906</v>
      </c>
      <c r="C1341" s="22" t="s">
        <v>100</v>
      </c>
      <c r="D1341" s="43" t="s">
        <v>4907</v>
      </c>
      <c r="E1341" s="79"/>
      <c r="F1341" s="79"/>
      <c r="G1341" s="22" t="s">
        <v>20</v>
      </c>
      <c r="H1341" s="22" t="s">
        <v>13</v>
      </c>
      <c r="I1341" s="22"/>
      <c r="J1341" s="27"/>
      <c r="K1341" s="28">
        <v>45008.0</v>
      </c>
      <c r="L1341" s="30" t="s">
        <v>22</v>
      </c>
      <c r="M1341" s="30"/>
      <c r="N1341" s="30"/>
      <c r="O1341" s="31"/>
    </row>
    <row r="1342">
      <c r="A1342" s="32" t="s">
        <v>4908</v>
      </c>
      <c r="B1342" s="33"/>
      <c r="C1342" s="34" t="s">
        <v>385</v>
      </c>
      <c r="D1342" s="43" t="s">
        <v>4909</v>
      </c>
      <c r="E1342" s="82"/>
      <c r="F1342" s="82"/>
      <c r="G1342" s="34" t="s">
        <v>20</v>
      </c>
      <c r="I1342" s="34"/>
      <c r="J1342" s="38"/>
      <c r="L1342" s="29" t="s">
        <v>22</v>
      </c>
      <c r="M1342" s="29"/>
      <c r="N1342" s="29"/>
      <c r="O1342" s="40"/>
    </row>
    <row r="1343">
      <c r="A1343" s="32" t="s">
        <v>4910</v>
      </c>
      <c r="B1343" s="33"/>
      <c r="C1343" s="34" t="s">
        <v>4911</v>
      </c>
      <c r="D1343" s="43" t="s">
        <v>4912</v>
      </c>
      <c r="E1343" s="82"/>
      <c r="F1343" s="82"/>
      <c r="G1343" s="164" t="s">
        <v>4913</v>
      </c>
      <c r="I1343" s="34"/>
      <c r="J1343" s="38"/>
      <c r="L1343" s="29" t="s">
        <v>22</v>
      </c>
      <c r="M1343" s="29"/>
      <c r="N1343" s="29"/>
      <c r="O1343" s="40"/>
    </row>
    <row r="1344">
      <c r="A1344" s="41" t="s">
        <v>4914</v>
      </c>
      <c r="B1344" s="17"/>
      <c r="C1344" s="42" t="s">
        <v>151</v>
      </c>
      <c r="D1344" s="43" t="s">
        <v>4915</v>
      </c>
      <c r="E1344" s="44"/>
      <c r="F1344" s="44"/>
      <c r="G1344" s="362" t="s">
        <v>4916</v>
      </c>
      <c r="H1344" s="19"/>
      <c r="I1344" s="42"/>
      <c r="J1344" s="46" t="s">
        <v>1276</v>
      </c>
      <c r="K1344" s="19"/>
      <c r="L1344" s="48" t="s">
        <v>22</v>
      </c>
      <c r="M1344" s="48">
        <v>45019.0</v>
      </c>
      <c r="N1344" s="48"/>
      <c r="O1344" s="49"/>
    </row>
    <row r="1345">
      <c r="A1345" s="20" t="s">
        <v>4917</v>
      </c>
      <c r="B1345" s="21" t="s">
        <v>4918</v>
      </c>
      <c r="C1345" s="22" t="s">
        <v>385</v>
      </c>
      <c r="D1345" s="43" t="s">
        <v>4919</v>
      </c>
      <c r="E1345" s="79"/>
      <c r="F1345" s="79"/>
      <c r="G1345" s="22" t="s">
        <v>20</v>
      </c>
      <c r="H1345" s="22" t="s">
        <v>13</v>
      </c>
      <c r="I1345" s="22"/>
      <c r="J1345" s="27"/>
      <c r="K1345" s="28">
        <v>45008.0</v>
      </c>
      <c r="L1345" s="81" t="s">
        <v>22</v>
      </c>
      <c r="M1345" s="30"/>
      <c r="N1345" s="30"/>
      <c r="O1345" s="31"/>
    </row>
    <row r="1346">
      <c r="A1346" s="32" t="s">
        <v>4920</v>
      </c>
      <c r="B1346" s="33"/>
      <c r="C1346" s="34" t="s">
        <v>3207</v>
      </c>
      <c r="D1346" s="43" t="s">
        <v>4921</v>
      </c>
      <c r="E1346" s="82"/>
      <c r="F1346" s="82"/>
      <c r="G1346" s="34" t="s">
        <v>20</v>
      </c>
      <c r="I1346" s="34"/>
      <c r="J1346" s="38"/>
      <c r="L1346" s="39" t="s">
        <v>22</v>
      </c>
      <c r="M1346" s="29"/>
      <c r="N1346" s="29"/>
      <c r="O1346" s="40"/>
    </row>
    <row r="1347">
      <c r="A1347" s="32" t="s">
        <v>4922</v>
      </c>
      <c r="B1347" s="33"/>
      <c r="C1347" s="34" t="s">
        <v>134</v>
      </c>
      <c r="D1347" s="43" t="s">
        <v>4923</v>
      </c>
      <c r="E1347" s="36" t="s">
        <v>4924</v>
      </c>
      <c r="F1347" s="82"/>
      <c r="G1347" s="164" t="s">
        <v>4925</v>
      </c>
      <c r="I1347" s="34"/>
      <c r="J1347" s="38" t="s">
        <v>4926</v>
      </c>
      <c r="L1347" s="516">
        <v>45044.0</v>
      </c>
      <c r="M1347" s="29"/>
      <c r="N1347" s="29"/>
      <c r="O1347" s="40"/>
    </row>
    <row r="1348">
      <c r="A1348" s="41" t="s">
        <v>4927</v>
      </c>
      <c r="B1348" s="17"/>
      <c r="C1348" s="42" t="s">
        <v>151</v>
      </c>
      <c r="D1348" s="43" t="s">
        <v>4928</v>
      </c>
      <c r="E1348" s="285" t="s">
        <v>4929</v>
      </c>
      <c r="F1348" s="44"/>
      <c r="G1348" s="362" t="s">
        <v>4930</v>
      </c>
      <c r="H1348" s="19"/>
      <c r="I1348" s="42"/>
      <c r="J1348" s="46" t="s">
        <v>4931</v>
      </c>
      <c r="K1348" s="19"/>
      <c r="L1348" s="48">
        <v>45036.0</v>
      </c>
      <c r="M1348" s="48"/>
      <c r="N1348" s="48"/>
      <c r="O1348" s="49"/>
    </row>
    <row r="1349">
      <c r="A1349" s="50" t="s">
        <v>4932</v>
      </c>
      <c r="B1349" s="51" t="s">
        <v>4933</v>
      </c>
      <c r="C1349" s="11" t="s">
        <v>28</v>
      </c>
      <c r="D1349" s="284" t="s">
        <v>4934</v>
      </c>
      <c r="E1349" s="313" t="s">
        <v>4935</v>
      </c>
      <c r="F1349" s="53"/>
      <c r="G1349" s="11" t="s">
        <v>20</v>
      </c>
      <c r="H1349" s="11" t="s">
        <v>173</v>
      </c>
      <c r="I1349" s="11"/>
      <c r="J1349" s="54"/>
      <c r="K1349" s="13">
        <v>45008.0</v>
      </c>
      <c r="L1349" s="55" t="s">
        <v>22</v>
      </c>
      <c r="M1349" s="56"/>
      <c r="N1349" s="56"/>
      <c r="O1349" s="57"/>
    </row>
    <row r="1350">
      <c r="A1350" s="6" t="s">
        <v>4936</v>
      </c>
      <c r="B1350" s="33"/>
      <c r="C1350" s="8" t="s">
        <v>3207</v>
      </c>
      <c r="D1350" s="43" t="s">
        <v>4937</v>
      </c>
      <c r="E1350" s="10"/>
      <c r="F1350" s="9" t="s">
        <v>4938</v>
      </c>
      <c r="G1350" s="8" t="s">
        <v>20</v>
      </c>
      <c r="I1350" s="8"/>
      <c r="J1350" s="12" t="s">
        <v>212</v>
      </c>
      <c r="L1350" s="14" t="s">
        <v>22</v>
      </c>
      <c r="M1350" s="15"/>
      <c r="N1350" s="15"/>
      <c r="O1350" s="16"/>
    </row>
    <row r="1351">
      <c r="A1351" s="6" t="s">
        <v>4939</v>
      </c>
      <c r="B1351" s="33"/>
      <c r="C1351" s="8" t="s">
        <v>345</v>
      </c>
      <c r="D1351" s="43" t="s">
        <v>4940</v>
      </c>
      <c r="E1351" s="10"/>
      <c r="F1351" s="9" t="s">
        <v>4941</v>
      </c>
      <c r="G1351" s="8" t="s">
        <v>20</v>
      </c>
      <c r="I1351" s="8"/>
      <c r="J1351" s="12" t="s">
        <v>212</v>
      </c>
      <c r="L1351" s="14" t="s">
        <v>22</v>
      </c>
      <c r="M1351" s="15"/>
      <c r="N1351" s="15"/>
      <c r="O1351" s="16"/>
    </row>
    <row r="1352">
      <c r="A1352" s="6" t="s">
        <v>4942</v>
      </c>
      <c r="B1352" s="33"/>
      <c r="C1352" s="8" t="s">
        <v>4943</v>
      </c>
      <c r="D1352" s="43" t="s">
        <v>4944</v>
      </c>
      <c r="E1352" s="10"/>
      <c r="F1352" s="10"/>
      <c r="G1352" s="8" t="s">
        <v>20</v>
      </c>
      <c r="I1352" s="8"/>
      <c r="J1352" s="12"/>
      <c r="L1352" s="14" t="s">
        <v>22</v>
      </c>
      <c r="M1352" s="15"/>
      <c r="N1352" s="15"/>
      <c r="O1352" s="16"/>
    </row>
    <row r="1353">
      <c r="A1353" s="58" t="s">
        <v>4945</v>
      </c>
      <c r="B1353" s="17"/>
      <c r="C1353" s="61" t="s">
        <v>4946</v>
      </c>
      <c r="D1353" s="43" t="s">
        <v>4947</v>
      </c>
      <c r="E1353" s="60"/>
      <c r="F1353" s="60"/>
      <c r="G1353" s="61" t="s">
        <v>20</v>
      </c>
      <c r="H1353" s="19"/>
      <c r="I1353" s="61"/>
      <c r="J1353" s="62"/>
      <c r="K1353" s="19"/>
      <c r="L1353" s="63" t="s">
        <v>22</v>
      </c>
      <c r="M1353" s="64"/>
      <c r="N1353" s="64"/>
      <c r="O1353" s="65"/>
    </row>
    <row r="1354">
      <c r="A1354" s="133" t="s">
        <v>4948</v>
      </c>
      <c r="B1354" s="134" t="s">
        <v>4949</v>
      </c>
      <c r="C1354" s="135" t="s">
        <v>100</v>
      </c>
      <c r="D1354" s="43" t="s">
        <v>4950</v>
      </c>
      <c r="E1354" s="644" t="s">
        <v>4951</v>
      </c>
      <c r="F1354" s="544"/>
      <c r="G1354" s="138" t="s">
        <v>4952</v>
      </c>
      <c r="H1354" s="135" t="s">
        <v>123</v>
      </c>
      <c r="I1354" s="135"/>
      <c r="J1354" s="139"/>
      <c r="K1354" s="140">
        <v>45009.0</v>
      </c>
      <c r="L1354" s="615" t="s">
        <v>22</v>
      </c>
      <c r="M1354" s="141"/>
      <c r="N1354" s="141"/>
      <c r="O1354" s="142"/>
    </row>
    <row r="1355">
      <c r="A1355" s="550" t="s">
        <v>4953</v>
      </c>
      <c r="B1355" s="17"/>
      <c r="C1355" s="551" t="s">
        <v>219</v>
      </c>
      <c r="D1355" s="43" t="s">
        <v>4954</v>
      </c>
      <c r="E1355" s="552"/>
      <c r="F1355" s="717" t="s">
        <v>4955</v>
      </c>
      <c r="G1355" s="551" t="s">
        <v>20</v>
      </c>
      <c r="H1355" s="19"/>
      <c r="I1355" s="551"/>
      <c r="J1355" s="554" t="s">
        <v>2347</v>
      </c>
      <c r="K1355" s="19"/>
      <c r="L1355" s="556">
        <v>45037.0</v>
      </c>
      <c r="M1355" s="556"/>
      <c r="N1355" s="556"/>
      <c r="O1355" s="557"/>
    </row>
    <row r="1356">
      <c r="A1356" s="113" t="s">
        <v>4956</v>
      </c>
      <c r="B1356" s="114" t="s">
        <v>4957</v>
      </c>
      <c r="C1356" s="115" t="s">
        <v>28</v>
      </c>
      <c r="D1356" s="43" t="s">
        <v>4958</v>
      </c>
      <c r="E1356" s="116" t="s">
        <v>4959</v>
      </c>
      <c r="F1356" s="117"/>
      <c r="G1356" s="115" t="s">
        <v>20</v>
      </c>
      <c r="H1356" s="115" t="s">
        <v>96</v>
      </c>
      <c r="I1356" s="115" t="s">
        <v>2942</v>
      </c>
      <c r="J1356" s="118" t="s">
        <v>4960</v>
      </c>
      <c r="K1356" s="119">
        <v>45009.0</v>
      </c>
      <c r="L1356" s="128">
        <v>45053.0</v>
      </c>
      <c r="M1356" s="121"/>
      <c r="N1356" s="121"/>
      <c r="O1356" s="122"/>
    </row>
    <row r="1357">
      <c r="A1357" s="123" t="s">
        <v>4961</v>
      </c>
      <c r="B1357" s="33"/>
      <c r="C1357" s="124" t="s">
        <v>134</v>
      </c>
      <c r="D1357" s="284" t="s">
        <v>4962</v>
      </c>
      <c r="E1357" s="125"/>
      <c r="F1357" s="125"/>
      <c r="G1357" s="124" t="s">
        <v>20</v>
      </c>
      <c r="I1357" s="124"/>
      <c r="J1357" s="126"/>
      <c r="L1357" s="127" t="s">
        <v>22</v>
      </c>
      <c r="M1357" s="128"/>
      <c r="N1357" s="128"/>
      <c r="O1357" s="129"/>
    </row>
    <row r="1358">
      <c r="A1358" s="123" t="s">
        <v>4963</v>
      </c>
      <c r="B1358" s="33"/>
      <c r="C1358" s="124" t="s">
        <v>2953</v>
      </c>
      <c r="D1358" s="43" t="s">
        <v>4964</v>
      </c>
      <c r="E1358" s="125"/>
      <c r="F1358" s="623" t="s">
        <v>4965</v>
      </c>
      <c r="G1358" s="124" t="s">
        <v>20</v>
      </c>
      <c r="I1358" s="124"/>
      <c r="J1358" s="126" t="s">
        <v>212</v>
      </c>
      <c r="L1358" s="127" t="s">
        <v>22</v>
      </c>
      <c r="M1358" s="128"/>
      <c r="N1358" s="128"/>
      <c r="O1358" s="129"/>
    </row>
    <row r="1359">
      <c r="A1359" s="123" t="s">
        <v>4966</v>
      </c>
      <c r="B1359" s="33"/>
      <c r="C1359" s="124" t="s">
        <v>2212</v>
      </c>
      <c r="D1359" s="43" t="s">
        <v>4967</v>
      </c>
      <c r="E1359" s="622" t="s">
        <v>4968</v>
      </c>
      <c r="F1359" s="652" t="s">
        <v>4969</v>
      </c>
      <c r="G1359" s="653" t="s">
        <v>4970</v>
      </c>
      <c r="I1359" s="124"/>
      <c r="J1359" s="126" t="s">
        <v>3298</v>
      </c>
      <c r="L1359" s="127" t="s">
        <v>22</v>
      </c>
      <c r="M1359" s="128"/>
      <c r="N1359" s="128"/>
      <c r="O1359" s="129"/>
    </row>
    <row r="1360">
      <c r="A1360" s="572" t="s">
        <v>4971</v>
      </c>
      <c r="B1360" s="17"/>
      <c r="C1360" s="573" t="s">
        <v>4972</v>
      </c>
      <c r="D1360" s="43" t="s">
        <v>4973</v>
      </c>
      <c r="E1360" s="622" t="s">
        <v>4974</v>
      </c>
      <c r="F1360" s="575"/>
      <c r="G1360" s="625" t="s">
        <v>4975</v>
      </c>
      <c r="H1360" s="19"/>
      <c r="I1360" s="124"/>
      <c r="J1360" s="126"/>
      <c r="K1360" s="19"/>
      <c r="L1360" s="127" t="s">
        <v>22</v>
      </c>
      <c r="M1360" s="128"/>
      <c r="N1360" s="128"/>
      <c r="O1360" s="129"/>
    </row>
    <row r="1361">
      <c r="A1361" s="20" t="s">
        <v>4976</v>
      </c>
      <c r="B1361" s="21" t="s">
        <v>4977</v>
      </c>
      <c r="C1361" s="22" t="s">
        <v>28</v>
      </c>
      <c r="D1361" s="43" t="s">
        <v>4978</v>
      </c>
      <c r="E1361" s="78" t="s">
        <v>4979</v>
      </c>
      <c r="F1361" s="163" t="s">
        <v>4980</v>
      </c>
      <c r="G1361" s="22" t="s">
        <v>20</v>
      </c>
      <c r="H1361" s="22" t="s">
        <v>13</v>
      </c>
      <c r="I1361" s="22"/>
      <c r="J1361" s="27" t="s">
        <v>3374</v>
      </c>
      <c r="K1361" s="28">
        <v>45009.0</v>
      </c>
      <c r="L1361" s="30">
        <v>45040.0</v>
      </c>
      <c r="M1361" s="30">
        <v>45012.0</v>
      </c>
      <c r="N1361" s="30"/>
      <c r="O1361" s="31"/>
    </row>
    <row r="1362">
      <c r="A1362" s="32" t="s">
        <v>4981</v>
      </c>
      <c r="B1362" s="33"/>
      <c r="C1362" s="34" t="s">
        <v>4982</v>
      </c>
      <c r="D1362" s="43" t="s">
        <v>4983</v>
      </c>
      <c r="E1362" s="82"/>
      <c r="F1362" s="37" t="s">
        <v>4984</v>
      </c>
      <c r="G1362" s="34" t="s">
        <v>20</v>
      </c>
      <c r="I1362" s="34"/>
      <c r="J1362" s="38" t="s">
        <v>1276</v>
      </c>
      <c r="L1362" s="516">
        <v>45040.0</v>
      </c>
      <c r="M1362" s="29"/>
      <c r="N1362" s="29"/>
      <c r="O1362" s="40"/>
    </row>
    <row r="1363">
      <c r="A1363" s="41" t="s">
        <v>4985</v>
      </c>
      <c r="B1363" s="17"/>
      <c r="C1363" s="42" t="s">
        <v>4986</v>
      </c>
      <c r="D1363" s="43" t="s">
        <v>4987</v>
      </c>
      <c r="E1363" s="44"/>
      <c r="F1363" s="44"/>
      <c r="G1363" s="42" t="s">
        <v>20</v>
      </c>
      <c r="H1363" s="19"/>
      <c r="I1363" s="42"/>
      <c r="J1363" s="46"/>
      <c r="K1363" s="19"/>
      <c r="L1363" s="47" t="s">
        <v>22</v>
      </c>
      <c r="M1363" s="48"/>
      <c r="N1363" s="48"/>
      <c r="O1363" s="49"/>
    </row>
    <row r="1364">
      <c r="A1364" s="50" t="s">
        <v>4988</v>
      </c>
      <c r="B1364" s="51" t="s">
        <v>4989</v>
      </c>
      <c r="C1364" s="11" t="s">
        <v>28</v>
      </c>
      <c r="D1364" s="43" t="s">
        <v>4990</v>
      </c>
      <c r="E1364" s="53"/>
      <c r="F1364" s="385" t="s">
        <v>4991</v>
      </c>
      <c r="G1364" s="11" t="s">
        <v>20</v>
      </c>
      <c r="H1364" s="11" t="s">
        <v>49</v>
      </c>
      <c r="I1364" s="11"/>
      <c r="J1364" s="54" t="s">
        <v>212</v>
      </c>
      <c r="K1364" s="13">
        <v>45009.0</v>
      </c>
      <c r="L1364" s="55" t="s">
        <v>22</v>
      </c>
      <c r="M1364" s="56"/>
      <c r="N1364" s="56"/>
      <c r="O1364" s="57"/>
    </row>
    <row r="1365">
      <c r="A1365" s="6" t="s">
        <v>4992</v>
      </c>
      <c r="B1365" s="33"/>
      <c r="C1365" s="8" t="s">
        <v>4993</v>
      </c>
      <c r="D1365" s="43" t="s">
        <v>4994</v>
      </c>
      <c r="E1365" s="286" t="s">
        <v>4995</v>
      </c>
      <c r="F1365" s="10"/>
      <c r="G1365" s="8" t="s">
        <v>20</v>
      </c>
      <c r="I1365" s="8"/>
      <c r="J1365" s="12" t="s">
        <v>2472</v>
      </c>
      <c r="L1365" s="14" t="s">
        <v>22</v>
      </c>
      <c r="M1365" s="15"/>
      <c r="N1365" s="15"/>
      <c r="O1365" s="16"/>
    </row>
    <row r="1366">
      <c r="A1366" s="58" t="s">
        <v>4996</v>
      </c>
      <c r="B1366" s="17"/>
      <c r="C1366" s="61" t="s">
        <v>1638</v>
      </c>
      <c r="D1366" s="43" t="s">
        <v>4997</v>
      </c>
      <c r="E1366" s="60"/>
      <c r="F1366" s="60"/>
      <c r="G1366" s="61" t="s">
        <v>20</v>
      </c>
      <c r="H1366" s="19"/>
      <c r="I1366" s="61"/>
      <c r="J1366" s="62"/>
      <c r="K1366" s="19"/>
      <c r="L1366" s="63" t="s">
        <v>22</v>
      </c>
      <c r="M1366" s="64"/>
      <c r="N1366" s="64"/>
      <c r="O1366" s="65"/>
    </row>
    <row r="1367">
      <c r="A1367" s="580" t="s">
        <v>4998</v>
      </c>
      <c r="B1367" s="718" t="s">
        <v>4999</v>
      </c>
      <c r="C1367" s="11" t="s">
        <v>71</v>
      </c>
      <c r="D1367" s="43" t="s">
        <v>5000</v>
      </c>
      <c r="E1367" s="53"/>
      <c r="F1367" s="53"/>
      <c r="G1367" s="11" t="s">
        <v>20</v>
      </c>
      <c r="H1367" s="11" t="s">
        <v>173</v>
      </c>
      <c r="I1367" s="11"/>
      <c r="J1367" s="54"/>
      <c r="K1367" s="13">
        <v>45009.0</v>
      </c>
      <c r="L1367" s="55" t="s">
        <v>22</v>
      </c>
      <c r="M1367" s="56"/>
      <c r="N1367" s="56"/>
      <c r="O1367" s="57"/>
    </row>
    <row r="1368">
      <c r="A1368" s="58" t="s">
        <v>5001</v>
      </c>
      <c r="B1368" s="17"/>
      <c r="C1368" s="61" t="s">
        <v>5002</v>
      </c>
      <c r="D1368" s="43" t="s">
        <v>5003</v>
      </c>
      <c r="E1368" s="384" t="s">
        <v>5004</v>
      </c>
      <c r="F1368" s="60"/>
      <c r="G1368" s="159" t="s">
        <v>5005</v>
      </c>
      <c r="H1368" s="19"/>
      <c r="I1368" s="61"/>
      <c r="J1368" s="62"/>
      <c r="K1368" s="19"/>
      <c r="L1368" s="63" t="s">
        <v>22</v>
      </c>
      <c r="M1368" s="64"/>
      <c r="N1368" s="64"/>
      <c r="O1368" s="65"/>
    </row>
    <row r="1369">
      <c r="A1369" s="50" t="s">
        <v>5006</v>
      </c>
      <c r="B1369" s="51" t="s">
        <v>5007</v>
      </c>
      <c r="C1369" s="11" t="s">
        <v>100</v>
      </c>
      <c r="D1369" s="43" t="s">
        <v>5008</v>
      </c>
      <c r="E1369" s="53"/>
      <c r="F1369" s="53"/>
      <c r="G1369" s="154" t="s">
        <v>5009</v>
      </c>
      <c r="H1369" s="11" t="s">
        <v>49</v>
      </c>
      <c r="I1369" s="11"/>
      <c r="J1369" s="54"/>
      <c r="K1369" s="13">
        <v>45009.0</v>
      </c>
      <c r="L1369" s="55" t="s">
        <v>22</v>
      </c>
      <c r="M1369" s="56"/>
      <c r="N1369" s="56"/>
      <c r="O1369" s="57"/>
    </row>
    <row r="1370">
      <c r="A1370" s="6" t="s">
        <v>5010</v>
      </c>
      <c r="B1370" s="33"/>
      <c r="C1370" s="8" t="s">
        <v>5011</v>
      </c>
      <c r="D1370" s="43" t="s">
        <v>5012</v>
      </c>
      <c r="E1370" s="10"/>
      <c r="F1370" s="10"/>
      <c r="G1370" s="8" t="s">
        <v>20</v>
      </c>
      <c r="I1370" s="8"/>
      <c r="J1370" s="12"/>
      <c r="L1370" s="14" t="s">
        <v>22</v>
      </c>
      <c r="M1370" s="15"/>
      <c r="N1370" s="15"/>
      <c r="O1370" s="16"/>
    </row>
    <row r="1371">
      <c r="A1371" s="58" t="s">
        <v>5013</v>
      </c>
      <c r="B1371" s="17"/>
      <c r="C1371" s="61" t="s">
        <v>5014</v>
      </c>
      <c r="D1371" s="43" t="s">
        <v>5015</v>
      </c>
      <c r="E1371" s="60"/>
      <c r="F1371" s="60"/>
      <c r="G1371" s="61" t="s">
        <v>20</v>
      </c>
      <c r="H1371" s="19"/>
      <c r="I1371" s="61"/>
      <c r="J1371" s="62"/>
      <c r="K1371" s="19"/>
      <c r="L1371" s="63" t="s">
        <v>22</v>
      </c>
      <c r="M1371" s="64"/>
      <c r="N1371" s="64"/>
      <c r="O1371" s="65"/>
    </row>
    <row r="1372">
      <c r="A1372" s="113" t="s">
        <v>5016</v>
      </c>
      <c r="B1372" s="114" t="s">
        <v>5017</v>
      </c>
      <c r="C1372" s="115" t="s">
        <v>5018</v>
      </c>
      <c r="D1372" s="284" t="s">
        <v>5019</v>
      </c>
      <c r="E1372" s="658" t="s">
        <v>5020</v>
      </c>
      <c r="F1372" s="117"/>
      <c r="G1372" s="115" t="s">
        <v>20</v>
      </c>
      <c r="H1372" s="115" t="s">
        <v>96</v>
      </c>
      <c r="I1372" s="115"/>
      <c r="J1372" s="118"/>
      <c r="K1372" s="119">
        <v>45009.0</v>
      </c>
      <c r="L1372" s="120" t="s">
        <v>22</v>
      </c>
      <c r="M1372" s="121"/>
      <c r="N1372" s="121"/>
      <c r="O1372" s="122"/>
    </row>
    <row r="1373">
      <c r="A1373" s="123" t="s">
        <v>5021</v>
      </c>
      <c r="B1373" s="33"/>
      <c r="C1373" s="124" t="s">
        <v>5022</v>
      </c>
      <c r="D1373" s="284" t="s">
        <v>5023</v>
      </c>
      <c r="E1373" s="125"/>
      <c r="F1373" s="125"/>
      <c r="G1373" s="124" t="s">
        <v>20</v>
      </c>
      <c r="I1373" s="124"/>
      <c r="J1373" s="126"/>
      <c r="L1373" s="127" t="s">
        <v>22</v>
      </c>
      <c r="M1373" s="128"/>
      <c r="N1373" s="128"/>
      <c r="O1373" s="129"/>
    </row>
    <row r="1374">
      <c r="A1374" s="123" t="s">
        <v>5024</v>
      </c>
      <c r="B1374" s="33"/>
      <c r="C1374" s="124" t="s">
        <v>3055</v>
      </c>
      <c r="D1374" s="284" t="s">
        <v>5025</v>
      </c>
      <c r="E1374" s="622" t="s">
        <v>5026</v>
      </c>
      <c r="F1374" s="623" t="s">
        <v>5027</v>
      </c>
      <c r="G1374" s="124" t="s">
        <v>20</v>
      </c>
      <c r="I1374" s="124"/>
      <c r="J1374" s="126" t="s">
        <v>212</v>
      </c>
      <c r="L1374" s="127" t="s">
        <v>22</v>
      </c>
      <c r="M1374" s="128"/>
      <c r="N1374" s="128"/>
      <c r="O1374" s="129"/>
    </row>
    <row r="1375">
      <c r="A1375" s="572" t="s">
        <v>5028</v>
      </c>
      <c r="B1375" s="17"/>
      <c r="C1375" s="573" t="s">
        <v>5029</v>
      </c>
      <c r="D1375" s="284" t="s">
        <v>5030</v>
      </c>
      <c r="E1375" s="575"/>
      <c r="F1375" s="575"/>
      <c r="G1375" s="573" t="s">
        <v>20</v>
      </c>
      <c r="H1375" s="19"/>
      <c r="I1375" s="573"/>
      <c r="J1375" s="576"/>
      <c r="K1375" s="19"/>
      <c r="L1375" s="577" t="s">
        <v>22</v>
      </c>
      <c r="M1375" s="578"/>
      <c r="N1375" s="578"/>
      <c r="O1375" s="579"/>
    </row>
    <row r="1376">
      <c r="A1376" s="50" t="s">
        <v>5031</v>
      </c>
      <c r="B1376" s="51" t="s">
        <v>5032</v>
      </c>
      <c r="C1376" s="11" t="s">
        <v>28</v>
      </c>
      <c r="D1376" s="284" t="s">
        <v>5033</v>
      </c>
      <c r="E1376" s="53"/>
      <c r="F1376" s="53"/>
      <c r="G1376" s="11" t="s">
        <v>20</v>
      </c>
      <c r="H1376" s="11" t="s">
        <v>49</v>
      </c>
      <c r="I1376" s="11"/>
      <c r="J1376" s="54"/>
      <c r="K1376" s="13">
        <v>45009.0</v>
      </c>
      <c r="L1376" s="55" t="s">
        <v>22</v>
      </c>
      <c r="M1376" s="56"/>
      <c r="N1376" s="56"/>
      <c r="O1376" s="57"/>
    </row>
    <row r="1377">
      <c r="A1377" s="58" t="s">
        <v>5034</v>
      </c>
      <c r="B1377" s="17"/>
      <c r="C1377" s="61" t="s">
        <v>2953</v>
      </c>
      <c r="D1377" s="284" t="s">
        <v>5035</v>
      </c>
      <c r="E1377" s="60"/>
      <c r="F1377" s="373" t="s">
        <v>5036</v>
      </c>
      <c r="G1377" s="61" t="s">
        <v>20</v>
      </c>
      <c r="H1377" s="19"/>
      <c r="I1377" s="61"/>
      <c r="J1377" s="62" t="s">
        <v>212</v>
      </c>
      <c r="K1377" s="19"/>
      <c r="L1377" s="63" t="s">
        <v>22</v>
      </c>
      <c r="M1377" s="64"/>
      <c r="N1377" s="64"/>
      <c r="O1377" s="65"/>
    </row>
    <row r="1378">
      <c r="A1378" s="292" t="s">
        <v>5037</v>
      </c>
      <c r="B1378" s="293" t="s">
        <v>5038</v>
      </c>
      <c r="C1378" s="294" t="s">
        <v>5039</v>
      </c>
      <c r="D1378" s="284" t="s">
        <v>5040</v>
      </c>
      <c r="E1378" s="295"/>
      <c r="F1378" s="295"/>
      <c r="G1378" s="719" t="s">
        <v>5041</v>
      </c>
      <c r="H1378" s="294" t="s">
        <v>49</v>
      </c>
      <c r="I1378" s="294"/>
      <c r="J1378" s="297"/>
      <c r="K1378" s="298">
        <v>45009.0</v>
      </c>
      <c r="L1378" s="299" t="s">
        <v>22</v>
      </c>
      <c r="M1378" s="300"/>
      <c r="N1378" s="300"/>
      <c r="O1378" s="301"/>
    </row>
    <row r="1379">
      <c r="A1379" s="50" t="s">
        <v>5042</v>
      </c>
      <c r="B1379" s="51" t="s">
        <v>5043</v>
      </c>
      <c r="C1379" s="11" t="s">
        <v>721</v>
      </c>
      <c r="D1379" s="284" t="s">
        <v>5044</v>
      </c>
      <c r="E1379" s="53"/>
      <c r="F1379" s="53"/>
      <c r="G1379" s="11" t="s">
        <v>20</v>
      </c>
      <c r="H1379" s="11" t="s">
        <v>49</v>
      </c>
      <c r="I1379" s="11"/>
      <c r="J1379" s="54"/>
      <c r="K1379" s="13">
        <v>45012.0</v>
      </c>
      <c r="L1379" s="55" t="s">
        <v>22</v>
      </c>
      <c r="M1379" s="56"/>
      <c r="N1379" s="56"/>
      <c r="O1379" s="57"/>
    </row>
    <row r="1380">
      <c r="A1380" s="6" t="s">
        <v>5045</v>
      </c>
      <c r="B1380" s="33"/>
      <c r="C1380" s="8" t="s">
        <v>1313</v>
      </c>
      <c r="D1380" s="284" t="s">
        <v>5046</v>
      </c>
      <c r="E1380" s="286" t="s">
        <v>5047</v>
      </c>
      <c r="F1380" s="10"/>
      <c r="G1380" s="8" t="s">
        <v>20</v>
      </c>
      <c r="I1380" s="8"/>
      <c r="J1380" s="12" t="s">
        <v>1300</v>
      </c>
      <c r="L1380" s="14" t="s">
        <v>22</v>
      </c>
      <c r="M1380" s="15"/>
      <c r="N1380" s="15"/>
      <c r="O1380" s="16"/>
    </row>
    <row r="1381">
      <c r="A1381" s="58" t="s">
        <v>5048</v>
      </c>
      <c r="B1381" s="17"/>
      <c r="C1381" s="61" t="s">
        <v>5049</v>
      </c>
      <c r="D1381" s="284" t="s">
        <v>5050</v>
      </c>
      <c r="E1381" s="60"/>
      <c r="F1381" s="60"/>
      <c r="G1381" s="61" t="s">
        <v>20</v>
      </c>
      <c r="H1381" s="19"/>
      <c r="I1381" s="61"/>
      <c r="J1381" s="62"/>
      <c r="K1381" s="19"/>
      <c r="L1381" s="63" t="s">
        <v>22</v>
      </c>
      <c r="M1381" s="64"/>
      <c r="N1381" s="64"/>
      <c r="O1381" s="65"/>
    </row>
    <row r="1382">
      <c r="A1382" s="20" t="s">
        <v>5051</v>
      </c>
      <c r="B1382" s="21" t="s">
        <v>5052</v>
      </c>
      <c r="C1382" s="22" t="s">
        <v>28</v>
      </c>
      <c r="D1382" s="284" t="s">
        <v>5053</v>
      </c>
      <c r="E1382" s="79"/>
      <c r="F1382" s="163" t="s">
        <v>5054</v>
      </c>
      <c r="G1382" s="22" t="s">
        <v>20</v>
      </c>
      <c r="H1382" s="22" t="s">
        <v>13</v>
      </c>
      <c r="I1382" s="22"/>
      <c r="J1382" s="27" t="s">
        <v>212</v>
      </c>
      <c r="K1382" s="28">
        <v>45012.0</v>
      </c>
      <c r="L1382" s="81" t="s">
        <v>22</v>
      </c>
      <c r="M1382" s="30"/>
      <c r="N1382" s="30"/>
      <c r="O1382" s="31"/>
    </row>
    <row r="1383">
      <c r="A1383" s="32" t="s">
        <v>5055</v>
      </c>
      <c r="B1383" s="33"/>
      <c r="C1383" s="34" t="s">
        <v>68</v>
      </c>
      <c r="D1383" s="284" t="s">
        <v>5056</v>
      </c>
      <c r="E1383" s="82"/>
      <c r="F1383" s="82"/>
      <c r="G1383" s="34" t="s">
        <v>20</v>
      </c>
      <c r="I1383" s="34"/>
      <c r="J1383" s="38" t="s">
        <v>1276</v>
      </c>
      <c r="L1383" s="29">
        <v>45030.0</v>
      </c>
      <c r="M1383" s="29"/>
      <c r="N1383" s="29"/>
      <c r="O1383" s="40"/>
    </row>
    <row r="1384">
      <c r="A1384" s="32" t="s">
        <v>5057</v>
      </c>
      <c r="B1384" s="33"/>
      <c r="C1384" s="34" t="s">
        <v>5058</v>
      </c>
      <c r="D1384" s="284" t="s">
        <v>5059</v>
      </c>
      <c r="E1384" s="651" t="s">
        <v>5060</v>
      </c>
      <c r="F1384" s="37" t="s">
        <v>5061</v>
      </c>
      <c r="G1384" s="34" t="s">
        <v>20</v>
      </c>
      <c r="I1384" s="34"/>
      <c r="J1384" s="38" t="s">
        <v>212</v>
      </c>
      <c r="L1384" s="39" t="s">
        <v>22</v>
      </c>
      <c r="M1384" s="29"/>
      <c r="N1384" s="29"/>
      <c r="O1384" s="40"/>
    </row>
    <row r="1385">
      <c r="A1385" s="32" t="s">
        <v>5062</v>
      </c>
      <c r="B1385" s="33"/>
      <c r="C1385" s="34" t="s">
        <v>4894</v>
      </c>
      <c r="D1385" s="32" t="s">
        <v>5062</v>
      </c>
      <c r="E1385" s="36" t="s">
        <v>5063</v>
      </c>
      <c r="F1385" s="82"/>
      <c r="G1385" s="34" t="s">
        <v>20</v>
      </c>
      <c r="I1385" s="34"/>
      <c r="J1385" s="38" t="s">
        <v>5064</v>
      </c>
      <c r="L1385" s="39" t="s">
        <v>22</v>
      </c>
      <c r="M1385" s="29"/>
      <c r="N1385" s="29"/>
      <c r="O1385" s="40"/>
    </row>
    <row r="1386">
      <c r="B1386" s="33"/>
      <c r="E1386" s="36" t="s">
        <v>5065</v>
      </c>
      <c r="I1386" s="34"/>
      <c r="J1386" s="38"/>
      <c r="L1386" s="39" t="s">
        <v>22</v>
      </c>
      <c r="M1386" s="29"/>
      <c r="N1386" s="29"/>
      <c r="O1386" s="40"/>
    </row>
    <row r="1387">
      <c r="B1387" s="33"/>
      <c r="E1387" s="43" t="s">
        <v>5066</v>
      </c>
      <c r="I1387" s="34" t="s">
        <v>2942</v>
      </c>
      <c r="J1387" s="38" t="s">
        <v>5067</v>
      </c>
      <c r="L1387" s="29">
        <v>45046.0</v>
      </c>
      <c r="M1387" s="29"/>
      <c r="N1387" s="29"/>
      <c r="O1387" s="40"/>
    </row>
    <row r="1388">
      <c r="A1388" s="32" t="s">
        <v>5068</v>
      </c>
      <c r="B1388" s="33"/>
      <c r="C1388" s="34" t="s">
        <v>5069</v>
      </c>
      <c r="D1388" s="284" t="s">
        <v>5070</v>
      </c>
      <c r="E1388" s="43" t="s">
        <v>5071</v>
      </c>
      <c r="F1388" s="37" t="s">
        <v>5072</v>
      </c>
      <c r="G1388" s="164" t="s">
        <v>5073</v>
      </c>
      <c r="I1388" s="34"/>
      <c r="J1388" s="38" t="s">
        <v>5074</v>
      </c>
      <c r="L1388" s="29">
        <v>45034.0</v>
      </c>
      <c r="M1388" s="29">
        <v>45013.0</v>
      </c>
      <c r="N1388" s="29"/>
      <c r="O1388" s="40"/>
    </row>
    <row r="1389">
      <c r="A1389" s="32" t="s">
        <v>5075</v>
      </c>
      <c r="B1389" s="33"/>
      <c r="C1389" s="34" t="s">
        <v>3055</v>
      </c>
      <c r="D1389" s="284" t="s">
        <v>5076</v>
      </c>
      <c r="E1389" s="82"/>
      <c r="F1389" s="37" t="s">
        <v>5077</v>
      </c>
      <c r="G1389" s="34" t="s">
        <v>20</v>
      </c>
      <c r="I1389" s="34"/>
      <c r="J1389" s="38" t="s">
        <v>212</v>
      </c>
      <c r="L1389" s="39" t="s">
        <v>22</v>
      </c>
      <c r="M1389" s="29"/>
      <c r="N1389" s="29"/>
      <c r="O1389" s="40"/>
    </row>
    <row r="1390">
      <c r="A1390" s="32" t="s">
        <v>5078</v>
      </c>
      <c r="B1390" s="33"/>
      <c r="C1390" s="34" t="s">
        <v>5079</v>
      </c>
      <c r="D1390" s="284" t="s">
        <v>5080</v>
      </c>
      <c r="E1390" s="36" t="s">
        <v>5081</v>
      </c>
      <c r="F1390" s="82"/>
      <c r="G1390" s="34" t="s">
        <v>20</v>
      </c>
      <c r="I1390" s="34"/>
      <c r="J1390" s="38" t="s">
        <v>1300</v>
      </c>
      <c r="L1390" s="39" t="s">
        <v>22</v>
      </c>
      <c r="M1390" s="29"/>
      <c r="N1390" s="29"/>
      <c r="O1390" s="40"/>
    </row>
    <row r="1391">
      <c r="A1391" s="41" t="s">
        <v>5082</v>
      </c>
      <c r="B1391" s="17"/>
      <c r="C1391" s="42" t="s">
        <v>1260</v>
      </c>
      <c r="D1391" s="284" t="s">
        <v>5083</v>
      </c>
      <c r="E1391" s="44"/>
      <c r="F1391" s="165" t="s">
        <v>5084</v>
      </c>
      <c r="G1391" s="42" t="s">
        <v>20</v>
      </c>
      <c r="H1391" s="19"/>
      <c r="I1391" s="42"/>
      <c r="J1391" s="46" t="s">
        <v>212</v>
      </c>
      <c r="K1391" s="19"/>
      <c r="L1391" s="47" t="s">
        <v>22</v>
      </c>
      <c r="M1391" s="48"/>
      <c r="N1391" s="48"/>
      <c r="O1391" s="49"/>
    </row>
    <row r="1392">
      <c r="A1392" s="50" t="s">
        <v>5085</v>
      </c>
      <c r="B1392" s="51" t="s">
        <v>5086</v>
      </c>
      <c r="C1392" s="11" t="s">
        <v>71</v>
      </c>
      <c r="D1392" s="43" t="s">
        <v>5087</v>
      </c>
      <c r="E1392" s="53"/>
      <c r="F1392" s="385" t="s">
        <v>5088</v>
      </c>
      <c r="G1392" s="154" t="s">
        <v>5089</v>
      </c>
      <c r="H1392" s="11" t="s">
        <v>173</v>
      </c>
      <c r="I1392" s="11"/>
      <c r="J1392" s="54" t="s">
        <v>212</v>
      </c>
      <c r="K1392" s="13">
        <v>45012.0</v>
      </c>
      <c r="L1392" s="55" t="s">
        <v>22</v>
      </c>
      <c r="M1392" s="56"/>
      <c r="N1392" s="56"/>
      <c r="O1392" s="57"/>
    </row>
    <row r="1393">
      <c r="A1393" s="6" t="s">
        <v>5090</v>
      </c>
      <c r="B1393" s="33"/>
      <c r="C1393" s="8" t="s">
        <v>5091</v>
      </c>
      <c r="D1393" s="43" t="s">
        <v>5092</v>
      </c>
      <c r="E1393" s="10"/>
      <c r="F1393" s="9" t="s">
        <v>5093</v>
      </c>
      <c r="G1393" s="8" t="s">
        <v>20</v>
      </c>
      <c r="I1393" s="8"/>
      <c r="J1393" s="12" t="s">
        <v>212</v>
      </c>
      <c r="L1393" s="14" t="s">
        <v>22</v>
      </c>
      <c r="M1393" s="15"/>
      <c r="N1393" s="15"/>
      <c r="O1393" s="16"/>
    </row>
    <row r="1394">
      <c r="A1394" s="58" t="s">
        <v>5094</v>
      </c>
      <c r="B1394" s="17"/>
      <c r="C1394" s="61" t="s">
        <v>5095</v>
      </c>
      <c r="D1394" s="43" t="s">
        <v>5096</v>
      </c>
      <c r="E1394" s="199" t="s">
        <v>5097</v>
      </c>
      <c r="F1394" s="373" t="s">
        <v>5098</v>
      </c>
      <c r="G1394" s="61" t="s">
        <v>20</v>
      </c>
      <c r="H1394" s="19"/>
      <c r="I1394" s="8"/>
      <c r="J1394" s="12" t="s">
        <v>1307</v>
      </c>
      <c r="K1394" s="19"/>
      <c r="L1394" s="14" t="s">
        <v>22</v>
      </c>
      <c r="M1394" s="15"/>
      <c r="N1394" s="15"/>
      <c r="O1394" s="16"/>
    </row>
    <row r="1395">
      <c r="A1395" s="699" t="s">
        <v>5099</v>
      </c>
      <c r="B1395" s="21" t="s">
        <v>5100</v>
      </c>
      <c r="C1395" s="360" t="s">
        <v>2100</v>
      </c>
      <c r="D1395" s="43" t="s">
        <v>5101</v>
      </c>
      <c r="E1395" s="43" t="s">
        <v>5102</v>
      </c>
      <c r="F1395" s="43" t="s">
        <v>5103</v>
      </c>
      <c r="G1395" s="34" t="s">
        <v>20</v>
      </c>
      <c r="H1395" s="22" t="s">
        <v>13</v>
      </c>
      <c r="I1395" s="34" t="s">
        <v>2942</v>
      </c>
      <c r="J1395" s="34" t="s">
        <v>5104</v>
      </c>
      <c r="K1395" s="28">
        <v>45012.0</v>
      </c>
      <c r="L1395" s="29">
        <v>45044.0</v>
      </c>
      <c r="M1395" s="29"/>
      <c r="N1395" s="29"/>
      <c r="O1395" s="40"/>
    </row>
    <row r="1396">
      <c r="A1396" s="335" t="s">
        <v>5105</v>
      </c>
      <c r="B1396" s="17"/>
      <c r="C1396" s="360" t="s">
        <v>4730</v>
      </c>
      <c r="D1396" s="43" t="s">
        <v>5106</v>
      </c>
      <c r="E1396" s="82"/>
      <c r="F1396" s="37" t="s">
        <v>5107</v>
      </c>
      <c r="G1396" s="164" t="s">
        <v>5108</v>
      </c>
      <c r="H1396" s="19"/>
      <c r="I1396" s="34"/>
      <c r="J1396" s="38" t="s">
        <v>1276</v>
      </c>
      <c r="K1396" s="19"/>
      <c r="L1396" s="29">
        <v>45033.0</v>
      </c>
      <c r="M1396" s="29">
        <v>45019.0</v>
      </c>
      <c r="N1396" s="29"/>
      <c r="O1396" s="40"/>
    </row>
    <row r="1397">
      <c r="A1397" s="113" t="s">
        <v>5109</v>
      </c>
      <c r="B1397" s="114" t="s">
        <v>5110</v>
      </c>
      <c r="C1397" s="115" t="s">
        <v>5111</v>
      </c>
      <c r="D1397" s="43" t="s">
        <v>5112</v>
      </c>
      <c r="E1397" s="658" t="s">
        <v>5113</v>
      </c>
      <c r="F1397" s="117"/>
      <c r="G1397" s="620" t="s">
        <v>5114</v>
      </c>
      <c r="H1397" s="115" t="s">
        <v>96</v>
      </c>
      <c r="I1397" s="115"/>
      <c r="J1397" s="118" t="s">
        <v>1300</v>
      </c>
      <c r="K1397" s="119">
        <v>45012.0</v>
      </c>
      <c r="L1397" s="120" t="s">
        <v>22</v>
      </c>
      <c r="M1397" s="121"/>
      <c r="N1397" s="121"/>
      <c r="O1397" s="122"/>
    </row>
    <row r="1398">
      <c r="A1398" s="720" t="s">
        <v>5115</v>
      </c>
      <c r="B1398" s="33"/>
      <c r="C1398" s="721" t="s">
        <v>5116</v>
      </c>
      <c r="D1398" s="43" t="s">
        <v>5117</v>
      </c>
      <c r="E1398" s="622" t="s">
        <v>5118</v>
      </c>
      <c r="F1398" s="125"/>
      <c r="G1398" s="653" t="s">
        <v>5119</v>
      </c>
      <c r="I1398" s="124"/>
      <c r="J1398" s="126" t="s">
        <v>1300</v>
      </c>
      <c r="L1398" s="127" t="s">
        <v>22</v>
      </c>
      <c r="M1398" s="128"/>
      <c r="N1398" s="128"/>
      <c r="O1398" s="129"/>
    </row>
    <row r="1399">
      <c r="A1399" s="123" t="s">
        <v>5120</v>
      </c>
      <c r="B1399" s="33"/>
      <c r="C1399" s="124" t="s">
        <v>5121</v>
      </c>
      <c r="D1399" s="43" t="s">
        <v>5122</v>
      </c>
      <c r="E1399" s="622" t="s">
        <v>5123</v>
      </c>
      <c r="F1399" s="125"/>
      <c r="G1399" s="124" t="s">
        <v>20</v>
      </c>
      <c r="I1399" s="124"/>
      <c r="J1399" s="126"/>
      <c r="L1399" s="127" t="s">
        <v>22</v>
      </c>
      <c r="M1399" s="128"/>
      <c r="N1399" s="128"/>
      <c r="O1399" s="129"/>
    </row>
    <row r="1400">
      <c r="A1400" s="572" t="s">
        <v>5124</v>
      </c>
      <c r="B1400" s="17"/>
      <c r="C1400" s="573" t="s">
        <v>5125</v>
      </c>
      <c r="D1400" s="43" t="s">
        <v>5126</v>
      </c>
      <c r="E1400" s="575"/>
      <c r="F1400" s="575"/>
      <c r="G1400" s="625" t="s">
        <v>5127</v>
      </c>
      <c r="H1400" s="19"/>
      <c r="I1400" s="573"/>
      <c r="J1400" s="576"/>
      <c r="K1400" s="19"/>
      <c r="L1400" s="577" t="s">
        <v>22</v>
      </c>
      <c r="M1400" s="578"/>
      <c r="N1400" s="578"/>
      <c r="O1400" s="579"/>
    </row>
    <row r="1401">
      <c r="A1401" s="20" t="s">
        <v>5128</v>
      </c>
      <c r="B1401" s="21" t="s">
        <v>5129</v>
      </c>
      <c r="C1401" s="22" t="s">
        <v>424</v>
      </c>
      <c r="D1401" s="43" t="s">
        <v>5130</v>
      </c>
      <c r="E1401" s="79"/>
      <c r="F1401" s="79"/>
      <c r="G1401" s="80" t="s">
        <v>5131</v>
      </c>
      <c r="H1401" s="22" t="s">
        <v>13</v>
      </c>
      <c r="I1401" s="22"/>
      <c r="J1401" s="27" t="s">
        <v>5132</v>
      </c>
      <c r="K1401" s="28">
        <v>45012.0</v>
      </c>
      <c r="L1401" s="81" t="s">
        <v>22</v>
      </c>
      <c r="M1401" s="30">
        <v>45013.0</v>
      </c>
      <c r="N1401" s="30"/>
      <c r="O1401" s="31"/>
    </row>
    <row r="1402">
      <c r="A1402" s="32" t="s">
        <v>5133</v>
      </c>
      <c r="B1402" s="33"/>
      <c r="C1402" s="34" t="s">
        <v>5134</v>
      </c>
      <c r="D1402" s="43" t="s">
        <v>5135</v>
      </c>
      <c r="E1402" s="36" t="s">
        <v>5136</v>
      </c>
      <c r="F1402" s="82"/>
      <c r="G1402" s="34" t="s">
        <v>20</v>
      </c>
      <c r="I1402" s="34"/>
      <c r="J1402" s="38" t="s">
        <v>5137</v>
      </c>
      <c r="L1402" s="39" t="s">
        <v>22</v>
      </c>
      <c r="M1402" s="29"/>
      <c r="N1402" s="29"/>
      <c r="O1402" s="40"/>
    </row>
    <row r="1403">
      <c r="A1403" s="32" t="s">
        <v>5138</v>
      </c>
      <c r="B1403" s="33"/>
      <c r="C1403" s="34" t="s">
        <v>5139</v>
      </c>
      <c r="D1403" s="43" t="s">
        <v>5140</v>
      </c>
      <c r="E1403" s="82"/>
      <c r="F1403" s="37" t="s">
        <v>5141</v>
      </c>
      <c r="G1403" s="34" t="s">
        <v>20</v>
      </c>
      <c r="I1403" s="34"/>
      <c r="J1403" s="38" t="s">
        <v>212</v>
      </c>
      <c r="L1403" s="39" t="s">
        <v>22</v>
      </c>
      <c r="M1403" s="29"/>
      <c r="N1403" s="29"/>
      <c r="O1403" s="40"/>
    </row>
    <row r="1404">
      <c r="A1404" s="32" t="s">
        <v>5142</v>
      </c>
      <c r="B1404" s="33"/>
      <c r="C1404" s="34" t="s">
        <v>3055</v>
      </c>
      <c r="D1404" s="284" t="s">
        <v>5143</v>
      </c>
      <c r="E1404" s="82"/>
      <c r="F1404" s="82"/>
      <c r="G1404" s="34" t="s">
        <v>20</v>
      </c>
      <c r="I1404" s="34"/>
      <c r="J1404" s="38"/>
      <c r="L1404" s="39" t="s">
        <v>22</v>
      </c>
      <c r="M1404" s="29"/>
      <c r="N1404" s="29"/>
      <c r="O1404" s="40"/>
    </row>
    <row r="1405">
      <c r="A1405" s="41" t="s">
        <v>5144</v>
      </c>
      <c r="B1405" s="17"/>
      <c r="C1405" s="42" t="s">
        <v>5145</v>
      </c>
      <c r="D1405" s="43" t="s">
        <v>5146</v>
      </c>
      <c r="E1405" s="36" t="s">
        <v>5147</v>
      </c>
      <c r="F1405" s="165" t="s">
        <v>5148</v>
      </c>
      <c r="G1405" s="42" t="s">
        <v>20</v>
      </c>
      <c r="H1405" s="19"/>
      <c r="I1405" s="34"/>
      <c r="J1405" s="38" t="s">
        <v>5149</v>
      </c>
      <c r="K1405" s="19"/>
      <c r="L1405" s="39" t="s">
        <v>22</v>
      </c>
      <c r="M1405" s="29"/>
      <c r="N1405" s="29"/>
      <c r="O1405" s="40"/>
    </row>
    <row r="1406">
      <c r="A1406" s="20" t="s">
        <v>5150</v>
      </c>
      <c r="B1406" s="21" t="s">
        <v>5151</v>
      </c>
      <c r="C1406" s="22" t="s">
        <v>28</v>
      </c>
      <c r="D1406" s="43" t="s">
        <v>5152</v>
      </c>
      <c r="E1406" s="79"/>
      <c r="F1406" s="163" t="s">
        <v>5153</v>
      </c>
      <c r="G1406" s="22" t="s">
        <v>20</v>
      </c>
      <c r="H1406" s="22" t="s">
        <v>13</v>
      </c>
      <c r="I1406" s="22"/>
      <c r="J1406" s="27" t="s">
        <v>2347</v>
      </c>
      <c r="K1406" s="28">
        <v>45013.0</v>
      </c>
      <c r="L1406" s="492">
        <v>45042.0</v>
      </c>
      <c r="M1406" s="30"/>
      <c r="N1406" s="30"/>
      <c r="O1406" s="31"/>
    </row>
    <row r="1407">
      <c r="A1407" s="32" t="s">
        <v>5154</v>
      </c>
      <c r="B1407" s="33"/>
      <c r="C1407" s="34" t="s">
        <v>427</v>
      </c>
      <c r="D1407" s="284" t="s">
        <v>5155</v>
      </c>
      <c r="E1407" s="82"/>
      <c r="F1407" s="82"/>
      <c r="G1407" s="34" t="s">
        <v>20</v>
      </c>
      <c r="I1407" s="34"/>
      <c r="J1407" s="38"/>
      <c r="L1407" s="39" t="s">
        <v>22</v>
      </c>
      <c r="M1407" s="29"/>
      <c r="N1407" s="29"/>
      <c r="O1407" s="40"/>
    </row>
    <row r="1408">
      <c r="A1408" s="699" t="s">
        <v>5156</v>
      </c>
      <c r="B1408" s="33"/>
      <c r="C1408" s="194" t="s">
        <v>5157</v>
      </c>
      <c r="D1408" s="43" t="s">
        <v>5158</v>
      </c>
      <c r="E1408" s="36" t="s">
        <v>5159</v>
      </c>
      <c r="F1408" s="37" t="s">
        <v>5160</v>
      </c>
      <c r="G1408" s="164" t="s">
        <v>5161</v>
      </c>
      <c r="I1408" s="34"/>
      <c r="J1408" s="38" t="s">
        <v>212</v>
      </c>
      <c r="L1408" s="39" t="s">
        <v>22</v>
      </c>
      <c r="M1408" s="29"/>
      <c r="N1408" s="29"/>
      <c r="O1408" s="40"/>
    </row>
    <row r="1409">
      <c r="A1409" s="32" t="s">
        <v>5162</v>
      </c>
      <c r="B1409" s="33"/>
      <c r="C1409" s="34" t="s">
        <v>5163</v>
      </c>
      <c r="D1409" s="43" t="s">
        <v>5164</v>
      </c>
      <c r="E1409" s="82"/>
      <c r="F1409" s="82"/>
      <c r="G1409" s="34" t="s">
        <v>20</v>
      </c>
      <c r="I1409" s="34"/>
      <c r="J1409" s="38"/>
      <c r="L1409" s="39" t="s">
        <v>22</v>
      </c>
      <c r="M1409" s="29"/>
      <c r="N1409" s="29"/>
      <c r="O1409" s="40"/>
    </row>
    <row r="1410">
      <c r="A1410" s="32" t="s">
        <v>5165</v>
      </c>
      <c r="B1410" s="33"/>
      <c r="C1410" s="34" t="s">
        <v>5166</v>
      </c>
      <c r="D1410" s="43" t="s">
        <v>5167</v>
      </c>
      <c r="E1410" s="82"/>
      <c r="F1410" s="37" t="s">
        <v>5168</v>
      </c>
      <c r="G1410" s="34" t="s">
        <v>20</v>
      </c>
      <c r="I1410" s="34"/>
      <c r="J1410" s="38" t="s">
        <v>212</v>
      </c>
      <c r="L1410" s="39" t="s">
        <v>22</v>
      </c>
      <c r="M1410" s="29"/>
      <c r="N1410" s="29"/>
      <c r="O1410" s="40"/>
    </row>
    <row r="1411">
      <c r="A1411" s="32" t="s">
        <v>5169</v>
      </c>
      <c r="B1411" s="33"/>
      <c r="C1411" s="34" t="s">
        <v>5170</v>
      </c>
      <c r="D1411" s="43" t="s">
        <v>5171</v>
      </c>
      <c r="E1411" s="82"/>
      <c r="F1411" s="82"/>
      <c r="G1411" s="34" t="s">
        <v>20</v>
      </c>
      <c r="I1411" s="34"/>
      <c r="J1411" s="38"/>
      <c r="L1411" s="39" t="s">
        <v>22</v>
      </c>
      <c r="M1411" s="29"/>
      <c r="N1411" s="29"/>
      <c r="O1411" s="40"/>
    </row>
    <row r="1412">
      <c r="A1412" s="41" t="s">
        <v>5172</v>
      </c>
      <c r="B1412" s="17"/>
      <c r="C1412" s="42" t="s">
        <v>1260</v>
      </c>
      <c r="D1412" s="43" t="s">
        <v>5173</v>
      </c>
      <c r="E1412" s="36" t="s">
        <v>5174</v>
      </c>
      <c r="F1412" s="44"/>
      <c r="G1412" s="362" t="s">
        <v>5175</v>
      </c>
      <c r="H1412" s="19"/>
      <c r="I1412" s="34"/>
      <c r="J1412" s="38" t="s">
        <v>5176</v>
      </c>
      <c r="K1412" s="19"/>
      <c r="L1412" s="39" t="s">
        <v>22</v>
      </c>
      <c r="M1412" s="29"/>
      <c r="N1412" s="29"/>
      <c r="O1412" s="40"/>
    </row>
    <row r="1413">
      <c r="A1413" s="20" t="s">
        <v>5177</v>
      </c>
      <c r="B1413" s="21" t="s">
        <v>5178</v>
      </c>
      <c r="C1413" s="22" t="s">
        <v>28</v>
      </c>
      <c r="D1413" s="43" t="s">
        <v>5179</v>
      </c>
      <c r="E1413" s="78" t="s">
        <v>5180</v>
      </c>
      <c r="F1413" s="79"/>
      <c r="G1413" s="22" t="s">
        <v>20</v>
      </c>
      <c r="H1413" s="22" t="s">
        <v>13</v>
      </c>
      <c r="I1413" s="22"/>
      <c r="J1413" s="27"/>
      <c r="K1413" s="28">
        <v>45013.0</v>
      </c>
      <c r="L1413" s="81" t="s">
        <v>22</v>
      </c>
      <c r="M1413" s="30"/>
      <c r="N1413" s="30"/>
      <c r="O1413" s="31"/>
    </row>
    <row r="1414">
      <c r="A1414" s="32" t="s">
        <v>5181</v>
      </c>
      <c r="B1414" s="33"/>
      <c r="C1414" s="34" t="s">
        <v>389</v>
      </c>
      <c r="D1414" s="43" t="s">
        <v>5182</v>
      </c>
      <c r="E1414" s="82"/>
      <c r="F1414" s="37" t="s">
        <v>5183</v>
      </c>
      <c r="G1414" s="164" t="s">
        <v>5184</v>
      </c>
      <c r="I1414" s="34"/>
      <c r="J1414" s="38" t="s">
        <v>212</v>
      </c>
      <c r="L1414" s="39" t="s">
        <v>22</v>
      </c>
      <c r="M1414" s="29"/>
      <c r="N1414" s="29"/>
      <c r="O1414" s="40"/>
    </row>
    <row r="1415">
      <c r="A1415" s="32" t="s">
        <v>5185</v>
      </c>
      <c r="B1415" s="33"/>
      <c r="C1415" s="34" t="s">
        <v>5186</v>
      </c>
      <c r="D1415" s="43" t="s">
        <v>5187</v>
      </c>
      <c r="E1415" s="82"/>
      <c r="F1415" s="37" t="s">
        <v>5188</v>
      </c>
      <c r="G1415" s="34" t="s">
        <v>20</v>
      </c>
      <c r="I1415" s="34"/>
      <c r="J1415" s="38" t="s">
        <v>212</v>
      </c>
      <c r="L1415" s="39" t="s">
        <v>22</v>
      </c>
      <c r="M1415" s="29"/>
      <c r="N1415" s="29"/>
      <c r="O1415" s="40"/>
    </row>
    <row r="1416">
      <c r="A1416" s="32" t="s">
        <v>5189</v>
      </c>
      <c r="B1416" s="33"/>
      <c r="C1416" s="34" t="s">
        <v>5069</v>
      </c>
      <c r="D1416" s="43" t="s">
        <v>5190</v>
      </c>
      <c r="E1416" s="36" t="s">
        <v>5191</v>
      </c>
      <c r="F1416" s="82"/>
      <c r="G1416" s="34" t="s">
        <v>20</v>
      </c>
      <c r="I1416" s="34"/>
      <c r="J1416" s="38" t="s">
        <v>1276</v>
      </c>
      <c r="L1416" s="29">
        <v>45033.0</v>
      </c>
      <c r="M1416" s="29">
        <v>45019.0</v>
      </c>
      <c r="N1416" s="29"/>
      <c r="O1416" s="40"/>
    </row>
    <row r="1417">
      <c r="A1417" s="32" t="s">
        <v>5192</v>
      </c>
      <c r="B1417" s="33"/>
      <c r="C1417" s="34" t="s">
        <v>5193</v>
      </c>
      <c r="D1417" s="43" t="s">
        <v>5194</v>
      </c>
      <c r="E1417" s="36" t="s">
        <v>5195</v>
      </c>
      <c r="F1417" s="82"/>
      <c r="G1417" s="34" t="s">
        <v>20</v>
      </c>
      <c r="I1417" s="34"/>
      <c r="J1417" s="38"/>
      <c r="L1417" s="39" t="s">
        <v>22</v>
      </c>
      <c r="M1417" s="29"/>
      <c r="N1417" s="29"/>
      <c r="O1417" s="40"/>
    </row>
    <row r="1418">
      <c r="A1418" s="32" t="s">
        <v>5196</v>
      </c>
      <c r="B1418" s="33"/>
      <c r="C1418" s="34" t="s">
        <v>5197</v>
      </c>
      <c r="D1418" s="43" t="s">
        <v>5198</v>
      </c>
      <c r="E1418" s="36" t="s">
        <v>5199</v>
      </c>
      <c r="F1418" s="82"/>
      <c r="G1418" s="34" t="s">
        <v>20</v>
      </c>
      <c r="I1418" s="34"/>
      <c r="J1418" s="38" t="s">
        <v>1300</v>
      </c>
      <c r="L1418" s="39" t="s">
        <v>22</v>
      </c>
      <c r="M1418" s="29"/>
      <c r="N1418" s="29"/>
      <c r="O1418" s="40"/>
    </row>
    <row r="1419">
      <c r="A1419" s="41" t="s">
        <v>5200</v>
      </c>
      <c r="B1419" s="17"/>
      <c r="C1419" s="42" t="s">
        <v>5201</v>
      </c>
      <c r="D1419" s="43" t="s">
        <v>5202</v>
      </c>
      <c r="E1419" s="36" t="s">
        <v>5203</v>
      </c>
      <c r="F1419" s="44"/>
      <c r="G1419" s="362" t="s">
        <v>5204</v>
      </c>
      <c r="H1419" s="19"/>
      <c r="I1419" s="34"/>
      <c r="J1419" s="38" t="s">
        <v>1300</v>
      </c>
      <c r="K1419" s="19"/>
      <c r="L1419" s="39" t="s">
        <v>22</v>
      </c>
      <c r="M1419" s="29"/>
      <c r="N1419" s="29"/>
      <c r="O1419" s="40"/>
    </row>
    <row r="1420">
      <c r="A1420" s="50" t="s">
        <v>5205</v>
      </c>
      <c r="B1420" s="51" t="s">
        <v>5206</v>
      </c>
      <c r="C1420" s="11" t="s">
        <v>28</v>
      </c>
      <c r="D1420" s="43" t="s">
        <v>5207</v>
      </c>
      <c r="E1420" s="53"/>
      <c r="F1420" s="385" t="s">
        <v>5208</v>
      </c>
      <c r="G1420" s="154" t="s">
        <v>5209</v>
      </c>
      <c r="H1420" s="11" t="s">
        <v>49</v>
      </c>
      <c r="I1420" s="11"/>
      <c r="J1420" s="54" t="s">
        <v>212</v>
      </c>
      <c r="K1420" s="13">
        <v>45013.0</v>
      </c>
      <c r="L1420" s="55" t="s">
        <v>22</v>
      </c>
      <c r="M1420" s="56"/>
      <c r="N1420" s="56"/>
      <c r="O1420" s="57"/>
    </row>
    <row r="1421">
      <c r="A1421" s="58" t="s">
        <v>5210</v>
      </c>
      <c r="B1421" s="17"/>
      <c r="C1421" s="61" t="s">
        <v>5211</v>
      </c>
      <c r="D1421" s="43" t="s">
        <v>5212</v>
      </c>
      <c r="E1421" s="60"/>
      <c r="F1421" s="373" t="s">
        <v>5213</v>
      </c>
      <c r="G1421" s="61" t="s">
        <v>20</v>
      </c>
      <c r="H1421" s="19"/>
      <c r="I1421" s="61"/>
      <c r="J1421" s="62" t="s">
        <v>212</v>
      </c>
      <c r="K1421" s="19"/>
      <c r="L1421" s="63" t="s">
        <v>22</v>
      </c>
      <c r="M1421" s="64"/>
      <c r="N1421" s="64"/>
      <c r="O1421" s="65"/>
    </row>
    <row r="1422">
      <c r="A1422" s="20" t="s">
        <v>5214</v>
      </c>
      <c r="B1422" s="21" t="s">
        <v>5215</v>
      </c>
      <c r="C1422" s="22" t="s">
        <v>208</v>
      </c>
      <c r="D1422" s="43" t="s">
        <v>5216</v>
      </c>
      <c r="E1422" s="79"/>
      <c r="F1422" s="79"/>
      <c r="G1422" s="22" t="s">
        <v>20</v>
      </c>
      <c r="H1422" s="22" t="s">
        <v>13</v>
      </c>
      <c r="I1422" s="22"/>
      <c r="J1422" s="27"/>
      <c r="K1422" s="28">
        <v>45013.0</v>
      </c>
      <c r="L1422" s="81" t="s">
        <v>22</v>
      </c>
      <c r="M1422" s="30"/>
      <c r="N1422" s="30"/>
      <c r="O1422" s="31"/>
    </row>
    <row r="1423">
      <c r="A1423" s="41" t="s">
        <v>5217</v>
      </c>
      <c r="B1423" s="17"/>
      <c r="C1423" s="42" t="s">
        <v>5218</v>
      </c>
      <c r="D1423" s="43" t="s">
        <v>5219</v>
      </c>
      <c r="E1423" s="536" t="s">
        <v>5220</v>
      </c>
      <c r="F1423" s="165" t="s">
        <v>5221</v>
      </c>
      <c r="G1423" s="42" t="s">
        <v>20</v>
      </c>
      <c r="H1423" s="19"/>
      <c r="I1423" s="42"/>
      <c r="J1423" s="46" t="s">
        <v>5222</v>
      </c>
      <c r="K1423" s="19"/>
      <c r="L1423" s="48">
        <v>45036.0</v>
      </c>
      <c r="M1423" s="48">
        <v>45015.0</v>
      </c>
      <c r="N1423" s="48"/>
      <c r="O1423" s="49"/>
    </row>
    <row r="1424">
      <c r="A1424" s="20" t="s">
        <v>5223</v>
      </c>
      <c r="B1424" s="21" t="s">
        <v>5223</v>
      </c>
      <c r="C1424" s="22" t="s">
        <v>5224</v>
      </c>
      <c r="D1424" s="43" t="s">
        <v>5225</v>
      </c>
      <c r="E1424" s="79"/>
      <c r="F1424" s="163" t="s">
        <v>5226</v>
      </c>
      <c r="G1424" s="22" t="s">
        <v>20</v>
      </c>
      <c r="H1424" s="22" t="s">
        <v>13</v>
      </c>
      <c r="I1424" s="22"/>
      <c r="J1424" s="27" t="s">
        <v>212</v>
      </c>
      <c r="K1424" s="28">
        <v>45013.0</v>
      </c>
      <c r="L1424" s="81" t="s">
        <v>22</v>
      </c>
      <c r="M1424" s="30"/>
      <c r="N1424" s="30"/>
      <c r="O1424" s="31"/>
    </row>
    <row r="1425">
      <c r="A1425" s="32" t="s">
        <v>5227</v>
      </c>
      <c r="B1425" s="33"/>
      <c r="C1425" s="34" t="s">
        <v>68</v>
      </c>
      <c r="D1425" s="43" t="s">
        <v>5228</v>
      </c>
      <c r="E1425" s="43" t="s">
        <v>5229</v>
      </c>
      <c r="F1425" s="82"/>
      <c r="G1425" s="34" t="s">
        <v>20</v>
      </c>
      <c r="I1425" s="34" t="s">
        <v>2942</v>
      </c>
      <c r="J1425" s="38" t="s">
        <v>5230</v>
      </c>
      <c r="L1425" s="29">
        <v>45034.0</v>
      </c>
      <c r="M1425" s="29">
        <v>45019.0</v>
      </c>
      <c r="N1425" s="29"/>
      <c r="O1425" s="40"/>
    </row>
    <row r="1426">
      <c r="A1426" s="32" t="s">
        <v>5231</v>
      </c>
      <c r="B1426" s="33"/>
      <c r="C1426" s="34" t="s">
        <v>5232</v>
      </c>
      <c r="D1426" s="284" t="s">
        <v>5233</v>
      </c>
      <c r="E1426" s="82"/>
      <c r="F1426" s="82"/>
      <c r="G1426" s="164" t="s">
        <v>5234</v>
      </c>
      <c r="I1426" s="34"/>
      <c r="J1426" s="38"/>
      <c r="L1426" s="39" t="s">
        <v>22</v>
      </c>
      <c r="M1426" s="29"/>
      <c r="N1426" s="29"/>
      <c r="O1426" s="40"/>
    </row>
    <row r="1427">
      <c r="A1427" s="41" t="s">
        <v>5235</v>
      </c>
      <c r="B1427" s="17"/>
      <c r="C1427" s="42" t="s">
        <v>1313</v>
      </c>
      <c r="D1427" s="284" t="s">
        <v>5236</v>
      </c>
      <c r="E1427" s="722" t="s">
        <v>4621</v>
      </c>
      <c r="F1427" s="165" t="s">
        <v>5237</v>
      </c>
      <c r="G1427" s="42" t="s">
        <v>20</v>
      </c>
      <c r="H1427" s="19"/>
      <c r="I1427" s="42"/>
      <c r="J1427" s="46" t="s">
        <v>5238</v>
      </c>
      <c r="K1427" s="19"/>
      <c r="L1427" s="47" t="s">
        <v>22</v>
      </c>
      <c r="M1427" s="48"/>
      <c r="N1427" s="48"/>
      <c r="O1427" s="49"/>
    </row>
    <row r="1428">
      <c r="A1428" s="113" t="s">
        <v>5239</v>
      </c>
      <c r="B1428" s="114" t="s">
        <v>5240</v>
      </c>
      <c r="C1428" s="115" t="s">
        <v>28</v>
      </c>
      <c r="D1428" s="43" t="s">
        <v>5241</v>
      </c>
      <c r="E1428" s="116" t="s">
        <v>5242</v>
      </c>
      <c r="F1428" s="117"/>
      <c r="G1428" s="115" t="s">
        <v>20</v>
      </c>
      <c r="H1428" s="115" t="s">
        <v>96</v>
      </c>
      <c r="I1428" s="115" t="s">
        <v>953</v>
      </c>
      <c r="J1428" s="118" t="s">
        <v>5243</v>
      </c>
      <c r="K1428" s="119">
        <v>45013.0</v>
      </c>
      <c r="L1428" s="121">
        <v>45034.0</v>
      </c>
      <c r="M1428" s="121"/>
      <c r="N1428" s="121"/>
      <c r="O1428" s="122"/>
    </row>
    <row r="1429">
      <c r="A1429" s="123" t="s">
        <v>5244</v>
      </c>
      <c r="B1429" s="33"/>
      <c r="C1429" s="124" t="s">
        <v>71</v>
      </c>
      <c r="D1429" s="43" t="s">
        <v>5245</v>
      </c>
      <c r="E1429" s="125"/>
      <c r="F1429" s="125"/>
      <c r="G1429" s="124" t="s">
        <v>20</v>
      </c>
      <c r="I1429" s="124"/>
      <c r="J1429" s="126"/>
      <c r="L1429" s="127" t="s">
        <v>22</v>
      </c>
      <c r="M1429" s="128"/>
      <c r="N1429" s="128"/>
      <c r="O1429" s="129"/>
    </row>
    <row r="1430">
      <c r="A1430" s="123" t="s">
        <v>5246</v>
      </c>
      <c r="B1430" s="33"/>
      <c r="C1430" s="124" t="s">
        <v>68</v>
      </c>
      <c r="D1430" s="43" t="s">
        <v>5247</v>
      </c>
      <c r="E1430" s="125"/>
      <c r="F1430" s="125"/>
      <c r="G1430" s="124" t="s">
        <v>20</v>
      </c>
      <c r="I1430" s="124"/>
      <c r="J1430" s="126"/>
      <c r="L1430" s="127" t="s">
        <v>22</v>
      </c>
      <c r="M1430" s="128"/>
      <c r="N1430" s="128"/>
      <c r="O1430" s="129"/>
    </row>
    <row r="1431">
      <c r="A1431" s="123" t="s">
        <v>5248</v>
      </c>
      <c r="B1431" s="33"/>
      <c r="C1431" s="124" t="s">
        <v>4894</v>
      </c>
      <c r="D1431" s="43" t="s">
        <v>5249</v>
      </c>
      <c r="E1431" s="125"/>
      <c r="F1431" s="125"/>
      <c r="G1431" s="124" t="s">
        <v>20</v>
      </c>
      <c r="I1431" s="124"/>
      <c r="J1431" s="126"/>
      <c r="L1431" s="127" t="s">
        <v>22</v>
      </c>
      <c r="M1431" s="128"/>
      <c r="N1431" s="128"/>
      <c r="O1431" s="129"/>
    </row>
    <row r="1432">
      <c r="A1432" s="123" t="s">
        <v>5250</v>
      </c>
      <c r="B1432" s="33"/>
      <c r="C1432" s="124" t="s">
        <v>134</v>
      </c>
      <c r="D1432" s="43" t="s">
        <v>5251</v>
      </c>
      <c r="E1432" s="623" t="s">
        <v>5252</v>
      </c>
      <c r="F1432" s="125"/>
      <c r="G1432" s="124" t="s">
        <v>20</v>
      </c>
      <c r="I1432" s="124"/>
      <c r="J1432" s="126" t="s">
        <v>5253</v>
      </c>
      <c r="L1432" s="128">
        <v>45033.0</v>
      </c>
      <c r="M1432" s="128"/>
      <c r="N1432" s="128"/>
      <c r="O1432" s="129"/>
    </row>
    <row r="1433">
      <c r="A1433" s="123" t="s">
        <v>5254</v>
      </c>
      <c r="B1433" s="33"/>
      <c r="C1433" s="124" t="s">
        <v>5255</v>
      </c>
      <c r="D1433" s="43" t="s">
        <v>5256</v>
      </c>
      <c r="E1433" s="125"/>
      <c r="F1433" s="125"/>
      <c r="G1433" s="653" t="s">
        <v>5257</v>
      </c>
      <c r="I1433" s="124"/>
      <c r="J1433" s="126"/>
      <c r="L1433" s="127" t="s">
        <v>22</v>
      </c>
      <c r="M1433" s="128"/>
      <c r="N1433" s="128"/>
      <c r="O1433" s="129"/>
    </row>
    <row r="1434">
      <c r="A1434" s="572" t="s">
        <v>5258</v>
      </c>
      <c r="B1434" s="17"/>
      <c r="C1434" s="573" t="s">
        <v>5259</v>
      </c>
      <c r="D1434" s="284" t="s">
        <v>5260</v>
      </c>
      <c r="E1434" s="623" t="s">
        <v>5261</v>
      </c>
      <c r="F1434" s="575"/>
      <c r="G1434" s="573" t="s">
        <v>20</v>
      </c>
      <c r="H1434" s="19"/>
      <c r="I1434" s="124" t="s">
        <v>2942</v>
      </c>
      <c r="J1434" s="126" t="s">
        <v>5262</v>
      </c>
      <c r="K1434" s="19"/>
      <c r="L1434" s="128">
        <v>45034.0</v>
      </c>
      <c r="M1434" s="128"/>
      <c r="N1434" s="128"/>
      <c r="O1434" s="129"/>
    </row>
    <row r="1435">
      <c r="A1435" s="50" t="s">
        <v>5263</v>
      </c>
      <c r="B1435" s="51" t="s">
        <v>5264</v>
      </c>
      <c r="C1435" s="11" t="s">
        <v>208</v>
      </c>
      <c r="D1435" s="43" t="s">
        <v>5265</v>
      </c>
      <c r="E1435" s="313" t="s">
        <v>5266</v>
      </c>
      <c r="F1435" s="385" t="s">
        <v>5267</v>
      </c>
      <c r="G1435" s="11" t="s">
        <v>20</v>
      </c>
      <c r="H1435" s="11" t="s">
        <v>173</v>
      </c>
      <c r="I1435" s="11"/>
      <c r="J1435" s="54" t="s">
        <v>3298</v>
      </c>
      <c r="K1435" s="13">
        <v>45013.0</v>
      </c>
      <c r="L1435" s="55" t="s">
        <v>22</v>
      </c>
      <c r="M1435" s="56"/>
      <c r="N1435" s="56"/>
      <c r="O1435" s="57"/>
    </row>
    <row r="1436">
      <c r="A1436" s="6" t="s">
        <v>5268</v>
      </c>
      <c r="B1436" s="33"/>
      <c r="C1436" s="8" t="s">
        <v>2065</v>
      </c>
      <c r="D1436" s="43" t="s">
        <v>5269</v>
      </c>
      <c r="E1436" s="286" t="s">
        <v>5270</v>
      </c>
      <c r="F1436" s="10"/>
      <c r="G1436" s="8" t="s">
        <v>20</v>
      </c>
      <c r="I1436" s="8"/>
      <c r="J1436" s="12"/>
      <c r="L1436" s="14" t="s">
        <v>22</v>
      </c>
      <c r="M1436" s="15"/>
      <c r="N1436" s="15"/>
      <c r="O1436" s="16"/>
    </row>
    <row r="1437">
      <c r="A1437" s="6" t="s">
        <v>5271</v>
      </c>
      <c r="B1437" s="33"/>
      <c r="C1437" s="8" t="s">
        <v>5272</v>
      </c>
      <c r="D1437" s="43" t="s">
        <v>5273</v>
      </c>
      <c r="E1437" s="10"/>
      <c r="F1437" s="10"/>
      <c r="G1437" s="8" t="s">
        <v>20</v>
      </c>
      <c r="I1437" s="8"/>
      <c r="J1437" s="12"/>
      <c r="L1437" s="14" t="s">
        <v>22</v>
      </c>
      <c r="M1437" s="15"/>
      <c r="N1437" s="15"/>
      <c r="O1437" s="16"/>
    </row>
    <row r="1438">
      <c r="A1438" s="6" t="s">
        <v>5274</v>
      </c>
      <c r="B1438" s="33"/>
      <c r="C1438" s="8" t="s">
        <v>1926</v>
      </c>
      <c r="D1438" s="284" t="s">
        <v>5275</v>
      </c>
      <c r="E1438" s="10"/>
      <c r="F1438" s="10"/>
      <c r="G1438" s="8" t="s">
        <v>20</v>
      </c>
      <c r="I1438" s="8"/>
      <c r="J1438" s="12"/>
      <c r="L1438" s="14" t="s">
        <v>22</v>
      </c>
      <c r="M1438" s="15"/>
      <c r="N1438" s="15"/>
      <c r="O1438" s="16"/>
    </row>
    <row r="1439">
      <c r="A1439" s="58" t="s">
        <v>5276</v>
      </c>
      <c r="B1439" s="17"/>
      <c r="C1439" s="61" t="s">
        <v>1638</v>
      </c>
      <c r="D1439" s="43" t="s">
        <v>5277</v>
      </c>
      <c r="E1439" s="60"/>
      <c r="F1439" s="60"/>
      <c r="G1439" s="61" t="s">
        <v>20</v>
      </c>
      <c r="H1439" s="19"/>
      <c r="I1439" s="61"/>
      <c r="J1439" s="62"/>
      <c r="K1439" s="19"/>
      <c r="L1439" s="63" t="s">
        <v>22</v>
      </c>
      <c r="M1439" s="64"/>
      <c r="N1439" s="64"/>
      <c r="O1439" s="65"/>
    </row>
    <row r="1440">
      <c r="A1440" s="20" t="s">
        <v>5278</v>
      </c>
      <c r="B1440" s="21" t="s">
        <v>5279</v>
      </c>
      <c r="C1440" s="22" t="s">
        <v>71</v>
      </c>
      <c r="D1440" s="43" t="s">
        <v>5280</v>
      </c>
      <c r="E1440" s="25" t="s">
        <v>5281</v>
      </c>
      <c r="F1440" s="163" t="s">
        <v>5282</v>
      </c>
      <c r="G1440" s="22" t="s">
        <v>20</v>
      </c>
      <c r="H1440" s="22" t="s">
        <v>13</v>
      </c>
      <c r="I1440" s="22" t="s">
        <v>2942</v>
      </c>
      <c r="J1440" s="27" t="s">
        <v>5283</v>
      </c>
      <c r="K1440" s="28">
        <v>45014.0</v>
      </c>
      <c r="L1440" s="30">
        <v>45043.0</v>
      </c>
      <c r="M1440" s="30">
        <v>45015.0</v>
      </c>
      <c r="N1440" s="30"/>
      <c r="O1440" s="31"/>
    </row>
    <row r="1441">
      <c r="A1441" s="335" t="s">
        <v>5284</v>
      </c>
      <c r="B1441" s="33"/>
      <c r="C1441" s="360" t="s">
        <v>134</v>
      </c>
      <c r="D1441" s="43" t="s">
        <v>5285</v>
      </c>
      <c r="E1441" s="82"/>
      <c r="F1441" s="82"/>
      <c r="G1441" s="34" t="s">
        <v>20</v>
      </c>
      <c r="I1441" s="34"/>
      <c r="J1441" s="38"/>
      <c r="L1441" s="39" t="s">
        <v>22</v>
      </c>
      <c r="M1441" s="29"/>
      <c r="N1441" s="29"/>
      <c r="O1441" s="40"/>
    </row>
    <row r="1442">
      <c r="A1442" s="32" t="s">
        <v>5286</v>
      </c>
      <c r="B1442" s="33"/>
      <c r="C1442" s="34" t="s">
        <v>5287</v>
      </c>
      <c r="D1442" s="43" t="s">
        <v>5288</v>
      </c>
      <c r="E1442" s="82"/>
      <c r="F1442" s="37" t="s">
        <v>5289</v>
      </c>
      <c r="G1442" s="34" t="s">
        <v>20</v>
      </c>
      <c r="I1442" s="34"/>
      <c r="J1442" s="38" t="s">
        <v>212</v>
      </c>
      <c r="L1442" s="39" t="s">
        <v>22</v>
      </c>
      <c r="M1442" s="29"/>
      <c r="N1442" s="29"/>
      <c r="O1442" s="40"/>
    </row>
    <row r="1443">
      <c r="A1443" s="32" t="s">
        <v>5290</v>
      </c>
      <c r="B1443" s="33"/>
      <c r="C1443" s="34" t="s">
        <v>1260</v>
      </c>
      <c r="D1443" s="43" t="s">
        <v>5291</v>
      </c>
      <c r="E1443" s="82"/>
      <c r="F1443" s="82"/>
      <c r="G1443" s="164" t="s">
        <v>5292</v>
      </c>
      <c r="I1443" s="34"/>
      <c r="J1443" s="38"/>
      <c r="L1443" s="39" t="s">
        <v>22</v>
      </c>
      <c r="M1443" s="29"/>
      <c r="N1443" s="29"/>
      <c r="O1443" s="40"/>
    </row>
    <row r="1444">
      <c r="A1444" s="41" t="s">
        <v>5293</v>
      </c>
      <c r="B1444" s="17"/>
      <c r="C1444" s="42" t="s">
        <v>1638</v>
      </c>
      <c r="D1444" s="284" t="s">
        <v>5294</v>
      </c>
      <c r="E1444" s="44"/>
      <c r="F1444" s="44"/>
      <c r="G1444" s="42" t="s">
        <v>20</v>
      </c>
      <c r="H1444" s="19"/>
      <c r="I1444" s="42"/>
      <c r="J1444" s="46"/>
      <c r="K1444" s="19"/>
      <c r="L1444" s="47" t="s">
        <v>22</v>
      </c>
      <c r="M1444" s="48"/>
      <c r="N1444" s="48"/>
      <c r="O1444" s="49"/>
    </row>
    <row r="1445">
      <c r="A1445" s="50" t="s">
        <v>5295</v>
      </c>
      <c r="B1445" s="51" t="s">
        <v>5296</v>
      </c>
      <c r="C1445" s="11" t="s">
        <v>28</v>
      </c>
      <c r="D1445" s="284" t="s">
        <v>5297</v>
      </c>
      <c r="E1445" s="53"/>
      <c r="F1445" s="53"/>
      <c r="G1445" s="11" t="s">
        <v>20</v>
      </c>
      <c r="H1445" s="11" t="s">
        <v>173</v>
      </c>
      <c r="I1445" s="11"/>
      <c r="J1445" s="54"/>
      <c r="K1445" s="13">
        <v>45014.0</v>
      </c>
      <c r="L1445" s="55" t="s">
        <v>22</v>
      </c>
      <c r="M1445" s="56"/>
      <c r="N1445" s="56"/>
      <c r="O1445" s="57"/>
    </row>
    <row r="1446">
      <c r="A1446" s="6" t="s">
        <v>5298</v>
      </c>
      <c r="B1446" s="33"/>
      <c r="C1446" s="8" t="s">
        <v>2953</v>
      </c>
      <c r="D1446" s="43" t="s">
        <v>5299</v>
      </c>
      <c r="E1446" s="286" t="s">
        <v>5300</v>
      </c>
      <c r="F1446" s="10"/>
      <c r="G1446" s="8" t="s">
        <v>20</v>
      </c>
      <c r="I1446" s="8"/>
      <c r="J1446" s="12" t="s">
        <v>2472</v>
      </c>
      <c r="L1446" s="14" t="s">
        <v>22</v>
      </c>
      <c r="M1446" s="15"/>
      <c r="N1446" s="15"/>
      <c r="O1446" s="16"/>
    </row>
    <row r="1447">
      <c r="A1447" s="6" t="s">
        <v>5301</v>
      </c>
      <c r="B1447" s="33"/>
      <c r="C1447" s="8" t="s">
        <v>134</v>
      </c>
      <c r="D1447" s="284" t="s">
        <v>5302</v>
      </c>
      <c r="E1447" s="10"/>
      <c r="F1447" s="9" t="s">
        <v>5303</v>
      </c>
      <c r="G1447" s="8" t="s">
        <v>20</v>
      </c>
      <c r="I1447" s="8"/>
      <c r="J1447" s="12" t="s">
        <v>212</v>
      </c>
      <c r="L1447" s="14" t="s">
        <v>22</v>
      </c>
      <c r="M1447" s="15"/>
      <c r="N1447" s="15"/>
      <c r="O1447" s="16"/>
    </row>
    <row r="1448">
      <c r="A1448" s="6" t="s">
        <v>5304</v>
      </c>
      <c r="B1448" s="33"/>
      <c r="C1448" s="8" t="s">
        <v>2212</v>
      </c>
      <c r="D1448" s="284" t="s">
        <v>5305</v>
      </c>
      <c r="E1448" s="286" t="s">
        <v>5306</v>
      </c>
      <c r="F1448" s="9" t="s">
        <v>5307</v>
      </c>
      <c r="G1448" s="8" t="s">
        <v>20</v>
      </c>
      <c r="I1448" s="8"/>
      <c r="J1448" s="12" t="s">
        <v>5308</v>
      </c>
      <c r="L1448" s="14" t="s">
        <v>22</v>
      </c>
      <c r="M1448" s="15"/>
      <c r="N1448" s="15"/>
      <c r="O1448" s="16"/>
    </row>
    <row r="1449">
      <c r="A1449" s="6" t="s">
        <v>5309</v>
      </c>
      <c r="B1449" s="33"/>
      <c r="C1449" s="8" t="s">
        <v>1260</v>
      </c>
      <c r="D1449" s="43" t="s">
        <v>5310</v>
      </c>
      <c r="E1449" s="286" t="s">
        <v>5311</v>
      </c>
      <c r="F1449" s="199" t="s">
        <v>5312</v>
      </c>
      <c r="G1449" s="157" t="s">
        <v>5313</v>
      </c>
      <c r="I1449" s="8"/>
      <c r="J1449" s="12" t="s">
        <v>5314</v>
      </c>
      <c r="L1449" s="14" t="s">
        <v>22</v>
      </c>
      <c r="M1449" s="15"/>
      <c r="N1449" s="15"/>
      <c r="O1449" s="16"/>
    </row>
    <row r="1450">
      <c r="A1450" s="58" t="s">
        <v>5315</v>
      </c>
      <c r="B1450" s="17"/>
      <c r="C1450" s="61" t="s">
        <v>151</v>
      </c>
      <c r="D1450" s="35" t="s">
        <v>5316</v>
      </c>
      <c r="E1450" s="384" t="s">
        <v>5317</v>
      </c>
      <c r="F1450" s="60"/>
      <c r="G1450" s="61" t="s">
        <v>20</v>
      </c>
      <c r="H1450" s="19"/>
      <c r="I1450" s="61"/>
      <c r="J1450" s="62" t="s">
        <v>5318</v>
      </c>
      <c r="K1450" s="19"/>
      <c r="L1450" s="63" t="s">
        <v>22</v>
      </c>
      <c r="M1450" s="64"/>
      <c r="N1450" s="64"/>
      <c r="O1450" s="65"/>
    </row>
    <row r="1451">
      <c r="A1451" s="50" t="s">
        <v>5319</v>
      </c>
      <c r="B1451" s="51" t="s">
        <v>5320</v>
      </c>
      <c r="C1451" s="11" t="s">
        <v>28</v>
      </c>
      <c r="D1451" s="43" t="s">
        <v>5321</v>
      </c>
      <c r="E1451" s="53"/>
      <c r="F1451" s="53"/>
      <c r="G1451" s="11" t="s">
        <v>20</v>
      </c>
      <c r="H1451" s="11" t="s">
        <v>173</v>
      </c>
      <c r="I1451" s="11"/>
      <c r="J1451" s="54"/>
      <c r="K1451" s="13">
        <v>45014.0</v>
      </c>
      <c r="L1451" s="55" t="s">
        <v>22</v>
      </c>
      <c r="M1451" s="56"/>
      <c r="N1451" s="56"/>
      <c r="O1451" s="57"/>
    </row>
    <row r="1452">
      <c r="A1452" s="6" t="s">
        <v>5322</v>
      </c>
      <c r="B1452" s="33"/>
      <c r="C1452" s="8" t="s">
        <v>68</v>
      </c>
      <c r="D1452" s="43" t="s">
        <v>5323</v>
      </c>
      <c r="E1452" s="10"/>
      <c r="F1452" s="10"/>
      <c r="G1452" s="8" t="s">
        <v>20</v>
      </c>
      <c r="I1452" s="8"/>
      <c r="J1452" s="12"/>
      <c r="L1452" s="14" t="s">
        <v>22</v>
      </c>
      <c r="M1452" s="15"/>
      <c r="N1452" s="15"/>
      <c r="O1452" s="16"/>
    </row>
    <row r="1453">
      <c r="A1453" s="6" t="s">
        <v>5324</v>
      </c>
      <c r="B1453" s="33"/>
      <c r="C1453" s="8" t="s">
        <v>134</v>
      </c>
      <c r="D1453" s="43" t="s">
        <v>5325</v>
      </c>
      <c r="E1453" s="10"/>
      <c r="F1453" s="10"/>
      <c r="G1453" s="8" t="s">
        <v>20</v>
      </c>
      <c r="I1453" s="8"/>
      <c r="J1453" s="12"/>
      <c r="L1453" s="14" t="s">
        <v>22</v>
      </c>
      <c r="M1453" s="15"/>
      <c r="N1453" s="15"/>
      <c r="O1453" s="16"/>
    </row>
    <row r="1454">
      <c r="A1454" s="6" t="s">
        <v>5326</v>
      </c>
      <c r="B1454" s="33"/>
      <c r="C1454" s="8" t="s">
        <v>2212</v>
      </c>
      <c r="D1454" s="43" t="s">
        <v>5327</v>
      </c>
      <c r="E1454" s="286" t="s">
        <v>5328</v>
      </c>
      <c r="F1454" s="10"/>
      <c r="G1454" s="157" t="s">
        <v>5329</v>
      </c>
      <c r="I1454" s="8"/>
      <c r="J1454" s="12" t="s">
        <v>1300</v>
      </c>
      <c r="L1454" s="14" t="s">
        <v>22</v>
      </c>
      <c r="M1454" s="15"/>
      <c r="N1454" s="15"/>
      <c r="O1454" s="16"/>
    </row>
    <row r="1455">
      <c r="A1455" s="6" t="s">
        <v>5330</v>
      </c>
      <c r="B1455" s="33"/>
      <c r="C1455" s="8" t="s">
        <v>794</v>
      </c>
      <c r="D1455" s="284" t="s">
        <v>5331</v>
      </c>
      <c r="E1455" s="286" t="s">
        <v>5332</v>
      </c>
      <c r="F1455" s="9" t="s">
        <v>5333</v>
      </c>
      <c r="G1455" s="8" t="s">
        <v>20</v>
      </c>
      <c r="I1455" s="8"/>
      <c r="J1455" s="12" t="s">
        <v>5334</v>
      </c>
      <c r="L1455" s="14" t="s">
        <v>22</v>
      </c>
      <c r="M1455" s="15"/>
      <c r="N1455" s="15"/>
      <c r="O1455" s="16"/>
    </row>
    <row r="1456">
      <c r="A1456" s="58" t="s">
        <v>5335</v>
      </c>
      <c r="B1456" s="17"/>
      <c r="C1456" s="61" t="s">
        <v>547</v>
      </c>
      <c r="D1456" s="284" t="s">
        <v>5336</v>
      </c>
      <c r="E1456" s="60"/>
      <c r="F1456" s="60"/>
      <c r="G1456" s="61" t="s">
        <v>20</v>
      </c>
      <c r="H1456" s="19"/>
      <c r="I1456" s="61"/>
      <c r="J1456" s="62"/>
      <c r="K1456" s="19"/>
      <c r="L1456" s="63" t="s">
        <v>22</v>
      </c>
      <c r="M1456" s="64"/>
      <c r="N1456" s="64"/>
      <c r="O1456" s="65"/>
    </row>
    <row r="1457">
      <c r="A1457" s="20" t="s">
        <v>5337</v>
      </c>
      <c r="B1457" s="21" t="s">
        <v>5338</v>
      </c>
      <c r="C1457" s="22" t="s">
        <v>5339</v>
      </c>
      <c r="D1457" s="284" t="s">
        <v>5340</v>
      </c>
      <c r="E1457" s="36" t="s">
        <v>5341</v>
      </c>
      <c r="F1457" s="163" t="s">
        <v>5342</v>
      </c>
      <c r="G1457" s="80" t="s">
        <v>5343</v>
      </c>
      <c r="H1457" s="22" t="s">
        <v>13</v>
      </c>
      <c r="I1457" s="22"/>
      <c r="J1457" s="38" t="s">
        <v>5344</v>
      </c>
      <c r="K1457" s="28">
        <v>45015.0</v>
      </c>
      <c r="L1457" s="30">
        <v>45043.0</v>
      </c>
      <c r="M1457" s="30">
        <v>45015.0</v>
      </c>
      <c r="N1457" s="30"/>
      <c r="O1457" s="31"/>
    </row>
    <row r="1458">
      <c r="A1458" s="41" t="s">
        <v>5345</v>
      </c>
      <c r="B1458" s="17"/>
      <c r="C1458" s="42" t="s">
        <v>5346</v>
      </c>
      <c r="D1458" s="284" t="s">
        <v>5347</v>
      </c>
      <c r="E1458" s="452"/>
      <c r="F1458" s="44"/>
      <c r="G1458" s="34" t="s">
        <v>20</v>
      </c>
      <c r="H1458" s="19"/>
      <c r="I1458" s="42"/>
      <c r="J1458" s="46"/>
      <c r="K1458" s="19"/>
      <c r="L1458" s="47" t="s">
        <v>22</v>
      </c>
      <c r="M1458" s="48"/>
      <c r="N1458" s="48"/>
      <c r="O1458" s="49"/>
    </row>
    <row r="1459">
      <c r="A1459" s="133" t="s">
        <v>5348</v>
      </c>
      <c r="B1459" s="134" t="s">
        <v>5349</v>
      </c>
      <c r="C1459" s="135" t="s">
        <v>100</v>
      </c>
      <c r="D1459" s="284" t="s">
        <v>5350</v>
      </c>
      <c r="E1459" s="544"/>
      <c r="F1459" s="544"/>
      <c r="G1459" s="135" t="s">
        <v>20</v>
      </c>
      <c r="H1459" s="135" t="s">
        <v>123</v>
      </c>
      <c r="I1459" s="135"/>
      <c r="J1459" s="139"/>
      <c r="K1459" s="140">
        <v>45015.0</v>
      </c>
      <c r="L1459" s="615" t="s">
        <v>22</v>
      </c>
      <c r="M1459" s="141"/>
      <c r="N1459" s="141"/>
      <c r="O1459" s="142"/>
    </row>
    <row r="1460">
      <c r="A1460" s="143" t="s">
        <v>5351</v>
      </c>
      <c r="B1460" s="33"/>
      <c r="C1460" s="144" t="s">
        <v>385</v>
      </c>
      <c r="D1460" s="284" t="s">
        <v>5352</v>
      </c>
      <c r="E1460" s="617" t="s">
        <v>5353</v>
      </c>
      <c r="F1460" s="547" t="s">
        <v>5354</v>
      </c>
      <c r="G1460" s="144" t="s">
        <v>20</v>
      </c>
      <c r="I1460" s="144"/>
      <c r="J1460" s="147" t="s">
        <v>5355</v>
      </c>
      <c r="L1460" s="549">
        <v>45049.0</v>
      </c>
      <c r="M1460" s="149"/>
      <c r="N1460" s="149"/>
      <c r="O1460" s="150"/>
    </row>
    <row r="1461">
      <c r="A1461" s="143" t="s">
        <v>5356</v>
      </c>
      <c r="B1461" s="33"/>
      <c r="C1461" s="144" t="s">
        <v>4911</v>
      </c>
      <c r="D1461" s="284" t="s">
        <v>5357</v>
      </c>
      <c r="E1461" s="146"/>
      <c r="F1461" s="146"/>
      <c r="G1461" s="647" t="s">
        <v>5358</v>
      </c>
      <c r="I1461" s="144"/>
      <c r="J1461" s="147"/>
      <c r="L1461" s="148" t="s">
        <v>22</v>
      </c>
      <c r="M1461" s="149"/>
      <c r="N1461" s="149"/>
      <c r="O1461" s="150"/>
    </row>
    <row r="1462">
      <c r="A1462" s="143" t="s">
        <v>5359</v>
      </c>
      <c r="B1462" s="33"/>
      <c r="C1462" s="144" t="s">
        <v>5360</v>
      </c>
      <c r="D1462" s="284" t="s">
        <v>5361</v>
      </c>
      <c r="E1462" s="146"/>
      <c r="F1462" s="146"/>
      <c r="G1462" s="144" t="s">
        <v>20</v>
      </c>
      <c r="I1462" s="144"/>
      <c r="J1462" s="147"/>
      <c r="L1462" s="148" t="s">
        <v>22</v>
      </c>
      <c r="M1462" s="149"/>
      <c r="N1462" s="149"/>
      <c r="O1462" s="150"/>
    </row>
    <row r="1463">
      <c r="A1463" s="143" t="s">
        <v>5362</v>
      </c>
      <c r="B1463" s="33"/>
      <c r="C1463" s="144" t="s">
        <v>714</v>
      </c>
      <c r="D1463" s="284" t="s">
        <v>5363</v>
      </c>
      <c r="E1463" s="146"/>
      <c r="F1463" s="146"/>
      <c r="G1463" s="144" t="s">
        <v>20</v>
      </c>
      <c r="I1463" s="144"/>
      <c r="J1463" s="147"/>
      <c r="L1463" s="148" t="s">
        <v>22</v>
      </c>
      <c r="M1463" s="149"/>
      <c r="N1463" s="149"/>
      <c r="O1463" s="150"/>
    </row>
    <row r="1464">
      <c r="A1464" s="143" t="s">
        <v>5364</v>
      </c>
      <c r="B1464" s="33"/>
      <c r="C1464" s="144" t="s">
        <v>5365</v>
      </c>
      <c r="D1464" s="284" t="s">
        <v>5366</v>
      </c>
      <c r="E1464" s="617" t="s">
        <v>5367</v>
      </c>
      <c r="F1464" s="146"/>
      <c r="G1464" s="144" t="s">
        <v>20</v>
      </c>
      <c r="I1464" s="144"/>
      <c r="J1464" s="147" t="s">
        <v>1130</v>
      </c>
      <c r="L1464" s="148" t="s">
        <v>22</v>
      </c>
      <c r="M1464" s="149"/>
      <c r="N1464" s="149"/>
      <c r="O1464" s="150"/>
    </row>
    <row r="1465">
      <c r="A1465" s="550" t="s">
        <v>5368</v>
      </c>
      <c r="B1465" s="17"/>
      <c r="C1465" s="551" t="s">
        <v>5369</v>
      </c>
      <c r="D1465" s="284" t="s">
        <v>5370</v>
      </c>
      <c r="E1465" s="552"/>
      <c r="F1465" s="552"/>
      <c r="G1465" s="723" t="s">
        <v>5371</v>
      </c>
      <c r="H1465" s="19"/>
      <c r="I1465" s="551"/>
      <c r="J1465" s="554"/>
      <c r="K1465" s="19"/>
      <c r="L1465" s="555" t="s">
        <v>22</v>
      </c>
      <c r="M1465" s="556"/>
      <c r="N1465" s="556"/>
      <c r="O1465" s="557"/>
    </row>
    <row r="1466">
      <c r="A1466" s="20" t="s">
        <v>5372</v>
      </c>
      <c r="B1466" s="21" t="s">
        <v>5373</v>
      </c>
      <c r="C1466" s="22" t="s">
        <v>219</v>
      </c>
      <c r="D1466" s="284" t="s">
        <v>5374</v>
      </c>
      <c r="E1466" s="79"/>
      <c r="F1466" s="79"/>
      <c r="G1466" s="80" t="s">
        <v>5375</v>
      </c>
      <c r="H1466" s="22" t="s">
        <v>13</v>
      </c>
      <c r="I1466" s="22"/>
      <c r="J1466" s="27"/>
      <c r="K1466" s="28">
        <v>45015.0</v>
      </c>
      <c r="L1466" s="81" t="s">
        <v>22</v>
      </c>
      <c r="M1466" s="30"/>
      <c r="N1466" s="30"/>
      <c r="O1466" s="31"/>
    </row>
    <row r="1467">
      <c r="A1467" s="32" t="s">
        <v>5376</v>
      </c>
      <c r="B1467" s="33"/>
      <c r="C1467" s="34" t="s">
        <v>139</v>
      </c>
      <c r="D1467" s="284" t="s">
        <v>5377</v>
      </c>
      <c r="E1467" s="82"/>
      <c r="F1467" s="37" t="s">
        <v>5378</v>
      </c>
      <c r="G1467" s="34" t="s">
        <v>20</v>
      </c>
      <c r="I1467" s="34"/>
      <c r="J1467" s="38" t="s">
        <v>212</v>
      </c>
      <c r="L1467" s="39" t="s">
        <v>22</v>
      </c>
      <c r="M1467" s="29"/>
      <c r="N1467" s="29"/>
      <c r="O1467" s="40"/>
    </row>
    <row r="1468">
      <c r="A1468" s="32" t="s">
        <v>5379</v>
      </c>
      <c r="B1468" s="33"/>
      <c r="C1468" s="34" t="s">
        <v>4842</v>
      </c>
      <c r="D1468" s="284" t="s">
        <v>5380</v>
      </c>
      <c r="E1468" s="82"/>
      <c r="F1468" s="82"/>
      <c r="G1468" s="34" t="s">
        <v>20</v>
      </c>
      <c r="I1468" s="34"/>
      <c r="J1468" s="38"/>
      <c r="L1468" s="39" t="s">
        <v>22</v>
      </c>
      <c r="M1468" s="29"/>
      <c r="N1468" s="29"/>
      <c r="O1468" s="40"/>
    </row>
    <row r="1469">
      <c r="A1469" s="32" t="s">
        <v>5381</v>
      </c>
      <c r="B1469" s="33"/>
      <c r="C1469" s="34" t="s">
        <v>5382</v>
      </c>
      <c r="D1469" s="284" t="s">
        <v>5383</v>
      </c>
      <c r="E1469" s="82"/>
      <c r="F1469" s="37" t="s">
        <v>5384</v>
      </c>
      <c r="G1469" s="34" t="s">
        <v>20</v>
      </c>
      <c r="I1469" s="34"/>
      <c r="J1469" s="38" t="s">
        <v>212</v>
      </c>
      <c r="L1469" s="39" t="s">
        <v>22</v>
      </c>
      <c r="M1469" s="29"/>
      <c r="N1469" s="29"/>
      <c r="O1469" s="40"/>
    </row>
    <row r="1470">
      <c r="A1470" s="32" t="s">
        <v>5385</v>
      </c>
      <c r="B1470" s="33"/>
      <c r="C1470" s="34" t="s">
        <v>5386</v>
      </c>
      <c r="D1470" s="284" t="s">
        <v>5387</v>
      </c>
      <c r="E1470" s="82"/>
      <c r="F1470" s="82"/>
      <c r="G1470" s="164" t="s">
        <v>5388</v>
      </c>
      <c r="I1470" s="34"/>
      <c r="J1470" s="38" t="s">
        <v>5389</v>
      </c>
      <c r="L1470" s="29">
        <v>45043.0</v>
      </c>
      <c r="M1470" s="29"/>
      <c r="N1470" s="29"/>
      <c r="O1470" s="40"/>
    </row>
    <row r="1471">
      <c r="A1471" s="32" t="s">
        <v>5390</v>
      </c>
      <c r="B1471" s="33"/>
      <c r="C1471" s="34" t="s">
        <v>5125</v>
      </c>
      <c r="D1471" s="284" t="s">
        <v>5391</v>
      </c>
      <c r="E1471" s="36" t="s">
        <v>5392</v>
      </c>
      <c r="F1471" s="82"/>
      <c r="G1471" s="34" t="s">
        <v>20</v>
      </c>
      <c r="I1471" s="34" t="s">
        <v>2942</v>
      </c>
      <c r="J1471" s="38" t="s">
        <v>5393</v>
      </c>
      <c r="L1471" s="39" t="s">
        <v>22</v>
      </c>
      <c r="M1471" s="29"/>
      <c r="N1471" s="29"/>
      <c r="O1471" s="40"/>
    </row>
    <row r="1472">
      <c r="A1472" s="41" t="s">
        <v>5394</v>
      </c>
      <c r="B1472" s="17"/>
      <c r="C1472" s="42" t="s">
        <v>5395</v>
      </c>
      <c r="D1472" s="284" t="s">
        <v>5396</v>
      </c>
      <c r="E1472" s="43" t="s">
        <v>5397</v>
      </c>
      <c r="F1472" s="165" t="s">
        <v>5398</v>
      </c>
      <c r="G1472" s="42" t="s">
        <v>20</v>
      </c>
      <c r="H1472" s="19"/>
      <c r="I1472" s="42"/>
      <c r="J1472" s="46" t="s">
        <v>5399</v>
      </c>
      <c r="K1472" s="19"/>
      <c r="L1472" s="29">
        <v>45036.0</v>
      </c>
      <c r="M1472" s="48">
        <v>45016.0</v>
      </c>
      <c r="N1472" s="48"/>
      <c r="O1472" s="49"/>
    </row>
    <row r="1473">
      <c r="A1473" s="50" t="s">
        <v>5400</v>
      </c>
      <c r="B1473" s="51" t="s">
        <v>5401</v>
      </c>
      <c r="C1473" s="11" t="s">
        <v>28</v>
      </c>
      <c r="D1473" s="284" t="s">
        <v>5402</v>
      </c>
      <c r="E1473" s="313" t="s">
        <v>5403</v>
      </c>
      <c r="F1473" s="53"/>
      <c r="G1473" s="11" t="s">
        <v>20</v>
      </c>
      <c r="H1473" s="11" t="s">
        <v>173</v>
      </c>
      <c r="I1473" s="11"/>
      <c r="J1473" s="54" t="s">
        <v>1130</v>
      </c>
      <c r="K1473" s="13">
        <v>45015.0</v>
      </c>
      <c r="L1473" s="55" t="s">
        <v>22</v>
      </c>
      <c r="M1473" s="56"/>
      <c r="N1473" s="56"/>
      <c r="O1473" s="57"/>
    </row>
    <row r="1474">
      <c r="A1474" s="6" t="s">
        <v>5404</v>
      </c>
      <c r="B1474" s="33"/>
      <c r="C1474" s="8" t="s">
        <v>68</v>
      </c>
      <c r="D1474" s="284" t="s">
        <v>5405</v>
      </c>
      <c r="E1474" s="10"/>
      <c r="F1474" s="10"/>
      <c r="G1474" s="8" t="s">
        <v>20</v>
      </c>
      <c r="I1474" s="8"/>
      <c r="J1474" s="12"/>
      <c r="L1474" s="14" t="s">
        <v>22</v>
      </c>
      <c r="M1474" s="15"/>
      <c r="N1474" s="15"/>
      <c r="O1474" s="16"/>
    </row>
    <row r="1475">
      <c r="A1475" s="6" t="s">
        <v>5406</v>
      </c>
      <c r="B1475" s="33"/>
      <c r="C1475" s="8" t="s">
        <v>134</v>
      </c>
      <c r="D1475" s="284" t="s">
        <v>5407</v>
      </c>
      <c r="E1475" s="286" t="s">
        <v>5408</v>
      </c>
      <c r="F1475" s="10"/>
      <c r="G1475" s="8" t="s">
        <v>20</v>
      </c>
      <c r="I1475" s="8"/>
      <c r="J1475" s="12" t="s">
        <v>1130</v>
      </c>
      <c r="L1475" s="14" t="s">
        <v>22</v>
      </c>
      <c r="M1475" s="15"/>
      <c r="N1475" s="15"/>
      <c r="O1475" s="16"/>
    </row>
    <row r="1476">
      <c r="A1476" s="6" t="s">
        <v>5409</v>
      </c>
      <c r="B1476" s="33"/>
      <c r="C1476" s="8" t="s">
        <v>5410</v>
      </c>
      <c r="D1476" s="284" t="s">
        <v>5411</v>
      </c>
      <c r="E1476" s="10"/>
      <c r="F1476" s="10"/>
      <c r="G1476" s="8" t="s">
        <v>20</v>
      </c>
      <c r="I1476" s="8"/>
      <c r="J1476" s="12"/>
      <c r="L1476" s="14" t="s">
        <v>22</v>
      </c>
      <c r="M1476" s="15"/>
      <c r="N1476" s="15"/>
      <c r="O1476" s="16"/>
    </row>
    <row r="1477">
      <c r="A1477" s="6" t="s">
        <v>5412</v>
      </c>
      <c r="B1477" s="33"/>
      <c r="C1477" s="8" t="s">
        <v>5413</v>
      </c>
      <c r="D1477" s="284" t="s">
        <v>5414</v>
      </c>
      <c r="E1477" s="10"/>
      <c r="F1477" s="10"/>
      <c r="G1477" s="8" t="s">
        <v>20</v>
      </c>
      <c r="I1477" s="8"/>
      <c r="J1477" s="12"/>
      <c r="L1477" s="14" t="s">
        <v>22</v>
      </c>
      <c r="M1477" s="15"/>
      <c r="N1477" s="15"/>
      <c r="O1477" s="16"/>
    </row>
    <row r="1478">
      <c r="A1478" s="58" t="s">
        <v>5415</v>
      </c>
      <c r="B1478" s="17"/>
      <c r="C1478" s="61" t="s">
        <v>1581</v>
      </c>
      <c r="D1478" s="284" t="s">
        <v>5416</v>
      </c>
      <c r="E1478" s="60"/>
      <c r="F1478" s="60"/>
      <c r="G1478" s="61" t="s">
        <v>20</v>
      </c>
      <c r="H1478" s="19"/>
      <c r="I1478" s="61"/>
      <c r="J1478" s="62"/>
      <c r="K1478" s="19"/>
      <c r="L1478" s="63" t="s">
        <v>22</v>
      </c>
      <c r="M1478" s="64"/>
      <c r="N1478" s="64"/>
      <c r="O1478" s="65"/>
    </row>
    <row r="1479">
      <c r="A1479" s="20" t="s">
        <v>5417</v>
      </c>
      <c r="B1479" s="21" t="s">
        <v>5418</v>
      </c>
      <c r="C1479" s="22" t="s">
        <v>100</v>
      </c>
      <c r="D1479" s="284" t="s">
        <v>5419</v>
      </c>
      <c r="E1479" s="25" t="s">
        <v>5420</v>
      </c>
      <c r="F1479" s="79"/>
      <c r="G1479" s="80" t="s">
        <v>5421</v>
      </c>
      <c r="H1479" s="22" t="s">
        <v>13</v>
      </c>
      <c r="I1479" s="22" t="s">
        <v>953</v>
      </c>
      <c r="J1479" s="27" t="s">
        <v>2451</v>
      </c>
      <c r="K1479" s="28">
        <v>45015.0</v>
      </c>
      <c r="L1479" s="30">
        <v>45030.0</v>
      </c>
      <c r="M1479" s="30"/>
      <c r="N1479" s="30"/>
      <c r="O1479" s="31"/>
    </row>
    <row r="1480">
      <c r="A1480" s="32" t="s">
        <v>5422</v>
      </c>
      <c r="B1480" s="33"/>
      <c r="C1480" s="34" t="s">
        <v>2100</v>
      </c>
      <c r="D1480" s="284" t="s">
        <v>5423</v>
      </c>
      <c r="E1480" s="36" t="s">
        <v>5424</v>
      </c>
      <c r="F1480" s="82"/>
      <c r="G1480" s="34" t="s">
        <v>20</v>
      </c>
      <c r="I1480" s="34"/>
      <c r="J1480" s="38" t="s">
        <v>2472</v>
      </c>
      <c r="L1480" s="39" t="s">
        <v>22</v>
      </c>
      <c r="M1480" s="29"/>
      <c r="N1480" s="29"/>
      <c r="O1480" s="40"/>
    </row>
    <row r="1481">
      <c r="A1481" s="32" t="s">
        <v>5425</v>
      </c>
      <c r="B1481" s="33"/>
      <c r="C1481" s="34" t="s">
        <v>5426</v>
      </c>
      <c r="D1481" s="284" t="s">
        <v>5427</v>
      </c>
      <c r="E1481" s="82"/>
      <c r="F1481" s="37" t="s">
        <v>5428</v>
      </c>
      <c r="G1481" s="34" t="s">
        <v>20</v>
      </c>
      <c r="I1481" s="34"/>
      <c r="J1481" s="38" t="s">
        <v>212</v>
      </c>
      <c r="L1481" s="39" t="s">
        <v>22</v>
      </c>
      <c r="M1481" s="29"/>
      <c r="N1481" s="29"/>
      <c r="O1481" s="40"/>
    </row>
    <row r="1482">
      <c r="A1482" s="32" t="s">
        <v>5429</v>
      </c>
      <c r="B1482" s="17"/>
      <c r="C1482" s="34" t="s">
        <v>5430</v>
      </c>
      <c r="D1482" s="284" t="s">
        <v>5431</v>
      </c>
      <c r="E1482" s="82"/>
      <c r="F1482" s="82"/>
      <c r="G1482" s="34" t="s">
        <v>20</v>
      </c>
      <c r="H1482" s="19"/>
      <c r="I1482" s="34"/>
      <c r="J1482" s="38" t="s">
        <v>2347</v>
      </c>
      <c r="K1482" s="19"/>
      <c r="L1482" s="29">
        <v>45043.0</v>
      </c>
      <c r="M1482" s="29">
        <v>45015.0</v>
      </c>
      <c r="N1482" s="29"/>
      <c r="O1482" s="40"/>
    </row>
    <row r="1483">
      <c r="A1483" s="50" t="s">
        <v>5432</v>
      </c>
      <c r="B1483" s="51" t="s">
        <v>5433</v>
      </c>
      <c r="C1483" s="11" t="s">
        <v>71</v>
      </c>
      <c r="D1483" s="284" t="s">
        <v>5434</v>
      </c>
      <c r="E1483" s="53"/>
      <c r="F1483" s="53"/>
      <c r="G1483" s="11" t="s">
        <v>20</v>
      </c>
      <c r="H1483" s="11" t="s">
        <v>49</v>
      </c>
      <c r="I1483" s="11"/>
      <c r="J1483" s="54"/>
      <c r="K1483" s="13">
        <v>45015.0</v>
      </c>
      <c r="L1483" s="55" t="s">
        <v>22</v>
      </c>
      <c r="M1483" s="56"/>
      <c r="N1483" s="56"/>
      <c r="O1483" s="57"/>
    </row>
    <row r="1484">
      <c r="A1484" s="6" t="s">
        <v>5435</v>
      </c>
      <c r="B1484" s="33"/>
      <c r="C1484" s="8" t="s">
        <v>4342</v>
      </c>
      <c r="D1484" s="284" t="s">
        <v>5436</v>
      </c>
      <c r="E1484" s="10"/>
      <c r="F1484" s="9" t="s">
        <v>5437</v>
      </c>
      <c r="G1484" s="8" t="s">
        <v>20</v>
      </c>
      <c r="I1484" s="8"/>
      <c r="J1484" s="12" t="s">
        <v>212</v>
      </c>
      <c r="L1484" s="14" t="s">
        <v>22</v>
      </c>
      <c r="M1484" s="15"/>
      <c r="N1484" s="15"/>
      <c r="O1484" s="16"/>
    </row>
    <row r="1485">
      <c r="A1485" s="6" t="s">
        <v>5438</v>
      </c>
      <c r="B1485" s="33"/>
      <c r="C1485" s="8" t="s">
        <v>4748</v>
      </c>
      <c r="D1485" s="284" t="s">
        <v>5439</v>
      </c>
      <c r="E1485" s="10"/>
      <c r="F1485" s="10"/>
      <c r="G1485" s="157" t="s">
        <v>5440</v>
      </c>
      <c r="I1485" s="8"/>
      <c r="J1485" s="12"/>
      <c r="L1485" s="14" t="s">
        <v>22</v>
      </c>
      <c r="M1485" s="15"/>
      <c r="N1485" s="15"/>
      <c r="O1485" s="16"/>
    </row>
    <row r="1486">
      <c r="A1486" s="6" t="s">
        <v>5441</v>
      </c>
      <c r="B1486" s="33"/>
      <c r="C1486" s="8" t="s">
        <v>5442</v>
      </c>
      <c r="D1486" s="284" t="s">
        <v>5443</v>
      </c>
      <c r="E1486" s="10"/>
      <c r="F1486" s="10"/>
      <c r="G1486" s="8" t="s">
        <v>20</v>
      </c>
      <c r="I1486" s="8"/>
      <c r="J1486" s="12"/>
      <c r="L1486" s="14" t="s">
        <v>22</v>
      </c>
      <c r="M1486" s="15"/>
      <c r="N1486" s="15"/>
      <c r="O1486" s="16"/>
    </row>
    <row r="1487">
      <c r="A1487" s="58" t="s">
        <v>5444</v>
      </c>
      <c r="B1487" s="17"/>
      <c r="C1487" s="61" t="s">
        <v>5445</v>
      </c>
      <c r="D1487" s="284" t="s">
        <v>5446</v>
      </c>
      <c r="E1487" s="60"/>
      <c r="F1487" s="60"/>
      <c r="G1487" s="61" t="s">
        <v>20</v>
      </c>
      <c r="H1487" s="19"/>
      <c r="I1487" s="61"/>
      <c r="J1487" s="62"/>
      <c r="K1487" s="19"/>
      <c r="L1487" s="63" t="s">
        <v>22</v>
      </c>
      <c r="M1487" s="64"/>
      <c r="N1487" s="64"/>
      <c r="O1487" s="65"/>
    </row>
    <row r="1488">
      <c r="A1488" s="133" t="s">
        <v>5447</v>
      </c>
      <c r="B1488" s="134" t="s">
        <v>5448</v>
      </c>
      <c r="C1488" s="135" t="s">
        <v>610</v>
      </c>
      <c r="D1488" s="284" t="s">
        <v>5449</v>
      </c>
      <c r="E1488" s="544"/>
      <c r="F1488" s="544"/>
      <c r="G1488" s="135" t="s">
        <v>20</v>
      </c>
      <c r="H1488" s="135" t="s">
        <v>123</v>
      </c>
      <c r="I1488" s="135"/>
      <c r="J1488" s="139"/>
      <c r="K1488" s="140">
        <v>45015.0</v>
      </c>
      <c r="L1488" s="615" t="s">
        <v>22</v>
      </c>
      <c r="M1488" s="141"/>
      <c r="N1488" s="141"/>
      <c r="O1488" s="142"/>
    </row>
    <row r="1489">
      <c r="A1489" s="143" t="s">
        <v>5450</v>
      </c>
      <c r="B1489" s="33"/>
      <c r="C1489" s="144" t="s">
        <v>28</v>
      </c>
      <c r="D1489" s="284" t="s">
        <v>5451</v>
      </c>
      <c r="E1489" s="617" t="s">
        <v>109</v>
      </c>
      <c r="F1489" s="547" t="s">
        <v>5452</v>
      </c>
      <c r="G1489" s="144" t="s">
        <v>20</v>
      </c>
      <c r="I1489" s="144"/>
      <c r="J1489" s="147" t="s">
        <v>5453</v>
      </c>
      <c r="L1489" s="149">
        <v>45033.0</v>
      </c>
      <c r="M1489" s="149">
        <v>45016.0</v>
      </c>
      <c r="N1489" s="149"/>
      <c r="O1489" s="150"/>
    </row>
    <row r="1490">
      <c r="A1490" s="550" t="s">
        <v>5454</v>
      </c>
      <c r="B1490" s="17"/>
      <c r="C1490" s="551" t="s">
        <v>5455</v>
      </c>
      <c r="D1490" s="284" t="s">
        <v>5456</v>
      </c>
      <c r="E1490" s="628" t="s">
        <v>5457</v>
      </c>
      <c r="F1490" s="717" t="s">
        <v>5458</v>
      </c>
      <c r="G1490" s="723" t="s">
        <v>5459</v>
      </c>
      <c r="H1490" s="19"/>
      <c r="I1490" s="551"/>
      <c r="J1490" s="554" t="s">
        <v>5149</v>
      </c>
      <c r="K1490" s="19"/>
      <c r="L1490" s="149">
        <v>45033.0</v>
      </c>
      <c r="M1490" s="556"/>
      <c r="N1490" s="556"/>
      <c r="O1490" s="557"/>
    </row>
    <row r="1491">
      <c r="A1491" s="580" t="s">
        <v>5460</v>
      </c>
      <c r="B1491" s="51" t="s">
        <v>5461</v>
      </c>
      <c r="C1491" s="434" t="s">
        <v>28</v>
      </c>
      <c r="D1491" s="284" t="s">
        <v>5462</v>
      </c>
      <c r="E1491" s="53"/>
      <c r="F1491" s="53"/>
      <c r="G1491" s="154" t="s">
        <v>5463</v>
      </c>
      <c r="H1491" s="11" t="s">
        <v>49</v>
      </c>
      <c r="I1491" s="11"/>
      <c r="J1491" s="54"/>
      <c r="K1491" s="13">
        <v>45015.0</v>
      </c>
      <c r="L1491" s="55" t="s">
        <v>22</v>
      </c>
      <c r="M1491" s="56"/>
      <c r="N1491" s="56"/>
      <c r="O1491" s="57"/>
    </row>
    <row r="1492">
      <c r="A1492" s="6" t="s">
        <v>5464</v>
      </c>
      <c r="B1492" s="33"/>
      <c r="C1492" s="8" t="s">
        <v>68</v>
      </c>
      <c r="D1492" s="284" t="s">
        <v>5465</v>
      </c>
      <c r="E1492" s="10"/>
      <c r="F1492" s="10"/>
      <c r="G1492" s="8" t="s">
        <v>20</v>
      </c>
      <c r="I1492" s="8"/>
      <c r="J1492" s="12"/>
      <c r="L1492" s="14" t="s">
        <v>22</v>
      </c>
      <c r="M1492" s="15"/>
      <c r="N1492" s="15"/>
      <c r="O1492" s="16"/>
    </row>
    <row r="1493">
      <c r="A1493" s="6" t="s">
        <v>5466</v>
      </c>
      <c r="B1493" s="33"/>
      <c r="C1493" s="8" t="s">
        <v>134</v>
      </c>
      <c r="D1493" s="284" t="s">
        <v>5467</v>
      </c>
      <c r="E1493" s="10"/>
      <c r="F1493" s="9" t="s">
        <v>5468</v>
      </c>
      <c r="G1493" s="8" t="s">
        <v>20</v>
      </c>
      <c r="I1493" s="8"/>
      <c r="J1493" s="12" t="s">
        <v>212</v>
      </c>
      <c r="L1493" s="14" t="s">
        <v>22</v>
      </c>
      <c r="M1493" s="15"/>
      <c r="N1493" s="15"/>
      <c r="O1493" s="16"/>
    </row>
    <row r="1494">
      <c r="A1494" s="58" t="s">
        <v>5469</v>
      </c>
      <c r="B1494" s="17"/>
      <c r="C1494" s="61" t="s">
        <v>5470</v>
      </c>
      <c r="D1494" s="284" t="s">
        <v>5471</v>
      </c>
      <c r="E1494" s="60"/>
      <c r="F1494" s="60"/>
      <c r="G1494" s="61" t="s">
        <v>20</v>
      </c>
      <c r="H1494" s="19"/>
      <c r="I1494" s="61"/>
      <c r="J1494" s="62"/>
      <c r="K1494" s="19"/>
      <c r="L1494" s="63" t="s">
        <v>22</v>
      </c>
      <c r="M1494" s="64"/>
      <c r="N1494" s="64"/>
      <c r="O1494" s="65"/>
    </row>
    <row r="1495">
      <c r="A1495" s="50" t="s">
        <v>5472</v>
      </c>
      <c r="B1495" s="51" t="s">
        <v>5473</v>
      </c>
      <c r="C1495" s="11" t="s">
        <v>452</v>
      </c>
      <c r="D1495" s="284" t="s">
        <v>5474</v>
      </c>
      <c r="E1495" s="313" t="s">
        <v>5475</v>
      </c>
      <c r="F1495" s="53"/>
      <c r="G1495" s="11" t="s">
        <v>20</v>
      </c>
      <c r="H1495" s="11" t="s">
        <v>49</v>
      </c>
      <c r="I1495" s="11"/>
      <c r="J1495" s="54" t="s">
        <v>5476</v>
      </c>
      <c r="K1495" s="13">
        <v>45016.0</v>
      </c>
      <c r="L1495" s="55" t="s">
        <v>22</v>
      </c>
      <c r="M1495" s="56"/>
      <c r="N1495" s="56"/>
      <c r="O1495" s="57"/>
    </row>
    <row r="1496">
      <c r="A1496" s="6" t="s">
        <v>5477</v>
      </c>
      <c r="B1496" s="33"/>
      <c r="C1496" s="8" t="s">
        <v>5478</v>
      </c>
      <c r="D1496" s="284" t="s">
        <v>5479</v>
      </c>
      <c r="E1496" s="10"/>
      <c r="F1496" s="10"/>
      <c r="G1496" s="8" t="s">
        <v>20</v>
      </c>
      <c r="I1496" s="8"/>
      <c r="J1496" s="12"/>
      <c r="L1496" s="14" t="s">
        <v>22</v>
      </c>
      <c r="M1496" s="15"/>
      <c r="N1496" s="15"/>
      <c r="O1496" s="16"/>
    </row>
    <row r="1497">
      <c r="A1497" s="58" t="s">
        <v>5480</v>
      </c>
      <c r="B1497" s="17"/>
      <c r="C1497" s="61" t="s">
        <v>881</v>
      </c>
      <c r="D1497" s="284" t="s">
        <v>5481</v>
      </c>
      <c r="E1497" s="60"/>
      <c r="F1497" s="60"/>
      <c r="G1497" s="61" t="s">
        <v>20</v>
      </c>
      <c r="H1497" s="19"/>
      <c r="I1497" s="61"/>
      <c r="J1497" s="62"/>
      <c r="K1497" s="19"/>
      <c r="L1497" s="63" t="s">
        <v>22</v>
      </c>
      <c r="M1497" s="64"/>
      <c r="N1497" s="64"/>
      <c r="O1497" s="65"/>
    </row>
    <row r="1498">
      <c r="A1498" s="50" t="s">
        <v>5482</v>
      </c>
      <c r="B1498" s="51" t="s">
        <v>5483</v>
      </c>
      <c r="C1498" s="11" t="s">
        <v>290</v>
      </c>
      <c r="D1498" s="284" t="s">
        <v>5484</v>
      </c>
      <c r="E1498" s="53"/>
      <c r="F1498" s="385" t="s">
        <v>5485</v>
      </c>
      <c r="G1498" s="11" t="s">
        <v>20</v>
      </c>
      <c r="H1498" s="11" t="s">
        <v>173</v>
      </c>
      <c r="I1498" s="11"/>
      <c r="J1498" s="54" t="s">
        <v>212</v>
      </c>
      <c r="K1498" s="13">
        <v>45016.0</v>
      </c>
      <c r="L1498" s="55" t="s">
        <v>22</v>
      </c>
      <c r="M1498" s="56"/>
      <c r="N1498" s="56"/>
      <c r="O1498" s="57"/>
    </row>
    <row r="1499">
      <c r="A1499" s="6" t="s">
        <v>5486</v>
      </c>
      <c r="B1499" s="33"/>
      <c r="C1499" s="8" t="s">
        <v>71</v>
      </c>
      <c r="D1499" s="284" t="s">
        <v>5487</v>
      </c>
      <c r="E1499" s="286" t="s">
        <v>5488</v>
      </c>
      <c r="F1499" s="10"/>
      <c r="G1499" s="8" t="s">
        <v>20</v>
      </c>
      <c r="I1499" s="8"/>
      <c r="J1499" s="12" t="s">
        <v>1300</v>
      </c>
      <c r="L1499" s="14" t="s">
        <v>22</v>
      </c>
      <c r="M1499" s="15"/>
      <c r="N1499" s="15"/>
      <c r="O1499" s="16"/>
    </row>
    <row r="1500">
      <c r="A1500" s="6" t="s">
        <v>5489</v>
      </c>
      <c r="B1500" s="33"/>
      <c r="C1500" s="8" t="s">
        <v>427</v>
      </c>
      <c r="D1500" s="284" t="s">
        <v>5490</v>
      </c>
      <c r="E1500" s="10"/>
      <c r="F1500" s="10"/>
      <c r="G1500" s="8" t="s">
        <v>20</v>
      </c>
      <c r="I1500" s="8"/>
      <c r="J1500" s="12"/>
      <c r="L1500" s="14" t="s">
        <v>22</v>
      </c>
      <c r="M1500" s="15"/>
      <c r="N1500" s="15"/>
      <c r="O1500" s="16"/>
    </row>
    <row r="1501">
      <c r="A1501" s="6" t="s">
        <v>5491</v>
      </c>
      <c r="B1501" s="33"/>
      <c r="C1501" s="8" t="s">
        <v>5492</v>
      </c>
      <c r="D1501" s="284" t="s">
        <v>5493</v>
      </c>
      <c r="E1501" s="10"/>
      <c r="F1501" s="10"/>
      <c r="G1501" s="8" t="s">
        <v>20</v>
      </c>
      <c r="I1501" s="8"/>
      <c r="J1501" s="12"/>
      <c r="L1501" s="14" t="s">
        <v>22</v>
      </c>
      <c r="M1501" s="15"/>
      <c r="N1501" s="15"/>
      <c r="O1501" s="16"/>
    </row>
    <row r="1502">
      <c r="A1502" s="58" t="s">
        <v>5494</v>
      </c>
      <c r="B1502" s="17"/>
      <c r="C1502" s="61" t="s">
        <v>915</v>
      </c>
      <c r="D1502" s="284" t="s">
        <v>5495</v>
      </c>
      <c r="E1502" s="60"/>
      <c r="F1502" s="60"/>
      <c r="G1502" s="61" t="s">
        <v>20</v>
      </c>
      <c r="H1502" s="19"/>
      <c r="I1502" s="61"/>
      <c r="J1502" s="62"/>
      <c r="K1502" s="19"/>
      <c r="L1502" s="63" t="s">
        <v>22</v>
      </c>
      <c r="M1502" s="64"/>
      <c r="N1502" s="64"/>
      <c r="O1502" s="65"/>
    </row>
    <row r="1503">
      <c r="A1503" s="20" t="s">
        <v>5496</v>
      </c>
      <c r="B1503" s="21" t="s">
        <v>5497</v>
      </c>
      <c r="C1503" s="22" t="s">
        <v>290</v>
      </c>
      <c r="D1503" s="284" t="s">
        <v>5498</v>
      </c>
      <c r="E1503" s="25" t="s">
        <v>5499</v>
      </c>
      <c r="F1503" s="79"/>
      <c r="G1503" s="22" t="s">
        <v>20</v>
      </c>
      <c r="H1503" s="22" t="s">
        <v>13</v>
      </c>
      <c r="I1503" s="22" t="s">
        <v>2942</v>
      </c>
      <c r="J1503" s="27" t="s">
        <v>5500</v>
      </c>
      <c r="K1503" s="28">
        <v>45016.0</v>
      </c>
      <c r="L1503" s="30">
        <v>45030.0</v>
      </c>
      <c r="M1503" s="30"/>
      <c r="N1503" s="30"/>
      <c r="O1503" s="31"/>
    </row>
    <row r="1504">
      <c r="A1504" s="32" t="s">
        <v>5501</v>
      </c>
      <c r="B1504" s="33"/>
      <c r="C1504" s="34" t="s">
        <v>5502</v>
      </c>
      <c r="D1504" s="284" t="s">
        <v>5503</v>
      </c>
      <c r="E1504" s="36" t="s">
        <v>401</v>
      </c>
      <c r="F1504" s="37" t="s">
        <v>5504</v>
      </c>
      <c r="G1504" s="34" t="s">
        <v>20</v>
      </c>
      <c r="I1504" s="34"/>
      <c r="J1504" s="38" t="s">
        <v>5505</v>
      </c>
      <c r="L1504" s="39" t="s">
        <v>22</v>
      </c>
      <c r="M1504" s="29"/>
      <c r="N1504" s="29"/>
      <c r="O1504" s="40"/>
    </row>
    <row r="1505">
      <c r="A1505" s="41" t="s">
        <v>5506</v>
      </c>
      <c r="B1505" s="17"/>
      <c r="C1505" s="42" t="s">
        <v>2533</v>
      </c>
      <c r="D1505" s="284" t="s">
        <v>5507</v>
      </c>
      <c r="E1505" s="536" t="s">
        <v>5508</v>
      </c>
      <c r="F1505" s="165" t="s">
        <v>5509</v>
      </c>
      <c r="G1505" s="42" t="s">
        <v>20</v>
      </c>
      <c r="H1505" s="19"/>
      <c r="I1505" s="42"/>
      <c r="J1505" s="46" t="s">
        <v>5222</v>
      </c>
      <c r="K1505" s="19"/>
      <c r="L1505" s="48">
        <v>45041.0</v>
      </c>
      <c r="M1505" s="48">
        <v>45027.0</v>
      </c>
      <c r="N1505" s="48"/>
      <c r="O1505" s="49"/>
    </row>
    <row r="1506">
      <c r="A1506" s="50" t="s">
        <v>5510</v>
      </c>
      <c r="B1506" s="51" t="s">
        <v>5511</v>
      </c>
      <c r="C1506" s="11" t="s">
        <v>134</v>
      </c>
      <c r="D1506" s="284" t="s">
        <v>5512</v>
      </c>
      <c r="E1506" s="313" t="s">
        <v>5513</v>
      </c>
      <c r="F1506" s="53"/>
      <c r="G1506" s="11" t="s">
        <v>20</v>
      </c>
      <c r="H1506" s="11" t="s">
        <v>173</v>
      </c>
      <c r="I1506" s="11"/>
      <c r="J1506" s="54" t="s">
        <v>1300</v>
      </c>
      <c r="K1506" s="13">
        <v>45016.0</v>
      </c>
      <c r="L1506" s="55" t="s">
        <v>22</v>
      </c>
      <c r="M1506" s="56"/>
      <c r="N1506" s="56"/>
      <c r="O1506" s="57"/>
    </row>
    <row r="1507">
      <c r="A1507" s="58" t="s">
        <v>5514</v>
      </c>
      <c r="B1507" s="17"/>
      <c r="C1507" s="61" t="s">
        <v>187</v>
      </c>
      <c r="D1507" s="284" t="s">
        <v>5515</v>
      </c>
      <c r="E1507" s="60"/>
      <c r="F1507" s="60"/>
      <c r="G1507" s="61" t="s">
        <v>20</v>
      </c>
      <c r="H1507" s="19"/>
      <c r="I1507" s="61"/>
      <c r="J1507" s="62"/>
      <c r="K1507" s="19"/>
      <c r="L1507" s="63" t="s">
        <v>22</v>
      </c>
      <c r="M1507" s="64"/>
      <c r="N1507" s="64"/>
      <c r="O1507" s="65"/>
    </row>
    <row r="1508">
      <c r="A1508" s="50" t="s">
        <v>5516</v>
      </c>
      <c r="B1508" s="51" t="s">
        <v>5517</v>
      </c>
      <c r="C1508" s="11"/>
      <c r="D1508" s="284" t="s">
        <v>5518</v>
      </c>
      <c r="E1508" s="53"/>
      <c r="F1508" s="53"/>
      <c r="G1508" s="154" t="s">
        <v>5519</v>
      </c>
      <c r="H1508" s="11" t="s">
        <v>49</v>
      </c>
      <c r="I1508" s="11"/>
      <c r="J1508" s="54"/>
      <c r="K1508" s="13">
        <v>45016.0</v>
      </c>
      <c r="L1508" s="56" t="s">
        <v>22</v>
      </c>
      <c r="M1508" s="56"/>
      <c r="N1508" s="56"/>
      <c r="O1508" s="57"/>
    </row>
    <row r="1509">
      <c r="A1509" s="58" t="s">
        <v>5520</v>
      </c>
      <c r="B1509" s="17"/>
      <c r="C1509" s="61"/>
      <c r="D1509" s="284" t="s">
        <v>5521</v>
      </c>
      <c r="E1509" s="60"/>
      <c r="F1509" s="60"/>
      <c r="G1509" s="61" t="s">
        <v>20</v>
      </c>
      <c r="H1509" s="19"/>
      <c r="I1509" s="61"/>
      <c r="J1509" s="62"/>
      <c r="K1509" s="19"/>
      <c r="L1509" s="64" t="s">
        <v>22</v>
      </c>
      <c r="M1509" s="64"/>
      <c r="N1509" s="64"/>
      <c r="O1509" s="65"/>
    </row>
    <row r="1510">
      <c r="A1510" s="113" t="s">
        <v>5522</v>
      </c>
      <c r="B1510" s="114" t="s">
        <v>5522</v>
      </c>
      <c r="C1510" s="115" t="s">
        <v>219</v>
      </c>
      <c r="D1510" s="284" t="s">
        <v>5523</v>
      </c>
      <c r="E1510" s="116" t="s">
        <v>5524</v>
      </c>
      <c r="F1510" s="724"/>
      <c r="G1510" s="620" t="s">
        <v>5525</v>
      </c>
      <c r="H1510" s="115" t="s">
        <v>96</v>
      </c>
      <c r="I1510" s="115"/>
      <c r="J1510" s="118" t="s">
        <v>3060</v>
      </c>
      <c r="K1510" s="119">
        <v>45016.0</v>
      </c>
      <c r="L1510" s="121">
        <v>45030.0</v>
      </c>
      <c r="M1510" s="121"/>
      <c r="N1510" s="121"/>
      <c r="O1510" s="122"/>
    </row>
    <row r="1511">
      <c r="A1511" s="123" t="s">
        <v>5526</v>
      </c>
      <c r="B1511" s="33"/>
      <c r="C1511" s="124" t="s">
        <v>219</v>
      </c>
      <c r="D1511" s="284" t="s">
        <v>5527</v>
      </c>
      <c r="E1511" s="622" t="s">
        <v>5528</v>
      </c>
      <c r="F1511" s="125"/>
      <c r="G1511" s="653" t="s">
        <v>5529</v>
      </c>
      <c r="I1511" s="124"/>
      <c r="J1511" s="126" t="s">
        <v>1300</v>
      </c>
      <c r="L1511" s="127" t="s">
        <v>22</v>
      </c>
      <c r="M1511" s="128"/>
      <c r="N1511" s="128"/>
      <c r="O1511" s="129"/>
    </row>
    <row r="1512">
      <c r="A1512" s="123" t="s">
        <v>5530</v>
      </c>
      <c r="B1512" s="33"/>
      <c r="C1512" s="124" t="s">
        <v>28</v>
      </c>
      <c r="D1512" s="284" t="s">
        <v>5531</v>
      </c>
      <c r="E1512" s="125"/>
      <c r="F1512" s="652" t="s">
        <v>5532</v>
      </c>
      <c r="G1512" s="124" t="s">
        <v>20</v>
      </c>
      <c r="I1512" s="124"/>
      <c r="J1512" s="126" t="s">
        <v>212</v>
      </c>
      <c r="L1512" s="127" t="s">
        <v>22</v>
      </c>
      <c r="M1512" s="128"/>
      <c r="N1512" s="128"/>
      <c r="O1512" s="129"/>
    </row>
    <row r="1513">
      <c r="A1513" s="123" t="s">
        <v>5533</v>
      </c>
      <c r="B1513" s="33"/>
      <c r="C1513" s="124" t="s">
        <v>5534</v>
      </c>
      <c r="D1513" s="284" t="s">
        <v>5535</v>
      </c>
      <c r="E1513" s="623" t="s">
        <v>5536</v>
      </c>
      <c r="F1513" s="125"/>
      <c r="G1513" s="653" t="s">
        <v>5537</v>
      </c>
      <c r="I1513" s="124"/>
      <c r="J1513" s="126" t="s">
        <v>3060</v>
      </c>
      <c r="L1513" s="128">
        <v>45030.0</v>
      </c>
      <c r="M1513" s="128"/>
      <c r="N1513" s="128"/>
      <c r="O1513" s="129"/>
    </row>
    <row r="1514">
      <c r="A1514" s="123" t="s">
        <v>5538</v>
      </c>
      <c r="B1514" s="33"/>
      <c r="C1514" s="124" t="s">
        <v>1469</v>
      </c>
      <c r="D1514" s="284" t="s">
        <v>5539</v>
      </c>
      <c r="E1514" s="125"/>
      <c r="F1514" s="652" t="s">
        <v>5540</v>
      </c>
      <c r="G1514" s="124" t="s">
        <v>20</v>
      </c>
      <c r="I1514" s="124"/>
      <c r="J1514" s="126" t="s">
        <v>212</v>
      </c>
      <c r="L1514" s="127" t="s">
        <v>22</v>
      </c>
      <c r="M1514" s="128"/>
      <c r="N1514" s="128"/>
      <c r="O1514" s="129"/>
    </row>
    <row r="1515">
      <c r="A1515" s="572" t="s">
        <v>5541</v>
      </c>
      <c r="B1515" s="17"/>
      <c r="C1515" s="573" t="s">
        <v>2533</v>
      </c>
      <c r="D1515" s="284" t="s">
        <v>5542</v>
      </c>
      <c r="E1515" s="575"/>
      <c r="F1515" s="712" t="s">
        <v>5543</v>
      </c>
      <c r="G1515" s="573" t="s">
        <v>20</v>
      </c>
      <c r="H1515" s="19"/>
      <c r="I1515" s="573"/>
      <c r="J1515" s="576" t="s">
        <v>212</v>
      </c>
      <c r="K1515" s="19"/>
      <c r="L1515" s="577" t="s">
        <v>22</v>
      </c>
      <c r="M1515" s="578"/>
      <c r="N1515" s="578"/>
      <c r="O1515" s="579"/>
    </row>
    <row r="1516">
      <c r="A1516" s="50" t="s">
        <v>5544</v>
      </c>
      <c r="B1516" s="51" t="s">
        <v>5545</v>
      </c>
      <c r="C1516" s="11" t="s">
        <v>100</v>
      </c>
      <c r="D1516" s="284" t="s">
        <v>5546</v>
      </c>
      <c r="E1516" s="196" t="s">
        <v>5547</v>
      </c>
      <c r="F1516" s="385" t="s">
        <v>5548</v>
      </c>
      <c r="G1516" s="11" t="s">
        <v>20</v>
      </c>
      <c r="H1516" s="11" t="s">
        <v>173</v>
      </c>
      <c r="I1516" s="11"/>
      <c r="J1516" s="54" t="s">
        <v>4576</v>
      </c>
      <c r="K1516" s="13">
        <v>45019.0</v>
      </c>
      <c r="L1516" s="56">
        <v>45033.0</v>
      </c>
      <c r="M1516" s="56"/>
      <c r="N1516" s="56"/>
      <c r="O1516" s="57"/>
    </row>
    <row r="1517">
      <c r="A1517" s="6" t="s">
        <v>5549</v>
      </c>
      <c r="B1517" s="33"/>
      <c r="C1517" s="8" t="s">
        <v>2100</v>
      </c>
      <c r="D1517" s="284" t="s">
        <v>5550</v>
      </c>
      <c r="E1517" s="10"/>
      <c r="F1517" s="10"/>
      <c r="G1517" s="8" t="s">
        <v>20</v>
      </c>
      <c r="I1517" s="8"/>
      <c r="J1517" s="12"/>
      <c r="L1517" s="14" t="s">
        <v>22</v>
      </c>
      <c r="M1517" s="15"/>
      <c r="N1517" s="15"/>
      <c r="O1517" s="16"/>
    </row>
    <row r="1518">
      <c r="A1518" s="58" t="s">
        <v>5551</v>
      </c>
      <c r="B1518" s="17"/>
      <c r="C1518" s="61" t="s">
        <v>5552</v>
      </c>
      <c r="D1518" s="284" t="s">
        <v>5553</v>
      </c>
      <c r="E1518" s="60"/>
      <c r="F1518" s="60"/>
      <c r="G1518" s="61" t="s">
        <v>20</v>
      </c>
      <c r="H1518" s="19"/>
      <c r="I1518" s="61"/>
      <c r="J1518" s="62"/>
      <c r="K1518" s="19"/>
      <c r="L1518" s="63" t="s">
        <v>22</v>
      </c>
      <c r="M1518" s="64"/>
      <c r="N1518" s="64"/>
      <c r="O1518" s="65"/>
    </row>
    <row r="1519">
      <c r="A1519" s="391" t="s">
        <v>5554</v>
      </c>
      <c r="B1519" s="392" t="s">
        <v>5555</v>
      </c>
      <c r="C1519" s="393" t="s">
        <v>100</v>
      </c>
      <c r="D1519" s="284" t="s">
        <v>5556</v>
      </c>
      <c r="E1519" s="654" t="s">
        <v>5557</v>
      </c>
      <c r="F1519" s="395"/>
      <c r="G1519" s="393" t="s">
        <v>20</v>
      </c>
      <c r="H1519" s="393" t="s">
        <v>14</v>
      </c>
      <c r="I1519" s="393"/>
      <c r="J1519" s="396"/>
      <c r="K1519" s="397">
        <v>45019.0</v>
      </c>
      <c r="L1519" s="398" t="s">
        <v>22</v>
      </c>
      <c r="M1519" s="399"/>
      <c r="N1519" s="399"/>
      <c r="O1519" s="400"/>
    </row>
    <row r="1520">
      <c r="A1520" s="520" t="s">
        <v>5558</v>
      </c>
      <c r="B1520" s="33"/>
      <c r="C1520" s="521" t="s">
        <v>219</v>
      </c>
      <c r="D1520" s="284" t="s">
        <v>5559</v>
      </c>
      <c r="E1520" s="606" t="s">
        <v>5560</v>
      </c>
      <c r="F1520" s="522"/>
      <c r="G1520" s="521" t="s">
        <v>20</v>
      </c>
      <c r="I1520" s="521"/>
      <c r="J1520" s="524" t="s">
        <v>5561</v>
      </c>
      <c r="L1520" s="525" t="s">
        <v>22</v>
      </c>
      <c r="M1520" s="526"/>
      <c r="N1520" s="526"/>
      <c r="O1520" s="527"/>
    </row>
    <row r="1521">
      <c r="A1521" s="520" t="s">
        <v>5562</v>
      </c>
      <c r="B1521" s="33"/>
      <c r="C1521" s="521" t="s">
        <v>68</v>
      </c>
      <c r="D1521" s="284" t="s">
        <v>5563</v>
      </c>
      <c r="E1521" s="522"/>
      <c r="F1521" s="522"/>
      <c r="G1521" s="521" t="s">
        <v>20</v>
      </c>
      <c r="I1521" s="521"/>
      <c r="J1521" s="524"/>
      <c r="L1521" s="525" t="s">
        <v>22</v>
      </c>
      <c r="M1521" s="526"/>
      <c r="N1521" s="526"/>
      <c r="O1521" s="527"/>
    </row>
    <row r="1522">
      <c r="A1522" s="520" t="s">
        <v>5564</v>
      </c>
      <c r="B1522" s="33"/>
      <c r="C1522" s="521" t="s">
        <v>350</v>
      </c>
      <c r="D1522" s="284" t="s">
        <v>5565</v>
      </c>
      <c r="E1522" s="606" t="s">
        <v>5566</v>
      </c>
      <c r="F1522" s="725"/>
      <c r="G1522" s="521" t="s">
        <v>20</v>
      </c>
      <c r="I1522" s="521"/>
      <c r="J1522" s="524" t="s">
        <v>5567</v>
      </c>
      <c r="L1522" s="525" t="s">
        <v>22</v>
      </c>
      <c r="M1522" s="526"/>
      <c r="N1522" s="526"/>
      <c r="O1522" s="527"/>
    </row>
    <row r="1523">
      <c r="A1523" s="520" t="s">
        <v>5568</v>
      </c>
      <c r="B1523" s="33"/>
      <c r="C1523" s="521" t="s">
        <v>5569</v>
      </c>
      <c r="D1523" s="284" t="s">
        <v>5570</v>
      </c>
      <c r="E1523" s="606"/>
      <c r="F1523" s="522"/>
      <c r="G1523" s="521"/>
      <c r="I1523" s="521"/>
      <c r="J1523" s="524" t="s">
        <v>5571</v>
      </c>
      <c r="L1523" s="525" t="s">
        <v>22</v>
      </c>
      <c r="M1523" s="526"/>
      <c r="N1523" s="526"/>
      <c r="O1523" s="527"/>
    </row>
    <row r="1524">
      <c r="A1524" s="401" t="s">
        <v>5572</v>
      </c>
      <c r="B1524" s="17"/>
      <c r="C1524" s="402" t="s">
        <v>5573</v>
      </c>
      <c r="D1524" s="284" t="s">
        <v>5574</v>
      </c>
      <c r="E1524" s="726" t="s">
        <v>5575</v>
      </c>
      <c r="F1524" s="403"/>
      <c r="G1524" s="402" t="s">
        <v>20</v>
      </c>
      <c r="H1524" s="19"/>
      <c r="I1524" s="402"/>
      <c r="J1524" s="404" t="s">
        <v>1300</v>
      </c>
      <c r="K1524" s="19"/>
      <c r="L1524" s="405" t="s">
        <v>22</v>
      </c>
      <c r="M1524" s="406"/>
      <c r="N1524" s="406"/>
      <c r="O1524" s="407"/>
    </row>
    <row r="1525">
      <c r="A1525" s="20" t="s">
        <v>5576</v>
      </c>
      <c r="B1525" s="21" t="s">
        <v>5577</v>
      </c>
      <c r="C1525" s="22" t="s">
        <v>192</v>
      </c>
      <c r="D1525" s="284" t="s">
        <v>5578</v>
      </c>
      <c r="E1525" s="79"/>
      <c r="F1525" s="79"/>
      <c r="G1525" s="22" t="s">
        <v>20</v>
      </c>
      <c r="H1525" s="22" t="s">
        <v>13</v>
      </c>
      <c r="I1525" s="22"/>
      <c r="J1525" s="27" t="s">
        <v>5579</v>
      </c>
      <c r="K1525" s="28">
        <v>45019.0</v>
      </c>
      <c r="L1525" s="30">
        <v>45033.0</v>
      </c>
      <c r="M1525" s="30"/>
      <c r="N1525" s="30"/>
      <c r="O1525" s="31"/>
    </row>
    <row r="1526">
      <c r="A1526" s="32" t="s">
        <v>5580</v>
      </c>
      <c r="B1526" s="33"/>
      <c r="C1526" s="34" t="s">
        <v>1638</v>
      </c>
      <c r="D1526" s="284" t="s">
        <v>5581</v>
      </c>
      <c r="E1526" s="82"/>
      <c r="F1526" s="82"/>
      <c r="G1526" s="34" t="s">
        <v>20</v>
      </c>
      <c r="I1526" s="34"/>
      <c r="J1526" s="38"/>
      <c r="L1526" s="39" t="s">
        <v>22</v>
      </c>
      <c r="M1526" s="29"/>
      <c r="N1526" s="29"/>
      <c r="O1526" s="40"/>
    </row>
    <row r="1527">
      <c r="A1527" s="32" t="s">
        <v>5582</v>
      </c>
      <c r="B1527" s="33"/>
      <c r="C1527" s="34" t="s">
        <v>187</v>
      </c>
      <c r="D1527" s="284" t="s">
        <v>5583</v>
      </c>
      <c r="E1527" s="82"/>
      <c r="F1527" s="82"/>
      <c r="G1527" s="34" t="s">
        <v>20</v>
      </c>
      <c r="I1527" s="34"/>
      <c r="J1527" s="38"/>
      <c r="L1527" s="39" t="s">
        <v>22</v>
      </c>
      <c r="M1527" s="29"/>
      <c r="N1527" s="29"/>
      <c r="O1527" s="40"/>
    </row>
    <row r="1528">
      <c r="A1528" s="41" t="s">
        <v>5584</v>
      </c>
      <c r="B1528" s="17"/>
      <c r="C1528" s="42" t="s">
        <v>5585</v>
      </c>
      <c r="D1528" s="284" t="s">
        <v>5586</v>
      </c>
      <c r="E1528" s="44"/>
      <c r="F1528" s="44"/>
      <c r="G1528" s="42" t="s">
        <v>20</v>
      </c>
      <c r="H1528" s="19"/>
      <c r="I1528" s="42"/>
      <c r="J1528" s="46"/>
      <c r="K1528" s="19"/>
      <c r="L1528" s="47" t="s">
        <v>22</v>
      </c>
      <c r="M1528" s="48"/>
      <c r="N1528" s="48"/>
      <c r="O1528" s="49"/>
    </row>
    <row r="1529">
      <c r="A1529" s="20" t="s">
        <v>5587</v>
      </c>
      <c r="B1529" s="21" t="s">
        <v>5588</v>
      </c>
      <c r="C1529" s="22" t="s">
        <v>28</v>
      </c>
      <c r="D1529" s="284" t="s">
        <v>5589</v>
      </c>
      <c r="E1529" s="25" t="s">
        <v>5590</v>
      </c>
      <c r="F1529" s="79"/>
      <c r="G1529" s="80" t="s">
        <v>5591</v>
      </c>
      <c r="H1529" s="22" t="s">
        <v>13</v>
      </c>
      <c r="I1529" s="22"/>
      <c r="J1529" s="27" t="s">
        <v>3060</v>
      </c>
      <c r="K1529" s="28">
        <v>45019.0</v>
      </c>
      <c r="L1529" s="30">
        <v>45033.0</v>
      </c>
      <c r="M1529" s="30"/>
      <c r="N1529" s="30"/>
      <c r="O1529" s="31"/>
    </row>
    <row r="1530">
      <c r="A1530" s="32" t="s">
        <v>5592</v>
      </c>
      <c r="B1530" s="33"/>
      <c r="C1530" s="34" t="s">
        <v>5069</v>
      </c>
      <c r="D1530" s="284" t="s">
        <v>5593</v>
      </c>
      <c r="E1530" s="43" t="s">
        <v>5594</v>
      </c>
      <c r="F1530" s="82"/>
      <c r="G1530" s="164" t="s">
        <v>5595</v>
      </c>
      <c r="I1530" s="34"/>
      <c r="J1530" s="38" t="s">
        <v>5500</v>
      </c>
      <c r="L1530" s="29">
        <v>45033.0</v>
      </c>
      <c r="M1530" s="29"/>
      <c r="N1530" s="29"/>
      <c r="O1530" s="40"/>
    </row>
    <row r="1531">
      <c r="A1531" s="32" t="s">
        <v>5596</v>
      </c>
      <c r="B1531" s="33"/>
      <c r="C1531" s="34" t="s">
        <v>5597</v>
      </c>
      <c r="D1531" s="284" t="s">
        <v>5598</v>
      </c>
      <c r="E1531" s="36" t="s">
        <v>5599</v>
      </c>
      <c r="F1531" s="37" t="s">
        <v>5600</v>
      </c>
      <c r="G1531" s="164" t="s">
        <v>5601</v>
      </c>
      <c r="I1531" s="34"/>
      <c r="J1531" s="38" t="s">
        <v>212</v>
      </c>
      <c r="L1531" s="39" t="s">
        <v>22</v>
      </c>
      <c r="M1531" s="29"/>
      <c r="N1531" s="29"/>
      <c r="O1531" s="40"/>
    </row>
    <row r="1532">
      <c r="A1532" s="32" t="s">
        <v>5602</v>
      </c>
      <c r="B1532" s="33"/>
      <c r="C1532" s="34" t="s">
        <v>5603</v>
      </c>
      <c r="D1532" s="284" t="s">
        <v>5604</v>
      </c>
      <c r="E1532" s="36" t="s">
        <v>5605</v>
      </c>
      <c r="F1532" s="37" t="s">
        <v>5606</v>
      </c>
      <c r="G1532" s="34" t="s">
        <v>20</v>
      </c>
      <c r="I1532" s="34"/>
      <c r="J1532" s="38" t="s">
        <v>3298</v>
      </c>
      <c r="L1532" s="39" t="s">
        <v>22</v>
      </c>
      <c r="M1532" s="29"/>
      <c r="N1532" s="29"/>
      <c r="O1532" s="40"/>
    </row>
    <row r="1533">
      <c r="A1533" s="32" t="s">
        <v>5607</v>
      </c>
      <c r="B1533" s="17"/>
      <c r="C1533" s="34" t="s">
        <v>1638</v>
      </c>
      <c r="D1533" s="284" t="s">
        <v>5608</v>
      </c>
      <c r="E1533" s="44"/>
      <c r="F1533" s="44"/>
      <c r="G1533" s="362" t="s">
        <v>5609</v>
      </c>
      <c r="H1533" s="19"/>
      <c r="I1533" s="42"/>
      <c r="J1533" s="46"/>
      <c r="K1533" s="19"/>
      <c r="L1533" s="47" t="s">
        <v>22</v>
      </c>
      <c r="M1533" s="48"/>
      <c r="N1533" s="48"/>
      <c r="O1533" s="49"/>
    </row>
    <row r="1534">
      <c r="A1534" s="20" t="s">
        <v>5610</v>
      </c>
      <c r="B1534" s="21" t="s">
        <v>5611</v>
      </c>
      <c r="C1534" s="22" t="s">
        <v>100</v>
      </c>
      <c r="D1534" s="284" t="s">
        <v>5612</v>
      </c>
      <c r="E1534" s="78" t="s">
        <v>5613</v>
      </c>
      <c r="F1534" s="163" t="s">
        <v>5614</v>
      </c>
      <c r="G1534" s="80" t="s">
        <v>5615</v>
      </c>
      <c r="H1534" s="22" t="s">
        <v>13</v>
      </c>
      <c r="I1534" s="22"/>
      <c r="J1534" s="27" t="s">
        <v>1276</v>
      </c>
      <c r="K1534" s="28">
        <v>45020.0</v>
      </c>
      <c r="L1534" s="492">
        <v>45041.0</v>
      </c>
      <c r="M1534" s="30"/>
      <c r="N1534" s="30"/>
      <c r="O1534" s="31"/>
    </row>
    <row r="1535">
      <c r="A1535" s="32" t="s">
        <v>5616</v>
      </c>
      <c r="B1535" s="33"/>
      <c r="C1535" s="34" t="s">
        <v>219</v>
      </c>
      <c r="D1535" s="284" t="s">
        <v>5617</v>
      </c>
      <c r="E1535" s="43" t="s">
        <v>5618</v>
      </c>
      <c r="F1535" s="37" t="s">
        <v>5619</v>
      </c>
      <c r="G1535" s="34" t="s">
        <v>20</v>
      </c>
      <c r="I1535" s="34"/>
      <c r="J1535" s="38" t="s">
        <v>4576</v>
      </c>
      <c r="L1535" s="29">
        <v>45034.0</v>
      </c>
      <c r="M1535" s="29"/>
      <c r="N1535" s="29"/>
      <c r="O1535" s="40"/>
    </row>
    <row r="1536">
      <c r="A1536" s="32" t="s">
        <v>5620</v>
      </c>
      <c r="B1536" s="33"/>
      <c r="C1536" s="34" t="s">
        <v>134</v>
      </c>
      <c r="D1536" s="284" t="s">
        <v>5621</v>
      </c>
      <c r="E1536" s="36" t="s">
        <v>5622</v>
      </c>
      <c r="F1536" s="82"/>
      <c r="G1536" s="34" t="s">
        <v>20</v>
      </c>
      <c r="I1536" s="34"/>
      <c r="J1536" s="38"/>
      <c r="L1536" s="39" t="s">
        <v>22</v>
      </c>
      <c r="M1536" s="29"/>
      <c r="N1536" s="29"/>
      <c r="O1536" s="40"/>
    </row>
    <row r="1537">
      <c r="A1537" s="32" t="s">
        <v>5623</v>
      </c>
      <c r="B1537" s="33"/>
      <c r="C1537" s="34" t="s">
        <v>345</v>
      </c>
      <c r="D1537" s="284" t="s">
        <v>5624</v>
      </c>
      <c r="E1537" s="43" t="s">
        <v>5625</v>
      </c>
      <c r="F1537" s="43" t="s">
        <v>5626</v>
      </c>
      <c r="G1537" s="164" t="s">
        <v>5627</v>
      </c>
      <c r="I1537" s="34"/>
      <c r="J1537" s="38" t="s">
        <v>5628</v>
      </c>
      <c r="L1537" s="29">
        <v>45034.0</v>
      </c>
      <c r="M1537" s="29"/>
      <c r="N1537" s="29"/>
      <c r="O1537" s="40"/>
    </row>
    <row r="1538">
      <c r="A1538" s="32" t="s">
        <v>5629</v>
      </c>
      <c r="B1538" s="33"/>
      <c r="C1538" s="34" t="s">
        <v>5630</v>
      </c>
      <c r="D1538" s="284" t="s">
        <v>5631</v>
      </c>
      <c r="E1538" s="36" t="s">
        <v>5632</v>
      </c>
      <c r="F1538" s="82"/>
      <c r="G1538" s="34" t="s">
        <v>20</v>
      </c>
      <c r="I1538" s="34"/>
      <c r="J1538" s="38"/>
      <c r="L1538" s="39" t="s">
        <v>22</v>
      </c>
      <c r="M1538" s="29"/>
      <c r="N1538" s="29"/>
      <c r="O1538" s="40"/>
    </row>
    <row r="1539">
      <c r="A1539" s="41" t="s">
        <v>5633</v>
      </c>
      <c r="B1539" s="17"/>
      <c r="C1539" s="42" t="s">
        <v>1926</v>
      </c>
      <c r="D1539" s="284" t="s">
        <v>5634</v>
      </c>
      <c r="E1539" s="36" t="s">
        <v>5635</v>
      </c>
      <c r="F1539" s="44"/>
      <c r="G1539" s="42" t="s">
        <v>20</v>
      </c>
      <c r="H1539" s="19"/>
      <c r="I1539" s="34"/>
      <c r="J1539" s="38" t="s">
        <v>1300</v>
      </c>
      <c r="K1539" s="19"/>
      <c r="L1539" s="39" t="s">
        <v>22</v>
      </c>
      <c r="M1539" s="29"/>
      <c r="N1539" s="29"/>
      <c r="O1539" s="40"/>
    </row>
    <row r="1540">
      <c r="A1540" s="50" t="s">
        <v>5636</v>
      </c>
      <c r="B1540" s="51" t="s">
        <v>5637</v>
      </c>
      <c r="C1540" s="11" t="s">
        <v>100</v>
      </c>
      <c r="D1540" s="284" t="s">
        <v>5638</v>
      </c>
      <c r="E1540" s="313" t="s">
        <v>5639</v>
      </c>
      <c r="F1540" s="53"/>
      <c r="G1540" s="154" t="s">
        <v>5640</v>
      </c>
      <c r="H1540" s="11" t="s">
        <v>173</v>
      </c>
      <c r="I1540" s="11"/>
      <c r="J1540" s="54" t="s">
        <v>5641</v>
      </c>
      <c r="K1540" s="13">
        <v>45020.0</v>
      </c>
      <c r="L1540" s="55" t="s">
        <v>22</v>
      </c>
      <c r="M1540" s="56"/>
      <c r="N1540" s="56"/>
      <c r="O1540" s="57"/>
    </row>
    <row r="1541">
      <c r="A1541" s="6" t="s">
        <v>5642</v>
      </c>
      <c r="B1541" s="33"/>
      <c r="C1541" s="8" t="s">
        <v>219</v>
      </c>
      <c r="D1541" s="284" t="s">
        <v>5643</v>
      </c>
      <c r="E1541" s="199" t="s">
        <v>5644</v>
      </c>
      <c r="F1541" s="10"/>
      <c r="G1541" s="157" t="s">
        <v>5645</v>
      </c>
      <c r="I1541" s="8"/>
      <c r="J1541" s="12" t="s">
        <v>5646</v>
      </c>
      <c r="L1541" s="15">
        <v>45035.0</v>
      </c>
      <c r="M1541" s="15"/>
      <c r="N1541" s="15"/>
      <c r="O1541" s="16"/>
    </row>
    <row r="1542">
      <c r="A1542" s="675" t="s">
        <v>5647</v>
      </c>
      <c r="B1542" s="17"/>
      <c r="C1542" s="676" t="s">
        <v>427</v>
      </c>
      <c r="D1542" s="284" t="s">
        <v>5648</v>
      </c>
      <c r="E1542" s="60"/>
      <c r="F1542" s="60"/>
      <c r="G1542" s="159" t="s">
        <v>5649</v>
      </c>
      <c r="H1542" s="19"/>
      <c r="I1542" s="61"/>
      <c r="J1542" s="62" t="s">
        <v>5650</v>
      </c>
      <c r="K1542" s="19"/>
      <c r="L1542" s="63" t="s">
        <v>22</v>
      </c>
      <c r="M1542" s="64"/>
      <c r="N1542" s="64"/>
      <c r="O1542" s="65"/>
    </row>
    <row r="1543">
      <c r="A1543" s="20" t="s">
        <v>5651</v>
      </c>
      <c r="B1543" s="21" t="s">
        <v>5652</v>
      </c>
      <c r="C1543" s="22" t="s">
        <v>100</v>
      </c>
      <c r="D1543" s="284" t="s">
        <v>5653</v>
      </c>
      <c r="E1543" s="25" t="s">
        <v>5654</v>
      </c>
      <c r="F1543" s="79"/>
      <c r="G1543" s="22" t="s">
        <v>20</v>
      </c>
      <c r="H1543" s="22" t="s">
        <v>13</v>
      </c>
      <c r="I1543" s="22"/>
      <c r="J1543" s="27" t="s">
        <v>3060</v>
      </c>
      <c r="K1543" s="28">
        <v>45020.0</v>
      </c>
      <c r="L1543" s="30">
        <v>45034.0</v>
      </c>
      <c r="M1543" s="30"/>
      <c r="N1543" s="30"/>
      <c r="O1543" s="31"/>
    </row>
    <row r="1544">
      <c r="A1544" s="32" t="s">
        <v>5655</v>
      </c>
      <c r="B1544" s="33"/>
      <c r="C1544" s="34" t="s">
        <v>219</v>
      </c>
      <c r="D1544" s="284" t="s">
        <v>5656</v>
      </c>
      <c r="E1544" s="36" t="s">
        <v>5657</v>
      </c>
      <c r="F1544" s="37" t="s">
        <v>5658</v>
      </c>
      <c r="G1544" s="34" t="s">
        <v>20</v>
      </c>
      <c r="I1544" s="34"/>
      <c r="J1544" s="38" t="s">
        <v>3298</v>
      </c>
      <c r="L1544" s="39" t="s">
        <v>22</v>
      </c>
      <c r="M1544" s="29"/>
      <c r="N1544" s="29"/>
      <c r="O1544" s="40"/>
    </row>
    <row r="1545">
      <c r="A1545" s="41" t="s">
        <v>5659</v>
      </c>
      <c r="B1545" s="17"/>
      <c r="C1545" s="42" t="s">
        <v>5660</v>
      </c>
      <c r="D1545" s="284" t="s">
        <v>5661</v>
      </c>
      <c r="E1545" s="36" t="s">
        <v>5662</v>
      </c>
      <c r="F1545" s="165" t="s">
        <v>5663</v>
      </c>
      <c r="G1545" s="42" t="s">
        <v>20</v>
      </c>
      <c r="H1545" s="19"/>
      <c r="I1545" s="34"/>
      <c r="J1545" s="38" t="s">
        <v>1276</v>
      </c>
      <c r="K1545" s="19"/>
      <c r="L1545" s="29">
        <v>45041.0</v>
      </c>
      <c r="M1545" s="29"/>
      <c r="N1545" s="29"/>
      <c r="O1545" s="40"/>
    </row>
    <row r="1546">
      <c r="A1546" s="50" t="s">
        <v>5664</v>
      </c>
      <c r="B1546" s="51" t="s">
        <v>5665</v>
      </c>
      <c r="C1546" s="11" t="s">
        <v>5666</v>
      </c>
      <c r="D1546" s="284" t="s">
        <v>5667</v>
      </c>
      <c r="E1546" s="53"/>
      <c r="F1546" s="53"/>
      <c r="G1546" s="11" t="s">
        <v>20</v>
      </c>
      <c r="H1546" s="11" t="s">
        <v>49</v>
      </c>
      <c r="I1546" s="11"/>
      <c r="J1546" s="54"/>
      <c r="K1546" s="13">
        <v>45020.0</v>
      </c>
      <c r="L1546" s="55" t="s">
        <v>22</v>
      </c>
      <c r="M1546" s="56"/>
      <c r="N1546" s="56"/>
      <c r="O1546" s="57"/>
    </row>
    <row r="1547">
      <c r="A1547" s="6" t="s">
        <v>5668</v>
      </c>
      <c r="B1547" s="33"/>
      <c r="C1547" s="8" t="s">
        <v>169</v>
      </c>
      <c r="D1547" s="284" t="s">
        <v>5669</v>
      </c>
      <c r="E1547" s="10"/>
      <c r="F1547" s="10"/>
      <c r="G1547" s="8" t="s">
        <v>20</v>
      </c>
      <c r="I1547" s="8"/>
      <c r="J1547" s="12"/>
      <c r="L1547" s="14" t="s">
        <v>22</v>
      </c>
      <c r="M1547" s="15"/>
      <c r="N1547" s="15"/>
      <c r="O1547" s="16"/>
    </row>
    <row r="1548">
      <c r="A1548" s="58" t="s">
        <v>5670</v>
      </c>
      <c r="B1548" s="17"/>
      <c r="C1548" s="61" t="s">
        <v>768</v>
      </c>
      <c r="D1548" s="284" t="s">
        <v>5671</v>
      </c>
      <c r="E1548" s="60"/>
      <c r="F1548" s="60"/>
      <c r="G1548" s="61" t="s">
        <v>20</v>
      </c>
      <c r="H1548" s="19"/>
      <c r="I1548" s="61"/>
      <c r="J1548" s="62"/>
      <c r="K1548" s="19"/>
      <c r="L1548" s="63" t="s">
        <v>22</v>
      </c>
      <c r="M1548" s="64"/>
      <c r="N1548" s="64"/>
      <c r="O1548" s="65"/>
    </row>
    <row r="1549">
      <c r="A1549" s="20" t="s">
        <v>5672</v>
      </c>
      <c r="B1549" s="21" t="s">
        <v>5673</v>
      </c>
      <c r="C1549" s="22" t="s">
        <v>28</v>
      </c>
      <c r="D1549" s="284" t="s">
        <v>5674</v>
      </c>
      <c r="E1549" s="79"/>
      <c r="F1549" s="79"/>
      <c r="G1549" s="22" t="s">
        <v>20</v>
      </c>
      <c r="H1549" s="22" t="s">
        <v>13</v>
      </c>
      <c r="I1549" s="22"/>
      <c r="J1549" s="27"/>
      <c r="K1549" s="28">
        <v>45021.0</v>
      </c>
      <c r="L1549" s="81" t="s">
        <v>22</v>
      </c>
      <c r="M1549" s="30"/>
      <c r="N1549" s="30"/>
      <c r="O1549" s="31"/>
    </row>
    <row r="1550">
      <c r="A1550" s="32" t="s">
        <v>5675</v>
      </c>
      <c r="B1550" s="33"/>
      <c r="C1550" s="34" t="s">
        <v>2953</v>
      </c>
      <c r="D1550" s="284" t="s">
        <v>5676</v>
      </c>
      <c r="E1550" s="82"/>
      <c r="F1550" s="82"/>
      <c r="G1550" s="34" t="s">
        <v>20</v>
      </c>
      <c r="I1550" s="34"/>
      <c r="J1550" s="38"/>
      <c r="L1550" s="39" t="s">
        <v>22</v>
      </c>
      <c r="M1550" s="29"/>
      <c r="N1550" s="29"/>
      <c r="O1550" s="40"/>
    </row>
    <row r="1551">
      <c r="A1551" s="32" t="s">
        <v>5677</v>
      </c>
      <c r="B1551" s="33"/>
      <c r="C1551" s="34" t="s">
        <v>758</v>
      </c>
      <c r="D1551" s="284" t="s">
        <v>5678</v>
      </c>
      <c r="E1551" s="82"/>
      <c r="F1551" s="37" t="s">
        <v>5679</v>
      </c>
      <c r="G1551" s="164" t="s">
        <v>5680</v>
      </c>
      <c r="I1551" s="34"/>
      <c r="J1551" s="38" t="s">
        <v>212</v>
      </c>
      <c r="L1551" s="39" t="s">
        <v>22</v>
      </c>
      <c r="M1551" s="29"/>
      <c r="N1551" s="29"/>
      <c r="O1551" s="40"/>
    </row>
    <row r="1552">
      <c r="A1552" s="32" t="s">
        <v>5681</v>
      </c>
      <c r="B1552" s="33"/>
      <c r="C1552" s="34" t="s">
        <v>151</v>
      </c>
      <c r="D1552" s="284" t="s">
        <v>5682</v>
      </c>
      <c r="E1552" s="82"/>
      <c r="F1552" s="37" t="s">
        <v>5683</v>
      </c>
      <c r="G1552" s="164" t="s">
        <v>5684</v>
      </c>
      <c r="I1552" s="34"/>
      <c r="J1552" s="38" t="s">
        <v>5685</v>
      </c>
      <c r="L1552" s="516">
        <v>45035.0</v>
      </c>
      <c r="M1552" s="29"/>
      <c r="N1552" s="29"/>
      <c r="O1552" s="40"/>
    </row>
    <row r="1553">
      <c r="A1553" s="32" t="s">
        <v>5686</v>
      </c>
      <c r="B1553" s="33"/>
      <c r="C1553" s="34" t="s">
        <v>187</v>
      </c>
      <c r="D1553" s="284" t="s">
        <v>5687</v>
      </c>
      <c r="E1553" s="82"/>
      <c r="F1553" s="82"/>
      <c r="G1553" s="34" t="s">
        <v>20</v>
      </c>
      <c r="I1553" s="34"/>
      <c r="J1553" s="38"/>
      <c r="L1553" s="39" t="s">
        <v>22</v>
      </c>
      <c r="M1553" s="29"/>
      <c r="N1553" s="29"/>
      <c r="O1553" s="40"/>
    </row>
    <row r="1554">
      <c r="A1554" s="41" t="s">
        <v>5688</v>
      </c>
      <c r="B1554" s="17"/>
      <c r="C1554" s="42" t="s">
        <v>24</v>
      </c>
      <c r="D1554" s="284" t="s">
        <v>5689</v>
      </c>
      <c r="E1554" s="44"/>
      <c r="F1554" s="44"/>
      <c r="G1554" s="34" t="s">
        <v>20</v>
      </c>
      <c r="H1554" s="19"/>
      <c r="I1554" s="42"/>
      <c r="J1554" s="46" t="s">
        <v>1276</v>
      </c>
      <c r="K1554" s="19"/>
      <c r="L1554" s="516">
        <v>45043.0</v>
      </c>
      <c r="M1554" s="48"/>
      <c r="N1554" s="48"/>
      <c r="O1554" s="49"/>
    </row>
    <row r="1555">
      <c r="A1555" s="391" t="s">
        <v>5690</v>
      </c>
      <c r="B1555" s="392" t="s">
        <v>5691</v>
      </c>
      <c r="C1555" s="393" t="s">
        <v>290</v>
      </c>
      <c r="D1555" s="284" t="s">
        <v>5692</v>
      </c>
      <c r="E1555" s="654" t="s">
        <v>5693</v>
      </c>
      <c r="F1555" s="395"/>
      <c r="G1555" s="585" t="s">
        <v>5694</v>
      </c>
      <c r="H1555" s="393" t="s">
        <v>14</v>
      </c>
      <c r="I1555" s="393"/>
      <c r="J1555" s="396"/>
      <c r="K1555" s="397">
        <v>45021.0</v>
      </c>
      <c r="L1555" s="398" t="s">
        <v>22</v>
      </c>
      <c r="M1555" s="399"/>
      <c r="N1555" s="399"/>
      <c r="O1555" s="400"/>
    </row>
    <row r="1556">
      <c r="A1556" s="520" t="s">
        <v>5695</v>
      </c>
      <c r="B1556" s="33"/>
      <c r="C1556" s="521" t="s">
        <v>134</v>
      </c>
      <c r="D1556" s="284" t="s">
        <v>5692</v>
      </c>
      <c r="E1556" s="606" t="s">
        <v>5696</v>
      </c>
      <c r="F1556" s="523" t="s">
        <v>5697</v>
      </c>
      <c r="G1556" s="587" t="s">
        <v>5698</v>
      </c>
      <c r="I1556" s="521"/>
      <c r="J1556" s="524" t="s">
        <v>3058</v>
      </c>
      <c r="L1556" s="525" t="s">
        <v>22</v>
      </c>
      <c r="M1556" s="526"/>
      <c r="N1556" s="526">
        <v>45030.0</v>
      </c>
      <c r="O1556" s="527">
        <v>45043.0</v>
      </c>
    </row>
    <row r="1557">
      <c r="A1557" s="520" t="s">
        <v>5699</v>
      </c>
      <c r="B1557" s="33"/>
      <c r="C1557" s="521" t="s">
        <v>5700</v>
      </c>
      <c r="D1557" s="284" t="s">
        <v>5701</v>
      </c>
      <c r="E1557" s="606" t="s">
        <v>5702</v>
      </c>
      <c r="F1557" s="522"/>
      <c r="G1557" s="521" t="s">
        <v>20</v>
      </c>
      <c r="I1557" s="521"/>
      <c r="J1557" s="524" t="s">
        <v>5703</v>
      </c>
      <c r="L1557" s="525" t="s">
        <v>22</v>
      </c>
      <c r="M1557" s="526"/>
      <c r="N1557" s="526"/>
      <c r="O1557" s="527"/>
    </row>
    <row r="1558">
      <c r="A1558" s="401" t="s">
        <v>5704</v>
      </c>
      <c r="B1558" s="17"/>
      <c r="C1558" s="402" t="s">
        <v>768</v>
      </c>
      <c r="D1558" s="284" t="s">
        <v>5705</v>
      </c>
      <c r="E1558" s="403"/>
      <c r="F1558" s="686" t="s">
        <v>5706</v>
      </c>
      <c r="G1558" s="402" t="s">
        <v>20</v>
      </c>
      <c r="H1558" s="19"/>
      <c r="I1558" s="402"/>
      <c r="J1558" s="404" t="s">
        <v>5707</v>
      </c>
      <c r="K1558" s="19"/>
      <c r="L1558" s="405" t="s">
        <v>22</v>
      </c>
      <c r="M1558" s="406"/>
      <c r="N1558" s="406"/>
      <c r="O1558" s="407"/>
    </row>
    <row r="1559">
      <c r="A1559" s="50" t="s">
        <v>5708</v>
      </c>
      <c r="B1559" s="51" t="s">
        <v>5709</v>
      </c>
      <c r="C1559" s="11" t="s">
        <v>28</v>
      </c>
      <c r="D1559" s="284" t="s">
        <v>5710</v>
      </c>
      <c r="E1559" s="53"/>
      <c r="F1559" s="53"/>
      <c r="G1559" s="154" t="s">
        <v>5711</v>
      </c>
      <c r="H1559" s="11" t="s">
        <v>49</v>
      </c>
      <c r="I1559" s="11"/>
      <c r="J1559" s="54"/>
      <c r="K1559" s="13">
        <v>45021.0</v>
      </c>
      <c r="L1559" s="55" t="s">
        <v>22</v>
      </c>
      <c r="M1559" s="56"/>
      <c r="N1559" s="56"/>
      <c r="O1559" s="57"/>
    </row>
    <row r="1560">
      <c r="A1560" s="6" t="s">
        <v>5712</v>
      </c>
      <c r="B1560" s="33"/>
      <c r="C1560" s="8" t="s">
        <v>5713</v>
      </c>
      <c r="D1560" s="284" t="s">
        <v>5714</v>
      </c>
      <c r="E1560" s="10"/>
      <c r="F1560" s="10"/>
      <c r="G1560" s="8" t="s">
        <v>20</v>
      </c>
      <c r="I1560" s="8"/>
      <c r="J1560" s="12"/>
      <c r="L1560" s="14" t="s">
        <v>22</v>
      </c>
      <c r="M1560" s="15"/>
      <c r="N1560" s="15"/>
      <c r="O1560" s="16"/>
    </row>
    <row r="1561">
      <c r="A1561" s="727" t="s">
        <v>5715</v>
      </c>
      <c r="B1561" s="275"/>
      <c r="C1561" s="728" t="s">
        <v>5716</v>
      </c>
      <c r="D1561" s="284" t="s">
        <v>5717</v>
      </c>
      <c r="E1561" s="729"/>
      <c r="F1561" s="729"/>
      <c r="G1561" s="728" t="s">
        <v>20</v>
      </c>
      <c r="H1561" s="278"/>
      <c r="I1561" s="728"/>
      <c r="J1561" s="730"/>
      <c r="K1561" s="278"/>
      <c r="L1561" s="731" t="s">
        <v>22</v>
      </c>
      <c r="M1561" s="732"/>
      <c r="N1561" s="732"/>
      <c r="O1561" s="733"/>
    </row>
    <row r="1562">
      <c r="A1562" s="6" t="s">
        <v>5718</v>
      </c>
      <c r="B1562" s="377" t="s">
        <v>5719</v>
      </c>
      <c r="C1562" s="8" t="s">
        <v>100</v>
      </c>
      <c r="D1562" s="284" t="s">
        <v>5720</v>
      </c>
      <c r="E1562" s="10"/>
      <c r="F1562" s="10"/>
      <c r="G1562" s="157" t="s">
        <v>5721</v>
      </c>
      <c r="H1562" s="8" t="s">
        <v>49</v>
      </c>
      <c r="I1562" s="8"/>
      <c r="J1562" s="12" t="s">
        <v>5722</v>
      </c>
      <c r="K1562" s="341">
        <v>45021.0</v>
      </c>
      <c r="L1562" s="14" t="s">
        <v>22</v>
      </c>
      <c r="M1562" s="15"/>
      <c r="N1562" s="15"/>
      <c r="O1562" s="16"/>
    </row>
    <row r="1563">
      <c r="A1563" s="6" t="s">
        <v>5723</v>
      </c>
      <c r="B1563" s="33"/>
      <c r="C1563" s="8" t="s">
        <v>5724</v>
      </c>
      <c r="D1563" s="284" t="s">
        <v>5725</v>
      </c>
      <c r="E1563" s="10"/>
      <c r="F1563" s="10"/>
      <c r="G1563" s="8" t="s">
        <v>20</v>
      </c>
      <c r="I1563" s="8"/>
      <c r="J1563" s="12"/>
      <c r="L1563" s="14" t="s">
        <v>22</v>
      </c>
      <c r="M1563" s="15"/>
      <c r="N1563" s="15"/>
      <c r="O1563" s="16"/>
    </row>
    <row r="1564">
      <c r="A1564" s="6" t="s">
        <v>5726</v>
      </c>
      <c r="B1564" s="33"/>
      <c r="C1564" s="8" t="s">
        <v>3924</v>
      </c>
      <c r="D1564" s="284" t="s">
        <v>5727</v>
      </c>
      <c r="E1564" s="10"/>
      <c r="F1564" s="10"/>
      <c r="G1564" s="8" t="s">
        <v>20</v>
      </c>
      <c r="I1564" s="8"/>
      <c r="J1564" s="12"/>
      <c r="L1564" s="14" t="s">
        <v>22</v>
      </c>
      <c r="M1564" s="15"/>
      <c r="N1564" s="15"/>
      <c r="O1564" s="16"/>
    </row>
    <row r="1565">
      <c r="A1565" s="6" t="s">
        <v>5728</v>
      </c>
      <c r="B1565" s="33"/>
      <c r="C1565" s="8" t="s">
        <v>5729</v>
      </c>
      <c r="D1565" s="284" t="s">
        <v>5730</v>
      </c>
      <c r="E1565" s="10"/>
      <c r="F1565" s="10"/>
      <c r="G1565" s="8" t="s">
        <v>20</v>
      </c>
      <c r="I1565" s="8"/>
      <c r="J1565" s="12"/>
      <c r="L1565" s="14" t="s">
        <v>22</v>
      </c>
      <c r="M1565" s="15"/>
      <c r="N1565" s="15"/>
      <c r="O1565" s="16"/>
    </row>
    <row r="1566">
      <c r="A1566" s="58" t="s">
        <v>5731</v>
      </c>
      <c r="B1566" s="17"/>
      <c r="C1566" s="61" t="s">
        <v>768</v>
      </c>
      <c r="D1566" s="284" t="s">
        <v>5732</v>
      </c>
      <c r="E1566" s="60"/>
      <c r="F1566" s="60"/>
      <c r="G1566" s="61" t="s">
        <v>20</v>
      </c>
      <c r="H1566" s="19"/>
      <c r="I1566" s="61"/>
      <c r="J1566" s="62"/>
      <c r="K1566" s="19"/>
      <c r="L1566" s="63" t="s">
        <v>22</v>
      </c>
      <c r="M1566" s="64"/>
      <c r="N1566" s="64"/>
      <c r="O1566" s="65"/>
    </row>
    <row r="1567">
      <c r="A1567" s="20" t="s">
        <v>5733</v>
      </c>
      <c r="B1567" s="21" t="s">
        <v>5734</v>
      </c>
      <c r="C1567" s="22" t="s">
        <v>4842</v>
      </c>
      <c r="D1567" s="35" t="s">
        <v>5735</v>
      </c>
      <c r="E1567" s="79"/>
      <c r="F1567" s="79"/>
      <c r="G1567" s="22" t="s">
        <v>20</v>
      </c>
      <c r="H1567" s="22" t="s">
        <v>13</v>
      </c>
      <c r="I1567" s="22"/>
      <c r="J1567" s="27"/>
      <c r="K1567" s="283">
        <v>45021.0</v>
      </c>
      <c r="L1567" s="81" t="s">
        <v>22</v>
      </c>
      <c r="M1567" s="30"/>
      <c r="N1567" s="30"/>
      <c r="O1567" s="31"/>
    </row>
    <row r="1568">
      <c r="A1568" s="32" t="s">
        <v>5736</v>
      </c>
      <c r="B1568" s="33"/>
      <c r="C1568" s="34" t="s">
        <v>5737</v>
      </c>
      <c r="D1568" s="284" t="s">
        <v>5738</v>
      </c>
      <c r="E1568" s="82"/>
      <c r="F1568" s="37" t="s">
        <v>5739</v>
      </c>
      <c r="G1568" s="34" t="s">
        <v>20</v>
      </c>
      <c r="I1568" s="34"/>
      <c r="J1568" s="38" t="s">
        <v>1276</v>
      </c>
      <c r="L1568" s="39" t="s">
        <v>22</v>
      </c>
      <c r="M1568" s="29">
        <v>45022.0</v>
      </c>
      <c r="N1568" s="29"/>
      <c r="O1568" s="40"/>
    </row>
    <row r="1569">
      <c r="A1569" s="32" t="s">
        <v>5740</v>
      </c>
      <c r="B1569" s="33"/>
      <c r="C1569" s="34" t="s">
        <v>5741</v>
      </c>
      <c r="D1569" s="35" t="s">
        <v>5742</v>
      </c>
      <c r="E1569" s="36" t="s">
        <v>5743</v>
      </c>
      <c r="F1569" s="37" t="s">
        <v>5744</v>
      </c>
      <c r="G1569" s="34" t="s">
        <v>20</v>
      </c>
      <c r="I1569" s="34"/>
      <c r="J1569" s="38" t="s">
        <v>1300</v>
      </c>
      <c r="L1569" s="39" t="s">
        <v>22</v>
      </c>
      <c r="M1569" s="29"/>
      <c r="N1569" s="29"/>
      <c r="O1569" s="40"/>
    </row>
    <row r="1570">
      <c r="A1570" s="32" t="s">
        <v>5745</v>
      </c>
      <c r="B1570" s="33"/>
      <c r="C1570" s="34" t="s">
        <v>350</v>
      </c>
      <c r="D1570" s="35" t="s">
        <v>5746</v>
      </c>
      <c r="E1570" s="43" t="s">
        <v>5747</v>
      </c>
      <c r="F1570" s="37" t="s">
        <v>5748</v>
      </c>
      <c r="G1570" s="164" t="s">
        <v>5749</v>
      </c>
      <c r="I1570" s="34"/>
      <c r="J1570" s="38" t="s">
        <v>5750</v>
      </c>
      <c r="L1570" s="29">
        <v>45035.0</v>
      </c>
      <c r="M1570" s="29"/>
      <c r="N1570" s="29"/>
      <c r="O1570" s="40"/>
    </row>
    <row r="1571">
      <c r="A1571" s="41" t="s">
        <v>5751</v>
      </c>
      <c r="B1571" s="17"/>
      <c r="C1571" s="42" t="s">
        <v>5752</v>
      </c>
      <c r="D1571" s="284" t="s">
        <v>5753</v>
      </c>
      <c r="E1571" s="44"/>
      <c r="F1571" s="44"/>
      <c r="G1571" s="42" t="s">
        <v>20</v>
      </c>
      <c r="H1571" s="19"/>
      <c r="I1571" s="42"/>
      <c r="J1571" s="46"/>
      <c r="K1571" s="19"/>
      <c r="L1571" s="47" t="s">
        <v>22</v>
      </c>
      <c r="M1571" s="48"/>
      <c r="N1571" s="48"/>
      <c r="O1571" s="49"/>
    </row>
    <row r="1572">
      <c r="A1572" s="20" t="s">
        <v>5754</v>
      </c>
      <c r="B1572" s="21" t="s">
        <v>5755</v>
      </c>
      <c r="C1572" s="22" t="s">
        <v>5756</v>
      </c>
      <c r="D1572" s="35" t="s">
        <v>5757</v>
      </c>
      <c r="E1572" s="79"/>
      <c r="F1572" s="79"/>
      <c r="G1572" s="22" t="s">
        <v>20</v>
      </c>
      <c r="H1572" s="22" t="s">
        <v>13</v>
      </c>
      <c r="I1572" s="22"/>
      <c r="J1572" s="27"/>
      <c r="K1572" s="28">
        <v>45021.0</v>
      </c>
      <c r="L1572" s="81" t="s">
        <v>22</v>
      </c>
      <c r="M1572" s="30"/>
      <c r="N1572" s="30"/>
      <c r="O1572" s="31"/>
    </row>
    <row r="1573">
      <c r="A1573" s="32" t="s">
        <v>5758</v>
      </c>
      <c r="B1573" s="33"/>
      <c r="C1573" s="34" t="s">
        <v>5759</v>
      </c>
      <c r="D1573" s="284" t="s">
        <v>5760</v>
      </c>
      <c r="E1573" s="82"/>
      <c r="F1573" s="82"/>
      <c r="G1573" s="34" t="s">
        <v>20</v>
      </c>
      <c r="I1573" s="34"/>
      <c r="J1573" s="38"/>
      <c r="L1573" s="39" t="s">
        <v>22</v>
      </c>
      <c r="M1573" s="29"/>
      <c r="N1573" s="29"/>
      <c r="O1573" s="40"/>
    </row>
    <row r="1574">
      <c r="A1574" s="41" t="s">
        <v>5761</v>
      </c>
      <c r="B1574" s="17"/>
      <c r="C1574" s="42" t="s">
        <v>909</v>
      </c>
      <c r="D1574" s="35" t="s">
        <v>5762</v>
      </c>
      <c r="E1574" s="44"/>
      <c r="F1574" s="165" t="s">
        <v>5763</v>
      </c>
      <c r="G1574" s="42" t="s">
        <v>20</v>
      </c>
      <c r="H1574" s="19"/>
      <c r="I1574" s="42"/>
      <c r="J1574" s="46" t="s">
        <v>1276</v>
      </c>
      <c r="K1574" s="19"/>
      <c r="L1574" s="591">
        <v>45040.0</v>
      </c>
      <c r="M1574" s="48"/>
      <c r="N1574" s="48"/>
      <c r="O1574" s="49"/>
    </row>
    <row r="1575">
      <c r="A1575" s="391" t="s">
        <v>5764</v>
      </c>
      <c r="B1575" s="392" t="s">
        <v>5765</v>
      </c>
      <c r="C1575" s="393" t="s">
        <v>28</v>
      </c>
      <c r="D1575" s="284" t="s">
        <v>5766</v>
      </c>
      <c r="E1575" s="395"/>
      <c r="F1575" s="395"/>
      <c r="G1575" s="393" t="s">
        <v>20</v>
      </c>
      <c r="H1575" s="393" t="s">
        <v>14</v>
      </c>
      <c r="I1575" s="393"/>
      <c r="J1575" s="396"/>
      <c r="K1575" s="397">
        <v>45021.0</v>
      </c>
      <c r="L1575" s="398" t="s">
        <v>22</v>
      </c>
      <c r="M1575" s="399"/>
      <c r="N1575" s="399"/>
      <c r="O1575" s="400"/>
    </row>
    <row r="1576">
      <c r="A1576" s="520" t="s">
        <v>5767</v>
      </c>
      <c r="B1576" s="33"/>
      <c r="C1576" s="521"/>
      <c r="D1576" s="35" t="s">
        <v>5768</v>
      </c>
      <c r="E1576" s="528" t="s">
        <v>5769</v>
      </c>
      <c r="F1576" s="522"/>
      <c r="G1576" s="521" t="s">
        <v>20</v>
      </c>
      <c r="I1576" s="521"/>
      <c r="J1576" s="524" t="s">
        <v>3060</v>
      </c>
      <c r="L1576" s="526">
        <v>45035.0</v>
      </c>
      <c r="M1576" s="526"/>
      <c r="N1576" s="526"/>
      <c r="O1576" s="527"/>
    </row>
    <row r="1577">
      <c r="A1577" s="520" t="s">
        <v>5770</v>
      </c>
      <c r="B1577" s="33"/>
      <c r="C1577" s="521" t="s">
        <v>4894</v>
      </c>
      <c r="D1577" s="35" t="s">
        <v>5771</v>
      </c>
      <c r="E1577" s="522"/>
      <c r="F1577" s="522"/>
      <c r="G1577" s="521" t="s">
        <v>20</v>
      </c>
      <c r="I1577" s="521"/>
      <c r="J1577" s="524"/>
      <c r="L1577" s="525" t="s">
        <v>22</v>
      </c>
      <c r="M1577" s="526"/>
      <c r="N1577" s="526"/>
      <c r="O1577" s="527"/>
    </row>
    <row r="1578">
      <c r="A1578" s="520" t="s">
        <v>5772</v>
      </c>
      <c r="B1578" s="33"/>
      <c r="C1578" s="521" t="s">
        <v>5773</v>
      </c>
      <c r="D1578" s="35" t="s">
        <v>5774</v>
      </c>
      <c r="E1578" s="528" t="s">
        <v>5775</v>
      </c>
      <c r="F1578" s="522"/>
      <c r="G1578" s="587" t="s">
        <v>5776</v>
      </c>
      <c r="I1578" s="521" t="s">
        <v>2942</v>
      </c>
      <c r="J1578" s="524" t="s">
        <v>5777</v>
      </c>
      <c r="L1578" s="526">
        <v>45033.0</v>
      </c>
      <c r="M1578" s="526"/>
      <c r="N1578" s="526">
        <v>45029.0</v>
      </c>
      <c r="O1578" s="527">
        <v>45036.0</v>
      </c>
    </row>
    <row r="1579">
      <c r="A1579" s="520" t="s">
        <v>5778</v>
      </c>
      <c r="B1579" s="33"/>
      <c r="C1579" s="521" t="s">
        <v>83</v>
      </c>
      <c r="D1579" s="35" t="s">
        <v>5779</v>
      </c>
      <c r="E1579" s="528" t="s">
        <v>5780</v>
      </c>
      <c r="F1579" s="523" t="s">
        <v>5781</v>
      </c>
      <c r="G1579" s="521" t="s">
        <v>20</v>
      </c>
      <c r="I1579" s="521"/>
      <c r="J1579" s="524" t="s">
        <v>4576</v>
      </c>
      <c r="L1579" s="526">
        <v>45035.0</v>
      </c>
      <c r="M1579" s="526"/>
      <c r="N1579" s="526"/>
      <c r="O1579" s="527"/>
    </row>
    <row r="1580">
      <c r="A1580" s="520" t="s">
        <v>5782</v>
      </c>
      <c r="B1580" s="33"/>
      <c r="C1580" s="521" t="s">
        <v>5783</v>
      </c>
      <c r="D1580" s="35" t="s">
        <v>5784</v>
      </c>
      <c r="E1580" s="522"/>
      <c r="F1580" s="522"/>
      <c r="G1580" s="521" t="s">
        <v>20</v>
      </c>
      <c r="I1580" s="521"/>
      <c r="J1580" s="524"/>
      <c r="L1580" s="525" t="s">
        <v>22</v>
      </c>
      <c r="M1580" s="526"/>
      <c r="N1580" s="526"/>
      <c r="O1580" s="527"/>
    </row>
    <row r="1581">
      <c r="A1581" s="401" t="s">
        <v>5785</v>
      </c>
      <c r="B1581" s="17"/>
      <c r="C1581" s="402" t="s">
        <v>5786</v>
      </c>
      <c r="D1581" s="35" t="s">
        <v>5787</v>
      </c>
      <c r="E1581" s="403"/>
      <c r="F1581" s="403"/>
      <c r="G1581" s="402" t="s">
        <v>20</v>
      </c>
      <c r="H1581" s="19"/>
      <c r="I1581" s="402"/>
      <c r="J1581" s="404"/>
      <c r="K1581" s="19"/>
      <c r="L1581" s="405" t="s">
        <v>22</v>
      </c>
      <c r="M1581" s="406"/>
      <c r="N1581" s="406"/>
      <c r="O1581" s="407"/>
    </row>
    <row r="1582">
      <c r="A1582" s="50" t="s">
        <v>5788</v>
      </c>
      <c r="B1582" s="51" t="s">
        <v>5789</v>
      </c>
      <c r="C1582" s="11" t="s">
        <v>208</v>
      </c>
      <c r="D1582" s="35" t="s">
        <v>5790</v>
      </c>
      <c r="E1582" s="313" t="s">
        <v>5791</v>
      </c>
      <c r="F1582" s="53"/>
      <c r="G1582" s="154" t="s">
        <v>5792</v>
      </c>
      <c r="H1582" s="11" t="s">
        <v>49</v>
      </c>
      <c r="I1582" s="11"/>
      <c r="J1582" s="54" t="s">
        <v>1300</v>
      </c>
      <c r="K1582" s="13">
        <v>45022.0</v>
      </c>
      <c r="L1582" s="55" t="s">
        <v>22</v>
      </c>
      <c r="M1582" s="56"/>
      <c r="N1582" s="56"/>
      <c r="O1582" s="57"/>
    </row>
    <row r="1583">
      <c r="A1583" s="6" t="s">
        <v>5793</v>
      </c>
      <c r="B1583" s="33"/>
      <c r="C1583" s="8" t="s">
        <v>68</v>
      </c>
      <c r="D1583" s="35" t="s">
        <v>5794</v>
      </c>
      <c r="E1583" s="10"/>
      <c r="F1583" s="10"/>
      <c r="G1583" s="8" t="s">
        <v>20</v>
      </c>
      <c r="I1583" s="8"/>
      <c r="J1583" s="12"/>
      <c r="L1583" s="14" t="s">
        <v>22</v>
      </c>
      <c r="M1583" s="15"/>
      <c r="N1583" s="15"/>
      <c r="O1583" s="16"/>
    </row>
    <row r="1584">
      <c r="A1584" s="6" t="s">
        <v>5795</v>
      </c>
      <c r="B1584" s="33"/>
      <c r="C1584" s="8" t="s">
        <v>5796</v>
      </c>
      <c r="D1584" s="284" t="s">
        <v>5797</v>
      </c>
      <c r="E1584" s="10"/>
      <c r="F1584" s="10"/>
      <c r="G1584" s="8" t="s">
        <v>20</v>
      </c>
      <c r="I1584" s="8"/>
      <c r="J1584" s="12"/>
      <c r="L1584" s="14" t="s">
        <v>22</v>
      </c>
      <c r="M1584" s="15"/>
      <c r="N1584" s="15"/>
      <c r="O1584" s="16"/>
    </row>
    <row r="1585">
      <c r="A1585" s="58" t="s">
        <v>5798</v>
      </c>
      <c r="B1585" s="17"/>
      <c r="C1585" s="61" t="s">
        <v>1022</v>
      </c>
      <c r="D1585" s="35" t="s">
        <v>5799</v>
      </c>
      <c r="E1585" s="60"/>
      <c r="F1585" s="60"/>
      <c r="G1585" s="61" t="s">
        <v>20</v>
      </c>
      <c r="H1585" s="19"/>
      <c r="I1585" s="61"/>
      <c r="J1585" s="62"/>
      <c r="K1585" s="19"/>
      <c r="L1585" s="63" t="s">
        <v>22</v>
      </c>
      <c r="M1585" s="64"/>
      <c r="N1585" s="64"/>
      <c r="O1585" s="65"/>
    </row>
    <row r="1586">
      <c r="A1586" s="50" t="s">
        <v>5800</v>
      </c>
      <c r="B1586" s="51" t="s">
        <v>5801</v>
      </c>
      <c r="C1586" s="11" t="s">
        <v>1108</v>
      </c>
      <c r="D1586" s="35" t="s">
        <v>5802</v>
      </c>
      <c r="E1586" s="53"/>
      <c r="F1586" s="53"/>
      <c r="G1586" s="11" t="s">
        <v>20</v>
      </c>
      <c r="H1586" s="11" t="s">
        <v>49</v>
      </c>
      <c r="I1586" s="11"/>
      <c r="J1586" s="54"/>
      <c r="K1586" s="13">
        <v>45022.0</v>
      </c>
      <c r="L1586" s="55" t="s">
        <v>22</v>
      </c>
      <c r="M1586" s="56"/>
      <c r="N1586" s="56"/>
      <c r="O1586" s="57"/>
    </row>
    <row r="1587">
      <c r="A1587" s="58" t="s">
        <v>5803</v>
      </c>
      <c r="B1587" s="17"/>
      <c r="C1587" s="61" t="s">
        <v>71</v>
      </c>
      <c r="D1587" s="35" t="s">
        <v>5804</v>
      </c>
      <c r="E1587" s="60"/>
      <c r="F1587" s="60"/>
      <c r="G1587" s="61" t="s">
        <v>20</v>
      </c>
      <c r="H1587" s="19"/>
      <c r="I1587" s="61"/>
      <c r="J1587" s="62"/>
      <c r="K1587" s="19"/>
      <c r="L1587" s="63" t="s">
        <v>22</v>
      </c>
      <c r="M1587" s="64"/>
      <c r="N1587" s="64"/>
      <c r="O1587" s="65"/>
    </row>
    <row r="1588">
      <c r="A1588" s="50" t="s">
        <v>5805</v>
      </c>
      <c r="B1588" s="51" t="s">
        <v>5806</v>
      </c>
      <c r="C1588" s="11" t="s">
        <v>5807</v>
      </c>
      <c r="D1588" s="35" t="s">
        <v>5808</v>
      </c>
      <c r="E1588" s="53"/>
      <c r="F1588" s="53"/>
      <c r="G1588" s="11" t="s">
        <v>20</v>
      </c>
      <c r="H1588" s="11" t="s">
        <v>173</v>
      </c>
      <c r="I1588" s="11"/>
      <c r="J1588" s="54"/>
      <c r="K1588" s="13">
        <v>45022.0</v>
      </c>
      <c r="L1588" s="55" t="s">
        <v>22</v>
      </c>
      <c r="M1588" s="56"/>
      <c r="N1588" s="56"/>
      <c r="O1588" s="57"/>
    </row>
    <row r="1589">
      <c r="A1589" s="6" t="s">
        <v>5809</v>
      </c>
      <c r="B1589" s="33"/>
      <c r="C1589" s="8" t="s">
        <v>68</v>
      </c>
      <c r="D1589" s="35" t="s">
        <v>5810</v>
      </c>
      <c r="E1589" s="199" t="s">
        <v>5811</v>
      </c>
      <c r="F1589" s="10"/>
      <c r="G1589" s="8" t="s">
        <v>20</v>
      </c>
      <c r="I1589" s="8"/>
      <c r="J1589" s="12" t="s">
        <v>3060</v>
      </c>
      <c r="L1589" s="15">
        <v>45036.0</v>
      </c>
      <c r="M1589" s="15"/>
      <c r="N1589" s="15"/>
      <c r="O1589" s="16"/>
    </row>
    <row r="1590">
      <c r="A1590" s="6" t="s">
        <v>5812</v>
      </c>
      <c r="B1590" s="33"/>
      <c r="C1590" s="8" t="s">
        <v>5813</v>
      </c>
      <c r="D1590" s="35" t="s">
        <v>5814</v>
      </c>
      <c r="E1590" s="10"/>
      <c r="F1590" s="10"/>
      <c r="G1590" s="8" t="s">
        <v>20</v>
      </c>
      <c r="I1590" s="8"/>
      <c r="J1590" s="12"/>
      <c r="L1590" s="14" t="s">
        <v>22</v>
      </c>
      <c r="M1590" s="15"/>
      <c r="N1590" s="15"/>
      <c r="O1590" s="16"/>
    </row>
    <row r="1591">
      <c r="A1591" s="58" t="s">
        <v>5815</v>
      </c>
      <c r="B1591" s="17"/>
      <c r="C1591" s="61" t="s">
        <v>1653</v>
      </c>
      <c r="D1591" s="35" t="s">
        <v>5816</v>
      </c>
      <c r="E1591" s="60"/>
      <c r="F1591" s="60"/>
      <c r="G1591" s="61" t="s">
        <v>20</v>
      </c>
      <c r="H1591" s="19"/>
      <c r="I1591" s="61"/>
      <c r="J1591" s="62"/>
      <c r="K1591" s="19"/>
      <c r="L1591" s="63" t="s">
        <v>22</v>
      </c>
      <c r="M1591" s="64"/>
      <c r="N1591" s="64"/>
      <c r="O1591" s="65"/>
    </row>
    <row r="1592">
      <c r="A1592" s="50" t="s">
        <v>5817</v>
      </c>
      <c r="B1592" s="51" t="s">
        <v>5818</v>
      </c>
      <c r="C1592" s="11" t="s">
        <v>162</v>
      </c>
      <c r="D1592" s="35" t="s">
        <v>5819</v>
      </c>
      <c r="E1592" s="53"/>
      <c r="F1592" s="53"/>
      <c r="G1592" s="11" t="s">
        <v>20</v>
      </c>
      <c r="H1592" s="11" t="s">
        <v>49</v>
      </c>
      <c r="I1592" s="11"/>
      <c r="J1592" s="54"/>
      <c r="K1592" s="13">
        <v>45022.0</v>
      </c>
      <c r="L1592" s="55" t="s">
        <v>22</v>
      </c>
      <c r="M1592" s="56"/>
      <c r="N1592" s="56"/>
      <c r="O1592" s="57"/>
    </row>
    <row r="1593">
      <c r="A1593" s="58" t="s">
        <v>5820</v>
      </c>
      <c r="B1593" s="17"/>
      <c r="C1593" s="61" t="s">
        <v>1469</v>
      </c>
      <c r="D1593" s="35" t="s">
        <v>5821</v>
      </c>
      <c r="E1593" s="60"/>
      <c r="F1593" s="60"/>
      <c r="G1593" s="61" t="s">
        <v>20</v>
      </c>
      <c r="H1593" s="19"/>
      <c r="I1593" s="61"/>
      <c r="J1593" s="62"/>
      <c r="K1593" s="19"/>
      <c r="L1593" s="63" t="s">
        <v>22</v>
      </c>
      <c r="M1593" s="64"/>
      <c r="N1593" s="64"/>
      <c r="O1593" s="65"/>
    </row>
    <row r="1594">
      <c r="A1594" s="50" t="s">
        <v>5822</v>
      </c>
      <c r="B1594" s="51" t="s">
        <v>5823</v>
      </c>
      <c r="C1594" s="11" t="s">
        <v>208</v>
      </c>
      <c r="D1594" s="35" t="s">
        <v>5824</v>
      </c>
      <c r="E1594" s="313" t="s">
        <v>5825</v>
      </c>
      <c r="F1594" s="385" t="s">
        <v>5826</v>
      </c>
      <c r="G1594" s="154" t="s">
        <v>5827</v>
      </c>
      <c r="H1594" s="11" t="s">
        <v>173</v>
      </c>
      <c r="I1594" s="11"/>
      <c r="J1594" s="54" t="s">
        <v>3298</v>
      </c>
      <c r="K1594" s="13">
        <v>45022.0</v>
      </c>
      <c r="L1594" s="55" t="s">
        <v>22</v>
      </c>
      <c r="M1594" s="56"/>
      <c r="N1594" s="56"/>
      <c r="O1594" s="57"/>
    </row>
    <row r="1595">
      <c r="A1595" s="58" t="s">
        <v>5828</v>
      </c>
      <c r="B1595" s="17"/>
      <c r="C1595" s="61" t="s">
        <v>5829</v>
      </c>
      <c r="D1595" s="35" t="s">
        <v>5830</v>
      </c>
      <c r="E1595" s="60"/>
      <c r="F1595" s="373" t="s">
        <v>5831</v>
      </c>
      <c r="G1595" s="61" t="s">
        <v>20</v>
      </c>
      <c r="H1595" s="19"/>
      <c r="I1595" s="61"/>
      <c r="J1595" s="62" t="s">
        <v>212</v>
      </c>
      <c r="K1595" s="19"/>
      <c r="L1595" s="63" t="s">
        <v>22</v>
      </c>
      <c r="M1595" s="64"/>
      <c r="N1595" s="64"/>
      <c r="O1595" s="65"/>
    </row>
    <row r="1596">
      <c r="A1596" s="20" t="s">
        <v>5832</v>
      </c>
      <c r="B1596" s="21" t="s">
        <v>5833</v>
      </c>
      <c r="C1596" s="22" t="s">
        <v>219</v>
      </c>
      <c r="D1596" s="35" t="s">
        <v>5834</v>
      </c>
      <c r="E1596" s="25" t="s">
        <v>5835</v>
      </c>
      <c r="F1596" s="79"/>
      <c r="G1596" s="80" t="s">
        <v>5836</v>
      </c>
      <c r="H1596" s="22" t="s">
        <v>13</v>
      </c>
      <c r="I1596" s="22" t="s">
        <v>953</v>
      </c>
      <c r="J1596" s="27" t="s">
        <v>5837</v>
      </c>
      <c r="K1596" s="28">
        <v>45022.0</v>
      </c>
      <c r="L1596" s="30">
        <v>45037.0</v>
      </c>
      <c r="M1596" s="30"/>
      <c r="N1596" s="30"/>
      <c r="O1596" s="31"/>
    </row>
    <row r="1597">
      <c r="A1597" s="32" t="s">
        <v>5838</v>
      </c>
      <c r="B1597" s="33"/>
      <c r="C1597" s="34" t="s">
        <v>219</v>
      </c>
      <c r="D1597" s="35" t="s">
        <v>5839</v>
      </c>
      <c r="E1597" s="82"/>
      <c r="F1597" s="82"/>
      <c r="G1597" s="34" t="s">
        <v>20</v>
      </c>
      <c r="I1597" s="34"/>
      <c r="J1597" s="38"/>
      <c r="L1597" s="39" t="s">
        <v>22</v>
      </c>
      <c r="M1597" s="29"/>
      <c r="N1597" s="29"/>
      <c r="O1597" s="40"/>
    </row>
    <row r="1598">
      <c r="A1598" s="41" t="s">
        <v>5840</v>
      </c>
      <c r="B1598" s="17"/>
      <c r="C1598" s="42" t="s">
        <v>219</v>
      </c>
      <c r="D1598" s="35" t="s">
        <v>5841</v>
      </c>
      <c r="E1598" s="44"/>
      <c r="F1598" s="44"/>
      <c r="G1598" s="42" t="s">
        <v>20</v>
      </c>
      <c r="H1598" s="19"/>
      <c r="I1598" s="42"/>
      <c r="J1598" s="46"/>
      <c r="K1598" s="19"/>
      <c r="L1598" s="47" t="s">
        <v>22</v>
      </c>
      <c r="M1598" s="48"/>
      <c r="N1598" s="48"/>
      <c r="O1598" s="49"/>
    </row>
    <row r="1599" hidden="1">
      <c r="A1599" s="378" t="s">
        <v>5842</v>
      </c>
      <c r="B1599" s="374" t="s">
        <v>5843</v>
      </c>
      <c r="C1599" s="213" t="s">
        <v>219</v>
      </c>
      <c r="D1599" s="210"/>
      <c r="E1599" s="379"/>
      <c r="F1599" s="379"/>
      <c r="G1599" s="380" t="s">
        <v>5844</v>
      </c>
      <c r="H1599" s="213" t="s">
        <v>340</v>
      </c>
      <c r="I1599" s="213"/>
      <c r="J1599" s="214" t="s">
        <v>5845</v>
      </c>
      <c r="K1599" s="381">
        <v>45022.0</v>
      </c>
      <c r="L1599" s="382" t="s">
        <v>22</v>
      </c>
      <c r="M1599" s="366"/>
      <c r="N1599" s="366"/>
      <c r="O1599" s="367"/>
    </row>
    <row r="1600" hidden="1">
      <c r="A1600" s="228" t="s">
        <v>5846</v>
      </c>
      <c r="B1600" s="17"/>
      <c r="C1600" s="229" t="s">
        <v>219</v>
      </c>
      <c r="D1600" s="210"/>
      <c r="E1600" s="230"/>
      <c r="F1600" s="230"/>
      <c r="G1600" s="311" t="s">
        <v>5847</v>
      </c>
      <c r="H1600" s="19"/>
      <c r="I1600" s="229"/>
      <c r="J1600" s="232" t="s">
        <v>5848</v>
      </c>
      <c r="K1600" s="19"/>
      <c r="L1600" s="233" t="s">
        <v>22</v>
      </c>
      <c r="M1600" s="234"/>
      <c r="N1600" s="234"/>
      <c r="O1600" s="370"/>
    </row>
    <row r="1601" hidden="1">
      <c r="A1601" s="378" t="s">
        <v>5849</v>
      </c>
      <c r="B1601" s="208" t="s">
        <v>5850</v>
      </c>
      <c r="C1601" s="213" t="s">
        <v>100</v>
      </c>
      <c r="D1601" s="210"/>
      <c r="E1601" s="581" t="s">
        <v>5851</v>
      </c>
      <c r="F1601" s="582" t="s">
        <v>5852</v>
      </c>
      <c r="G1601" s="380" t="s">
        <v>5853</v>
      </c>
      <c r="H1601" s="213" t="s">
        <v>340</v>
      </c>
      <c r="I1601" s="213"/>
      <c r="J1601" s="214" t="s">
        <v>5854</v>
      </c>
      <c r="K1601" s="381">
        <v>45023.0</v>
      </c>
      <c r="L1601" s="382" t="s">
        <v>22</v>
      </c>
      <c r="M1601" s="366"/>
      <c r="N1601" s="366"/>
      <c r="O1601" s="367"/>
    </row>
    <row r="1602" hidden="1">
      <c r="B1602" s="33"/>
      <c r="D1602" s="210"/>
      <c r="E1602" s="626" t="s">
        <v>5855</v>
      </c>
      <c r="I1602" s="221"/>
      <c r="J1602" s="223" t="s">
        <v>3511</v>
      </c>
      <c r="L1602" s="224" t="s">
        <v>22</v>
      </c>
      <c r="M1602" s="225"/>
      <c r="N1602" s="225"/>
      <c r="O1602" s="368"/>
    </row>
    <row r="1603" hidden="1">
      <c r="B1603" s="33"/>
      <c r="D1603" s="210"/>
      <c r="E1603" s="734" t="s">
        <v>5856</v>
      </c>
      <c r="I1603" s="221"/>
      <c r="J1603" s="223" t="s">
        <v>1300</v>
      </c>
      <c r="L1603" s="224" t="s">
        <v>22</v>
      </c>
      <c r="M1603" s="225"/>
      <c r="N1603" s="225"/>
      <c r="O1603" s="368"/>
    </row>
    <row r="1604" hidden="1">
      <c r="A1604" s="228" t="s">
        <v>5857</v>
      </c>
      <c r="B1604" s="17"/>
      <c r="C1604" s="229" t="s">
        <v>219</v>
      </c>
      <c r="D1604" s="210"/>
      <c r="E1604" s="230"/>
      <c r="F1604" s="230"/>
      <c r="G1604" s="229" t="s">
        <v>20</v>
      </c>
      <c r="H1604" s="19"/>
      <c r="I1604" s="229"/>
      <c r="J1604" s="232"/>
      <c r="K1604" s="19"/>
      <c r="L1604" s="233" t="s">
        <v>22</v>
      </c>
      <c r="M1604" s="234"/>
      <c r="N1604" s="234"/>
      <c r="O1604" s="370"/>
    </row>
    <row r="1605">
      <c r="A1605" s="20" t="s">
        <v>5858</v>
      </c>
      <c r="B1605" s="21" t="s">
        <v>5859</v>
      </c>
      <c r="C1605" s="22" t="s">
        <v>219</v>
      </c>
      <c r="D1605" s="35" t="s">
        <v>5860</v>
      </c>
      <c r="E1605" s="79"/>
      <c r="F1605" s="79"/>
      <c r="G1605" s="22" t="s">
        <v>20</v>
      </c>
      <c r="H1605" s="22" t="s">
        <v>13</v>
      </c>
      <c r="I1605" s="22"/>
      <c r="J1605" s="27"/>
      <c r="K1605" s="28">
        <v>45023.0</v>
      </c>
      <c r="L1605" s="81" t="s">
        <v>22</v>
      </c>
      <c r="M1605" s="30"/>
      <c r="N1605" s="30"/>
      <c r="O1605" s="31"/>
    </row>
    <row r="1606">
      <c r="A1606" s="32" t="s">
        <v>5861</v>
      </c>
      <c r="B1606" s="33"/>
      <c r="C1606" s="34" t="s">
        <v>219</v>
      </c>
      <c r="D1606" s="35" t="s">
        <v>5862</v>
      </c>
      <c r="E1606" s="82"/>
      <c r="F1606" s="82"/>
      <c r="G1606" s="164" t="s">
        <v>5863</v>
      </c>
      <c r="I1606" s="34"/>
      <c r="J1606" s="38"/>
      <c r="L1606" s="39" t="s">
        <v>22</v>
      </c>
      <c r="M1606" s="29"/>
      <c r="N1606" s="29"/>
      <c r="O1606" s="40"/>
    </row>
    <row r="1607">
      <c r="A1607" s="41" t="s">
        <v>5864</v>
      </c>
      <c r="B1607" s="17"/>
      <c r="C1607" s="42" t="s">
        <v>768</v>
      </c>
      <c r="D1607" s="35" t="s">
        <v>5865</v>
      </c>
      <c r="E1607" s="44"/>
      <c r="F1607" s="165" t="s">
        <v>5866</v>
      </c>
      <c r="G1607" s="42" t="s">
        <v>20</v>
      </c>
      <c r="H1607" s="19"/>
      <c r="I1607" s="42"/>
      <c r="J1607" s="46" t="s">
        <v>1276</v>
      </c>
      <c r="K1607" s="19"/>
      <c r="L1607" s="591">
        <v>45040.0</v>
      </c>
      <c r="M1607" s="48"/>
      <c r="N1607" s="48"/>
      <c r="O1607" s="49"/>
    </row>
    <row r="1608">
      <c r="A1608" s="50" t="s">
        <v>5867</v>
      </c>
      <c r="B1608" s="51" t="s">
        <v>5868</v>
      </c>
      <c r="C1608" s="11" t="s">
        <v>290</v>
      </c>
      <c r="D1608" s="35" t="s">
        <v>5869</v>
      </c>
      <c r="E1608" s="53"/>
      <c r="F1608" s="53"/>
      <c r="G1608" s="154" t="s">
        <v>5870</v>
      </c>
      <c r="H1608" s="11" t="s">
        <v>173</v>
      </c>
      <c r="I1608" s="11"/>
      <c r="J1608" s="54"/>
      <c r="K1608" s="13">
        <v>45023.0</v>
      </c>
      <c r="L1608" s="55" t="s">
        <v>22</v>
      </c>
      <c r="M1608" s="56"/>
      <c r="N1608" s="56"/>
      <c r="O1608" s="57"/>
    </row>
    <row r="1609">
      <c r="A1609" s="58" t="s">
        <v>5871</v>
      </c>
      <c r="B1609" s="17"/>
      <c r="C1609" s="61" t="s">
        <v>134</v>
      </c>
      <c r="D1609" s="35" t="s">
        <v>5872</v>
      </c>
      <c r="E1609" s="286" t="s">
        <v>5873</v>
      </c>
      <c r="F1609" s="60"/>
      <c r="G1609" s="61" t="s">
        <v>20</v>
      </c>
      <c r="H1609" s="19"/>
      <c r="I1609" s="8"/>
      <c r="J1609" s="12" t="s">
        <v>3511</v>
      </c>
      <c r="K1609" s="19"/>
      <c r="L1609" s="14" t="s">
        <v>22</v>
      </c>
      <c r="M1609" s="15"/>
      <c r="N1609" s="15"/>
      <c r="O1609" s="16"/>
    </row>
    <row r="1610">
      <c r="A1610" s="20" t="s">
        <v>5874</v>
      </c>
      <c r="B1610" s="21" t="s">
        <v>5875</v>
      </c>
      <c r="C1610" s="22" t="s">
        <v>219</v>
      </c>
      <c r="D1610" s="35" t="s">
        <v>5876</v>
      </c>
      <c r="E1610" s="25" t="s">
        <v>5877</v>
      </c>
      <c r="F1610" s="25" t="s">
        <v>5878</v>
      </c>
      <c r="G1610" s="80" t="s">
        <v>5879</v>
      </c>
      <c r="H1610" s="22" t="s">
        <v>13</v>
      </c>
      <c r="I1610" s="22"/>
      <c r="J1610" s="27" t="s">
        <v>5880</v>
      </c>
      <c r="K1610" s="28">
        <v>45023.0</v>
      </c>
      <c r="L1610" s="30">
        <v>45040.0</v>
      </c>
      <c r="M1610" s="30"/>
      <c r="N1610" s="30"/>
      <c r="O1610" s="31"/>
    </row>
    <row r="1611">
      <c r="A1611" s="32" t="s">
        <v>5881</v>
      </c>
      <c r="B1611" s="33"/>
      <c r="C1611" s="34" t="s">
        <v>711</v>
      </c>
      <c r="D1611" s="35" t="s">
        <v>5882</v>
      </c>
      <c r="E1611" s="82"/>
      <c r="F1611" s="37" t="s">
        <v>5883</v>
      </c>
      <c r="G1611" s="164" t="s">
        <v>5884</v>
      </c>
      <c r="I1611" s="34"/>
      <c r="J1611" s="38" t="s">
        <v>5885</v>
      </c>
      <c r="L1611" s="29">
        <v>45040.0</v>
      </c>
      <c r="M1611" s="29"/>
      <c r="N1611" s="29"/>
      <c r="O1611" s="40"/>
    </row>
    <row r="1612">
      <c r="A1612" s="41" t="s">
        <v>5886</v>
      </c>
      <c r="B1612" s="17"/>
      <c r="C1612" s="42" t="s">
        <v>1272</v>
      </c>
      <c r="D1612" s="35" t="s">
        <v>5887</v>
      </c>
      <c r="E1612" s="44"/>
      <c r="F1612" s="44"/>
      <c r="G1612" s="42" t="s">
        <v>20</v>
      </c>
      <c r="H1612" s="19"/>
      <c r="I1612" s="42"/>
      <c r="J1612" s="46"/>
      <c r="K1612" s="19"/>
      <c r="L1612" s="47" t="s">
        <v>22</v>
      </c>
      <c r="M1612" s="48"/>
      <c r="N1612" s="48"/>
      <c r="O1612" s="49"/>
    </row>
    <row r="1613">
      <c r="A1613" s="50" t="s">
        <v>5888</v>
      </c>
      <c r="B1613" s="51" t="s">
        <v>5889</v>
      </c>
      <c r="C1613" s="11" t="s">
        <v>610</v>
      </c>
      <c r="D1613" s="35" t="s">
        <v>5890</v>
      </c>
      <c r="E1613" s="313" t="s">
        <v>5891</v>
      </c>
      <c r="F1613" s="385" t="s">
        <v>5892</v>
      </c>
      <c r="G1613" s="11" t="s">
        <v>20</v>
      </c>
      <c r="H1613" s="11" t="s">
        <v>173</v>
      </c>
      <c r="I1613" s="11"/>
      <c r="J1613" s="54" t="s">
        <v>3298</v>
      </c>
      <c r="K1613" s="13">
        <v>45023.0</v>
      </c>
      <c r="L1613" s="55" t="s">
        <v>22</v>
      </c>
      <c r="M1613" s="56"/>
      <c r="N1613" s="56"/>
      <c r="O1613" s="57"/>
    </row>
    <row r="1614">
      <c r="A1614" s="58" t="s">
        <v>5893</v>
      </c>
      <c r="B1614" s="17"/>
      <c r="C1614" s="61" t="s">
        <v>162</v>
      </c>
      <c r="D1614" s="35" t="s">
        <v>5894</v>
      </c>
      <c r="E1614" s="60"/>
      <c r="F1614" s="60"/>
      <c r="G1614" s="159" t="s">
        <v>5895</v>
      </c>
      <c r="H1614" s="19"/>
      <c r="I1614" s="61"/>
      <c r="J1614" s="62" t="s">
        <v>5848</v>
      </c>
      <c r="K1614" s="19"/>
      <c r="L1614" s="63" t="s">
        <v>22</v>
      </c>
      <c r="M1614" s="64"/>
      <c r="N1614" s="64"/>
      <c r="O1614" s="65"/>
    </row>
    <row r="1615">
      <c r="A1615" s="20" t="s">
        <v>5896</v>
      </c>
      <c r="B1615" s="21" t="s">
        <v>5897</v>
      </c>
      <c r="C1615" s="22" t="s">
        <v>100</v>
      </c>
      <c r="D1615" s="35" t="s">
        <v>5898</v>
      </c>
      <c r="E1615" s="25" t="s">
        <v>5899</v>
      </c>
      <c r="F1615" s="25" t="s">
        <v>5900</v>
      </c>
      <c r="G1615" s="80" t="s">
        <v>5901</v>
      </c>
      <c r="H1615" s="22" t="s">
        <v>13</v>
      </c>
      <c r="I1615" s="22" t="s">
        <v>2942</v>
      </c>
      <c r="J1615" s="27" t="s">
        <v>3779</v>
      </c>
      <c r="K1615" s="28">
        <v>45023.0</v>
      </c>
      <c r="L1615" s="30">
        <v>45030.0</v>
      </c>
      <c r="M1615" s="30"/>
      <c r="N1615" s="30"/>
      <c r="O1615" s="31"/>
    </row>
    <row r="1616">
      <c r="A1616" s="32" t="s">
        <v>5902</v>
      </c>
      <c r="B1616" s="33"/>
      <c r="C1616" s="34" t="s">
        <v>71</v>
      </c>
      <c r="D1616" s="35" t="s">
        <v>5903</v>
      </c>
      <c r="E1616" s="43" t="s">
        <v>5904</v>
      </c>
      <c r="F1616" s="82"/>
      <c r="G1616" s="34" t="s">
        <v>20</v>
      </c>
      <c r="I1616" s="34"/>
      <c r="J1616" s="38" t="s">
        <v>3511</v>
      </c>
      <c r="L1616" s="29">
        <v>45030.0</v>
      </c>
      <c r="M1616" s="29"/>
      <c r="N1616" s="29"/>
      <c r="O1616" s="40"/>
    </row>
    <row r="1617">
      <c r="A1617" s="32" t="s">
        <v>5905</v>
      </c>
      <c r="B1617" s="33"/>
      <c r="C1617" s="34" t="s">
        <v>5906</v>
      </c>
      <c r="D1617" s="35" t="s">
        <v>5907</v>
      </c>
      <c r="E1617" s="43" t="s">
        <v>5908</v>
      </c>
      <c r="F1617" s="43" t="s">
        <v>5909</v>
      </c>
      <c r="G1617" s="164" t="s">
        <v>5910</v>
      </c>
      <c r="I1617" s="34"/>
      <c r="J1617" s="38" t="s">
        <v>5911</v>
      </c>
      <c r="L1617" s="29">
        <v>45036.0</v>
      </c>
      <c r="M1617" s="29"/>
      <c r="N1617" s="29"/>
      <c r="O1617" s="40"/>
    </row>
    <row r="1618">
      <c r="A1618" s="32" t="s">
        <v>5912</v>
      </c>
      <c r="B1618" s="33"/>
      <c r="C1618" s="34" t="s">
        <v>219</v>
      </c>
      <c r="D1618" s="35" t="s">
        <v>5913</v>
      </c>
      <c r="E1618" s="82"/>
      <c r="F1618" s="82"/>
      <c r="G1618" s="164" t="s">
        <v>5914</v>
      </c>
      <c r="I1618" s="34"/>
      <c r="J1618" s="38"/>
      <c r="L1618" s="39" t="s">
        <v>22</v>
      </c>
      <c r="M1618" s="29"/>
      <c r="N1618" s="29"/>
      <c r="O1618" s="40"/>
    </row>
    <row r="1619">
      <c r="A1619" s="32" t="s">
        <v>5915</v>
      </c>
      <c r="B1619" s="33"/>
      <c r="C1619" s="34" t="s">
        <v>5916</v>
      </c>
      <c r="D1619" s="35" t="s">
        <v>5917</v>
      </c>
      <c r="E1619" s="82"/>
      <c r="F1619" s="37" t="s">
        <v>5918</v>
      </c>
      <c r="G1619" s="34" t="s">
        <v>20</v>
      </c>
      <c r="I1619" s="34"/>
      <c r="J1619" s="38" t="s">
        <v>1276</v>
      </c>
      <c r="L1619" s="29">
        <v>45040.0</v>
      </c>
      <c r="M1619" s="29"/>
      <c r="N1619" s="29"/>
      <c r="O1619" s="40"/>
    </row>
    <row r="1620">
      <c r="A1620" s="41" t="s">
        <v>5919</v>
      </c>
      <c r="B1620" s="17"/>
      <c r="C1620" s="42" t="s">
        <v>1022</v>
      </c>
      <c r="D1620" s="35" t="s">
        <v>5920</v>
      </c>
      <c r="E1620" s="44"/>
      <c r="F1620" s="44"/>
      <c r="G1620" s="42" t="s">
        <v>20</v>
      </c>
      <c r="H1620" s="19"/>
      <c r="I1620" s="42"/>
      <c r="J1620" s="46"/>
      <c r="K1620" s="19"/>
      <c r="L1620" s="47" t="s">
        <v>22</v>
      </c>
      <c r="M1620" s="48"/>
      <c r="N1620" s="48"/>
      <c r="O1620" s="49"/>
    </row>
    <row r="1621">
      <c r="A1621" s="133" t="s">
        <v>5921</v>
      </c>
      <c r="B1621" s="134" t="s">
        <v>5922</v>
      </c>
      <c r="C1621" s="135" t="s">
        <v>219</v>
      </c>
      <c r="D1621" s="35" t="s">
        <v>5923</v>
      </c>
      <c r="E1621" s="644" t="s">
        <v>457</v>
      </c>
      <c r="F1621" s="544"/>
      <c r="G1621" s="135" t="s">
        <v>20</v>
      </c>
      <c r="H1621" s="135" t="s">
        <v>123</v>
      </c>
      <c r="I1621" s="135"/>
      <c r="J1621" s="139" t="s">
        <v>5924</v>
      </c>
      <c r="K1621" s="140">
        <v>45026.0</v>
      </c>
      <c r="L1621" s="141">
        <v>45033.0</v>
      </c>
      <c r="M1621" s="141"/>
      <c r="N1621" s="141"/>
      <c r="O1621" s="142"/>
    </row>
    <row r="1622">
      <c r="A1622" s="143" t="s">
        <v>5925</v>
      </c>
      <c r="B1622" s="33"/>
      <c r="C1622" s="144" t="s">
        <v>219</v>
      </c>
      <c r="D1622" s="35" t="s">
        <v>5926</v>
      </c>
      <c r="E1622" s="146"/>
      <c r="F1622" s="146"/>
      <c r="G1622" s="144" t="s">
        <v>20</v>
      </c>
      <c r="I1622" s="144"/>
      <c r="J1622" s="147"/>
      <c r="L1622" s="148" t="s">
        <v>22</v>
      </c>
      <c r="M1622" s="149"/>
      <c r="N1622" s="149"/>
      <c r="O1622" s="150"/>
    </row>
    <row r="1623">
      <c r="A1623" s="550" t="s">
        <v>5927</v>
      </c>
      <c r="B1623" s="17"/>
      <c r="C1623" s="551" t="s">
        <v>219</v>
      </c>
      <c r="D1623" s="35" t="s">
        <v>5928</v>
      </c>
      <c r="E1623" s="552"/>
      <c r="F1623" s="717" t="s">
        <v>5929</v>
      </c>
      <c r="G1623" s="551" t="s">
        <v>20</v>
      </c>
      <c r="H1623" s="19"/>
      <c r="I1623" s="551"/>
      <c r="J1623" s="554" t="s">
        <v>5930</v>
      </c>
      <c r="K1623" s="19"/>
      <c r="L1623" s="555" t="s">
        <v>22</v>
      </c>
      <c r="M1623" s="556"/>
      <c r="N1623" s="556"/>
      <c r="O1623" s="557"/>
    </row>
    <row r="1624">
      <c r="A1624" s="20" t="s">
        <v>5931</v>
      </c>
      <c r="B1624" s="21" t="s">
        <v>5932</v>
      </c>
      <c r="C1624" s="22" t="s">
        <v>100</v>
      </c>
      <c r="D1624" s="35" t="s">
        <v>5933</v>
      </c>
      <c r="E1624" s="79"/>
      <c r="F1624" s="79"/>
      <c r="G1624" s="22" t="s">
        <v>20</v>
      </c>
      <c r="H1624" s="22" t="s">
        <v>13</v>
      </c>
      <c r="I1624" s="22"/>
      <c r="J1624" s="27"/>
      <c r="K1624" s="28">
        <v>45026.0</v>
      </c>
      <c r="L1624" s="81" t="s">
        <v>22</v>
      </c>
      <c r="M1624" s="30"/>
      <c r="N1624" s="30"/>
      <c r="O1624" s="31"/>
    </row>
    <row r="1625">
      <c r="A1625" s="41" t="s">
        <v>5934</v>
      </c>
      <c r="B1625" s="17"/>
      <c r="C1625" s="42" t="s">
        <v>558</v>
      </c>
      <c r="D1625" s="35" t="s">
        <v>5935</v>
      </c>
      <c r="E1625" s="43" t="s">
        <v>5936</v>
      </c>
      <c r="F1625" s="165" t="s">
        <v>5937</v>
      </c>
      <c r="G1625" s="362" t="s">
        <v>5938</v>
      </c>
      <c r="H1625" s="19"/>
      <c r="I1625" s="34" t="s">
        <v>2942</v>
      </c>
      <c r="J1625" s="38" t="s">
        <v>5939</v>
      </c>
      <c r="K1625" s="19"/>
      <c r="L1625" s="29">
        <v>45042.0</v>
      </c>
      <c r="M1625" s="29"/>
      <c r="N1625" s="29"/>
      <c r="O1625" s="40"/>
    </row>
    <row r="1626">
      <c r="A1626" s="20" t="s">
        <v>5940</v>
      </c>
      <c r="B1626" s="21" t="s">
        <v>5941</v>
      </c>
      <c r="C1626" s="22" t="s">
        <v>100</v>
      </c>
      <c r="D1626" s="35" t="s">
        <v>5942</v>
      </c>
      <c r="E1626" s="25" t="s">
        <v>5943</v>
      </c>
      <c r="F1626" s="79"/>
      <c r="G1626" s="80" t="s">
        <v>5944</v>
      </c>
      <c r="H1626" s="22" t="s">
        <v>13</v>
      </c>
      <c r="I1626" s="22"/>
      <c r="J1626" s="27" t="s">
        <v>5945</v>
      </c>
      <c r="K1626" s="28">
        <v>45026.0</v>
      </c>
      <c r="L1626" s="30">
        <v>45033.0</v>
      </c>
      <c r="M1626" s="30"/>
      <c r="N1626" s="30"/>
      <c r="O1626" s="31"/>
    </row>
    <row r="1627">
      <c r="A1627" s="32" t="s">
        <v>5946</v>
      </c>
      <c r="B1627" s="33"/>
      <c r="C1627" s="34" t="s">
        <v>385</v>
      </c>
      <c r="D1627" s="35" t="s">
        <v>5947</v>
      </c>
      <c r="E1627" s="82"/>
      <c r="F1627" s="82"/>
      <c r="G1627" s="164" t="s">
        <v>5948</v>
      </c>
      <c r="I1627" s="34"/>
      <c r="J1627" s="38"/>
      <c r="L1627" s="39" t="s">
        <v>22</v>
      </c>
      <c r="M1627" s="29"/>
      <c r="N1627" s="29"/>
      <c r="O1627" s="40"/>
    </row>
    <row r="1628">
      <c r="A1628" s="41" t="s">
        <v>5949</v>
      </c>
      <c r="B1628" s="17"/>
      <c r="C1628" s="42" t="s">
        <v>219</v>
      </c>
      <c r="D1628" s="35" t="s">
        <v>5950</v>
      </c>
      <c r="E1628" s="735"/>
      <c r="F1628" s="165" t="s">
        <v>5951</v>
      </c>
      <c r="G1628" s="362" t="s">
        <v>5952</v>
      </c>
      <c r="H1628" s="19"/>
      <c r="I1628" s="42"/>
      <c r="J1628" s="46" t="s">
        <v>212</v>
      </c>
      <c r="K1628" s="19"/>
      <c r="L1628" s="47" t="s">
        <v>22</v>
      </c>
      <c r="M1628" s="48"/>
      <c r="N1628" s="48"/>
      <c r="O1628" s="49"/>
    </row>
    <row r="1629">
      <c r="A1629" s="20" t="s">
        <v>5953</v>
      </c>
      <c r="B1629" s="21" t="s">
        <v>5954</v>
      </c>
      <c r="C1629" s="22" t="s">
        <v>219</v>
      </c>
      <c r="D1629" s="35" t="s">
        <v>5955</v>
      </c>
      <c r="E1629" s="25" t="s">
        <v>5956</v>
      </c>
      <c r="F1629" s="163" t="s">
        <v>5957</v>
      </c>
      <c r="G1629" s="22" t="s">
        <v>20</v>
      </c>
      <c r="H1629" s="22" t="s">
        <v>13</v>
      </c>
      <c r="I1629" s="22"/>
      <c r="J1629" s="27" t="s">
        <v>5880</v>
      </c>
      <c r="K1629" s="28">
        <v>45026.0</v>
      </c>
      <c r="L1629" s="492">
        <v>45041.0</v>
      </c>
      <c r="M1629" s="30"/>
      <c r="N1629" s="30"/>
      <c r="O1629" s="31"/>
    </row>
    <row r="1630">
      <c r="A1630" s="41" t="s">
        <v>5958</v>
      </c>
      <c r="B1630" s="17"/>
      <c r="C1630" s="42" t="s">
        <v>2443</v>
      </c>
      <c r="D1630" s="35" t="s">
        <v>5959</v>
      </c>
      <c r="E1630" s="44"/>
      <c r="F1630" s="44"/>
      <c r="G1630" s="42" t="s">
        <v>20</v>
      </c>
      <c r="H1630" s="19"/>
      <c r="I1630" s="42"/>
      <c r="J1630" s="46"/>
      <c r="K1630" s="19"/>
      <c r="L1630" s="47" t="s">
        <v>22</v>
      </c>
      <c r="M1630" s="48"/>
      <c r="N1630" s="48"/>
      <c r="O1630" s="49"/>
    </row>
    <row r="1631">
      <c r="A1631" s="133" t="s">
        <v>5960</v>
      </c>
      <c r="B1631" s="134" t="s">
        <v>5961</v>
      </c>
      <c r="C1631" s="135" t="s">
        <v>219</v>
      </c>
      <c r="D1631" s="35" t="s">
        <v>5962</v>
      </c>
      <c r="E1631" s="644" t="s">
        <v>5963</v>
      </c>
      <c r="F1631" s="545" t="s">
        <v>5964</v>
      </c>
      <c r="G1631" s="138" t="s">
        <v>5965</v>
      </c>
      <c r="H1631" s="135" t="s">
        <v>123</v>
      </c>
      <c r="I1631" s="135"/>
      <c r="J1631" s="139" t="s">
        <v>5966</v>
      </c>
      <c r="K1631" s="140">
        <v>45027.0</v>
      </c>
      <c r="L1631" s="615" t="s">
        <v>22</v>
      </c>
      <c r="M1631" s="141"/>
      <c r="N1631" s="141"/>
      <c r="O1631" s="142"/>
    </row>
    <row r="1632">
      <c r="A1632" s="143" t="s">
        <v>5967</v>
      </c>
      <c r="B1632" s="33"/>
      <c r="C1632" s="144" t="s">
        <v>219</v>
      </c>
      <c r="D1632" s="35" t="s">
        <v>5968</v>
      </c>
      <c r="E1632" s="145" t="s">
        <v>5969</v>
      </c>
      <c r="F1632" s="146"/>
      <c r="G1632" s="647" t="s">
        <v>5970</v>
      </c>
      <c r="I1632" s="144" t="s">
        <v>4476</v>
      </c>
      <c r="J1632" s="147" t="s">
        <v>5971</v>
      </c>
      <c r="L1632" s="149">
        <v>45041.0</v>
      </c>
      <c r="M1632" s="149"/>
      <c r="N1632" s="149"/>
      <c r="O1632" s="150"/>
    </row>
    <row r="1633">
      <c r="A1633" s="143" t="s">
        <v>5972</v>
      </c>
      <c r="B1633" s="33"/>
      <c r="C1633" s="144" t="s">
        <v>1272</v>
      </c>
      <c r="D1633" s="35" t="s">
        <v>5973</v>
      </c>
      <c r="E1633" s="146"/>
      <c r="F1633" s="146"/>
      <c r="G1633" s="144" t="s">
        <v>20</v>
      </c>
      <c r="I1633" s="144"/>
      <c r="J1633" s="147"/>
      <c r="L1633" s="148" t="s">
        <v>22</v>
      </c>
      <c r="M1633" s="149"/>
      <c r="N1633" s="149"/>
      <c r="O1633" s="150"/>
    </row>
    <row r="1634">
      <c r="A1634" s="143" t="s">
        <v>5974</v>
      </c>
      <c r="B1634" s="33"/>
      <c r="C1634" s="144" t="s">
        <v>5975</v>
      </c>
      <c r="D1634" s="35" t="s">
        <v>5976</v>
      </c>
      <c r="E1634" s="146"/>
      <c r="F1634" s="146"/>
      <c r="G1634" s="144" t="s">
        <v>20</v>
      </c>
      <c r="I1634" s="144"/>
      <c r="J1634" s="147" t="s">
        <v>1276</v>
      </c>
      <c r="L1634" s="149">
        <v>45042.0</v>
      </c>
      <c r="M1634" s="149"/>
      <c r="N1634" s="149"/>
      <c r="O1634" s="150"/>
    </row>
    <row r="1635">
      <c r="A1635" s="143" t="s">
        <v>5977</v>
      </c>
      <c r="B1635" s="33"/>
      <c r="C1635" s="144" t="s">
        <v>5978</v>
      </c>
      <c r="D1635" s="35" t="s">
        <v>5979</v>
      </c>
      <c r="E1635" s="146"/>
      <c r="F1635" s="146"/>
      <c r="G1635" s="144" t="s">
        <v>20</v>
      </c>
      <c r="I1635" s="144"/>
      <c r="J1635" s="147"/>
      <c r="L1635" s="148" t="s">
        <v>22</v>
      </c>
      <c r="M1635" s="149"/>
      <c r="N1635" s="149"/>
      <c r="O1635" s="150"/>
    </row>
    <row r="1636">
      <c r="A1636" s="550" t="s">
        <v>5980</v>
      </c>
      <c r="B1636" s="17"/>
      <c r="C1636" s="551" t="s">
        <v>768</v>
      </c>
      <c r="D1636" s="35" t="s">
        <v>5981</v>
      </c>
      <c r="E1636" s="552"/>
      <c r="F1636" s="552"/>
      <c r="G1636" s="551" t="s">
        <v>20</v>
      </c>
      <c r="H1636" s="19"/>
      <c r="I1636" s="551"/>
      <c r="J1636" s="554"/>
      <c r="K1636" s="19"/>
      <c r="L1636" s="555" t="s">
        <v>22</v>
      </c>
      <c r="M1636" s="556"/>
      <c r="N1636" s="556"/>
      <c r="O1636" s="557"/>
    </row>
    <row r="1637">
      <c r="A1637" s="50" t="s">
        <v>5982</v>
      </c>
      <c r="B1637" s="51" t="s">
        <v>5983</v>
      </c>
      <c r="C1637" s="11" t="s">
        <v>1911</v>
      </c>
      <c r="D1637" s="35" t="s">
        <v>5984</v>
      </c>
      <c r="E1637" s="313" t="s">
        <v>5985</v>
      </c>
      <c r="F1637" s="385" t="s">
        <v>5986</v>
      </c>
      <c r="G1637" s="154" t="s">
        <v>5987</v>
      </c>
      <c r="H1637" s="11" t="s">
        <v>173</v>
      </c>
      <c r="I1637" s="11"/>
      <c r="J1637" s="54" t="s">
        <v>5988</v>
      </c>
      <c r="K1637" s="13">
        <v>45027.0</v>
      </c>
      <c r="L1637" s="55" t="s">
        <v>22</v>
      </c>
      <c r="M1637" s="56"/>
      <c r="N1637" s="56"/>
      <c r="O1637" s="57"/>
    </row>
    <row r="1638">
      <c r="A1638" s="58" t="s">
        <v>5989</v>
      </c>
      <c r="B1638" s="17"/>
      <c r="C1638" s="61" t="s">
        <v>5990</v>
      </c>
      <c r="D1638" s="35" t="s">
        <v>5991</v>
      </c>
      <c r="E1638" s="199" t="s">
        <v>5992</v>
      </c>
      <c r="F1638" s="60"/>
      <c r="G1638" s="159" t="s">
        <v>5993</v>
      </c>
      <c r="H1638" s="19"/>
      <c r="I1638" s="8"/>
      <c r="J1638" s="12" t="s">
        <v>5994</v>
      </c>
      <c r="K1638" s="19"/>
      <c r="L1638" s="15">
        <v>45034.0</v>
      </c>
      <c r="M1638" s="15"/>
      <c r="N1638" s="15"/>
      <c r="O1638" s="16"/>
    </row>
    <row r="1639">
      <c r="A1639" s="20" t="s">
        <v>5995</v>
      </c>
      <c r="B1639" s="21" t="s">
        <v>5996</v>
      </c>
      <c r="C1639" s="22" t="s">
        <v>219</v>
      </c>
      <c r="D1639" s="35" t="s">
        <v>5997</v>
      </c>
      <c r="E1639" s="79"/>
      <c r="F1639" s="163" t="s">
        <v>5998</v>
      </c>
      <c r="G1639" s="80" t="s">
        <v>5999</v>
      </c>
      <c r="H1639" s="22" t="s">
        <v>13</v>
      </c>
      <c r="I1639" s="22"/>
      <c r="J1639" s="27" t="s">
        <v>6000</v>
      </c>
      <c r="K1639" s="28">
        <v>45027.0</v>
      </c>
      <c r="L1639" s="492">
        <v>45042.0</v>
      </c>
      <c r="M1639" s="30"/>
      <c r="N1639" s="30"/>
      <c r="O1639" s="31"/>
    </row>
    <row r="1640">
      <c r="A1640" s="41" t="s">
        <v>6001</v>
      </c>
      <c r="B1640" s="17"/>
      <c r="C1640" s="42" t="s">
        <v>4083</v>
      </c>
      <c r="D1640" s="35" t="s">
        <v>6002</v>
      </c>
      <c r="E1640" s="536" t="s">
        <v>6003</v>
      </c>
      <c r="F1640" s="44"/>
      <c r="G1640" s="42" t="s">
        <v>20</v>
      </c>
      <c r="H1640" s="19"/>
      <c r="I1640" s="42"/>
      <c r="J1640" s="46" t="s">
        <v>3511</v>
      </c>
      <c r="K1640" s="19"/>
      <c r="L1640" s="48">
        <v>45034.0</v>
      </c>
      <c r="M1640" s="48"/>
      <c r="N1640" s="48"/>
      <c r="O1640" s="49"/>
    </row>
    <row r="1641">
      <c r="A1641" s="391" t="s">
        <v>6004</v>
      </c>
      <c r="B1641" s="134" t="s">
        <v>6005</v>
      </c>
      <c r="C1641" s="393" t="s">
        <v>1014</v>
      </c>
      <c r="D1641" s="584" t="s">
        <v>6006</v>
      </c>
      <c r="E1641" s="654" t="s">
        <v>6007</v>
      </c>
      <c r="F1641" s="395"/>
      <c r="G1641" s="585" t="s">
        <v>6008</v>
      </c>
      <c r="H1641" s="393" t="s">
        <v>14</v>
      </c>
      <c r="I1641" s="393"/>
      <c r="J1641" s="396" t="s">
        <v>6009</v>
      </c>
      <c r="K1641" s="397">
        <v>45027.0</v>
      </c>
      <c r="L1641" s="399">
        <v>45034.0</v>
      </c>
      <c r="M1641" s="399"/>
      <c r="N1641" s="399">
        <v>45029.0</v>
      </c>
      <c r="O1641" s="400">
        <v>45043.0</v>
      </c>
    </row>
    <row r="1642">
      <c r="A1642" s="401" t="s">
        <v>6010</v>
      </c>
      <c r="B1642" s="17"/>
      <c r="C1642" s="402" t="s">
        <v>6011</v>
      </c>
      <c r="D1642" s="35" t="s">
        <v>6012</v>
      </c>
      <c r="E1642" s="528" t="s">
        <v>6013</v>
      </c>
      <c r="F1642" s="403"/>
      <c r="G1642" s="402" t="s">
        <v>20</v>
      </c>
      <c r="H1642" s="19"/>
      <c r="I1642" s="521"/>
      <c r="J1642" s="524" t="s">
        <v>3511</v>
      </c>
      <c r="K1642" s="19"/>
      <c r="L1642" s="526">
        <v>45034.0</v>
      </c>
      <c r="M1642" s="526"/>
      <c r="N1642" s="526"/>
      <c r="O1642" s="527"/>
    </row>
    <row r="1643">
      <c r="A1643" s="449"/>
      <c r="B1643" s="464"/>
      <c r="C1643" s="8"/>
      <c r="D1643" s="10"/>
      <c r="E1643" s="10"/>
      <c r="F1643" s="10"/>
      <c r="G1643" s="8"/>
      <c r="H1643" s="8"/>
      <c r="I1643" s="8"/>
      <c r="J1643" s="12"/>
      <c r="K1643" s="341"/>
      <c r="L1643" s="15"/>
      <c r="M1643" s="15"/>
      <c r="N1643" s="15"/>
      <c r="O1643" s="15"/>
    </row>
    <row r="1644">
      <c r="A1644" s="449"/>
      <c r="B1644" s="464"/>
      <c r="C1644" s="8"/>
      <c r="D1644" s="10"/>
      <c r="E1644" s="10"/>
      <c r="F1644" s="10"/>
      <c r="G1644" s="8"/>
      <c r="H1644" s="8"/>
      <c r="I1644" s="8"/>
      <c r="J1644" s="12"/>
      <c r="K1644" s="341"/>
      <c r="L1644" s="15"/>
      <c r="M1644" s="15"/>
      <c r="N1644" s="15"/>
      <c r="O1644" s="15"/>
    </row>
    <row r="1645">
      <c r="A1645" s="449"/>
      <c r="B1645" s="464"/>
      <c r="C1645" s="8"/>
      <c r="D1645" s="10"/>
      <c r="E1645" s="10"/>
      <c r="F1645" s="10"/>
      <c r="G1645" s="8"/>
      <c r="H1645" s="8"/>
      <c r="I1645" s="8"/>
      <c r="J1645" s="12"/>
      <c r="K1645" s="341"/>
      <c r="L1645" s="15"/>
      <c r="M1645" s="15"/>
      <c r="N1645" s="15"/>
      <c r="O1645" s="15"/>
    </row>
    <row r="1646">
      <c r="A1646" s="449"/>
      <c r="B1646" s="464"/>
      <c r="C1646" s="8"/>
      <c r="D1646" s="10"/>
      <c r="E1646" s="10"/>
      <c r="F1646" s="10"/>
      <c r="G1646" s="8"/>
      <c r="H1646" s="8"/>
      <c r="I1646" s="8"/>
      <c r="J1646" s="12"/>
      <c r="K1646" s="341"/>
      <c r="L1646" s="15"/>
      <c r="M1646" s="15"/>
      <c r="N1646" s="15"/>
      <c r="O1646" s="15"/>
    </row>
    <row r="1647">
      <c r="A1647" s="449"/>
      <c r="B1647" s="464"/>
      <c r="C1647" s="8"/>
      <c r="D1647" s="10"/>
      <c r="E1647" s="10"/>
      <c r="F1647" s="10"/>
      <c r="G1647" s="8"/>
      <c r="H1647" s="8"/>
      <c r="I1647" s="8"/>
      <c r="J1647" s="12"/>
      <c r="K1647" s="341"/>
      <c r="L1647" s="15"/>
      <c r="M1647" s="15"/>
      <c r="N1647" s="15"/>
      <c r="O1647" s="15"/>
    </row>
    <row r="1648">
      <c r="A1648" s="449"/>
      <c r="B1648" s="464"/>
      <c r="C1648" s="8"/>
      <c r="D1648" s="10"/>
      <c r="E1648" s="10"/>
      <c r="F1648" s="10"/>
      <c r="G1648" s="8"/>
      <c r="H1648" s="8"/>
      <c r="I1648" s="8"/>
      <c r="J1648" s="12"/>
      <c r="K1648" s="341"/>
      <c r="L1648" s="15"/>
      <c r="M1648" s="15"/>
      <c r="N1648" s="15"/>
      <c r="O1648" s="15"/>
    </row>
    <row r="1649">
      <c r="A1649" s="449"/>
      <c r="B1649" s="464"/>
      <c r="C1649" s="8"/>
      <c r="D1649" s="10"/>
      <c r="E1649" s="10"/>
      <c r="F1649" s="10"/>
      <c r="G1649" s="8"/>
      <c r="H1649" s="8"/>
      <c r="I1649" s="8"/>
      <c r="J1649" s="12"/>
      <c r="K1649" s="341"/>
      <c r="L1649" s="15"/>
      <c r="M1649" s="15"/>
      <c r="N1649" s="15"/>
      <c r="O1649" s="15"/>
    </row>
    <row r="1650">
      <c r="A1650" s="449"/>
      <c r="B1650" s="464"/>
      <c r="C1650" s="8"/>
      <c r="D1650" s="10"/>
      <c r="E1650" s="10"/>
      <c r="F1650" s="10"/>
      <c r="G1650" s="8"/>
      <c r="H1650" s="8"/>
      <c r="I1650" s="8"/>
      <c r="J1650" s="12"/>
      <c r="K1650" s="341"/>
      <c r="L1650" s="15"/>
      <c r="M1650" s="15"/>
      <c r="N1650" s="15"/>
      <c r="O1650" s="15"/>
    </row>
    <row r="1651">
      <c r="A1651" s="449"/>
      <c r="B1651" s="464"/>
      <c r="C1651" s="8"/>
      <c r="D1651" s="10"/>
      <c r="E1651" s="10"/>
      <c r="F1651" s="10"/>
      <c r="G1651" s="8"/>
      <c r="H1651" s="8"/>
      <c r="I1651" s="8"/>
      <c r="J1651" s="12"/>
      <c r="K1651" s="341"/>
      <c r="L1651" s="15"/>
      <c r="M1651" s="15"/>
      <c r="N1651" s="15"/>
      <c r="O1651" s="15"/>
    </row>
    <row r="1652">
      <c r="A1652" s="449"/>
      <c r="B1652" s="464"/>
      <c r="C1652" s="8"/>
      <c r="D1652" s="10"/>
      <c r="E1652" s="10"/>
      <c r="F1652" s="10"/>
      <c r="G1652" s="8"/>
      <c r="H1652" s="8"/>
      <c r="I1652" s="8"/>
      <c r="J1652" s="12"/>
      <c r="K1652" s="341"/>
      <c r="L1652" s="15"/>
      <c r="M1652" s="15"/>
      <c r="N1652" s="15"/>
      <c r="O1652" s="15"/>
    </row>
    <row r="1653">
      <c r="A1653" s="449"/>
      <c r="B1653" s="464"/>
      <c r="C1653" s="8"/>
      <c r="D1653" s="10"/>
      <c r="E1653" s="10"/>
      <c r="F1653" s="10"/>
      <c r="G1653" s="8"/>
      <c r="H1653" s="8"/>
      <c r="I1653" s="8"/>
      <c r="J1653" s="12"/>
      <c r="K1653" s="341"/>
      <c r="L1653" s="15"/>
      <c r="M1653" s="15"/>
      <c r="N1653" s="15"/>
      <c r="O1653" s="15"/>
    </row>
    <row r="1654">
      <c r="A1654" s="449"/>
      <c r="B1654" s="464"/>
      <c r="C1654" s="8"/>
      <c r="D1654" s="10"/>
      <c r="E1654" s="10"/>
      <c r="F1654" s="10"/>
      <c r="G1654" s="8"/>
      <c r="H1654" s="8"/>
      <c r="I1654" s="8"/>
      <c r="J1654" s="12"/>
      <c r="K1654" s="341"/>
      <c r="L1654" s="15"/>
      <c r="M1654" s="15"/>
      <c r="N1654" s="15"/>
      <c r="O1654" s="15"/>
    </row>
    <row r="1655">
      <c r="A1655" s="449"/>
      <c r="B1655" s="464"/>
      <c r="C1655" s="8"/>
      <c r="D1655" s="10"/>
      <c r="E1655" s="10"/>
      <c r="F1655" s="10"/>
      <c r="G1655" s="8"/>
      <c r="H1655" s="8"/>
      <c r="I1655" s="8"/>
      <c r="J1655" s="12"/>
      <c r="K1655" s="341"/>
      <c r="L1655" s="15"/>
      <c r="M1655" s="15"/>
      <c r="N1655" s="15"/>
      <c r="O1655" s="15"/>
    </row>
    <row r="1656">
      <c r="A1656" s="449"/>
      <c r="B1656" s="464"/>
      <c r="C1656" s="8"/>
      <c r="D1656" s="10"/>
      <c r="E1656" s="10"/>
      <c r="F1656" s="10"/>
      <c r="G1656" s="8"/>
      <c r="H1656" s="8"/>
      <c r="I1656" s="8"/>
      <c r="J1656" s="12"/>
      <c r="K1656" s="341"/>
      <c r="L1656" s="15"/>
      <c r="M1656" s="15"/>
      <c r="N1656" s="15"/>
      <c r="O1656" s="15"/>
    </row>
    <row r="1657">
      <c r="A1657" s="449"/>
      <c r="B1657" s="464"/>
      <c r="C1657" s="8"/>
      <c r="D1657" s="10"/>
      <c r="E1657" s="10"/>
      <c r="F1657" s="10"/>
      <c r="G1657" s="8"/>
      <c r="H1657" s="8"/>
      <c r="I1657" s="8"/>
      <c r="J1657" s="12"/>
      <c r="K1657" s="341"/>
      <c r="L1657" s="15"/>
      <c r="M1657" s="15"/>
      <c r="N1657" s="15"/>
      <c r="O1657" s="15"/>
    </row>
    <row r="1658">
      <c r="A1658" s="449"/>
      <c r="B1658" s="464"/>
      <c r="C1658" s="8"/>
      <c r="D1658" s="10"/>
      <c r="E1658" s="10"/>
      <c r="F1658" s="10"/>
      <c r="G1658" s="8"/>
      <c r="H1658" s="8"/>
      <c r="I1658" s="8"/>
      <c r="J1658" s="12"/>
      <c r="K1658" s="341"/>
      <c r="L1658" s="15"/>
      <c r="M1658" s="15"/>
      <c r="N1658" s="15"/>
      <c r="O1658" s="15"/>
    </row>
    <row r="1659">
      <c r="A1659" s="449"/>
      <c r="B1659" s="464"/>
      <c r="C1659" s="8"/>
      <c r="D1659" s="10"/>
      <c r="E1659" s="10"/>
      <c r="F1659" s="10"/>
      <c r="G1659" s="8"/>
      <c r="H1659" s="8"/>
      <c r="I1659" s="8"/>
      <c r="J1659" s="12"/>
      <c r="K1659" s="341"/>
      <c r="L1659" s="15"/>
      <c r="M1659" s="15"/>
      <c r="N1659" s="15"/>
      <c r="O1659" s="15"/>
    </row>
    <row r="1660">
      <c r="A1660" s="449"/>
      <c r="B1660" s="464"/>
      <c r="C1660" s="8"/>
      <c r="D1660" s="10"/>
      <c r="E1660" s="10"/>
      <c r="F1660" s="10"/>
      <c r="G1660" s="8"/>
      <c r="H1660" s="8"/>
      <c r="I1660" s="8"/>
      <c r="J1660" s="12"/>
      <c r="K1660" s="341"/>
      <c r="L1660" s="15"/>
      <c r="M1660" s="15"/>
      <c r="N1660" s="15"/>
      <c r="O1660" s="15"/>
    </row>
    <row r="1661">
      <c r="A1661" s="449"/>
      <c r="B1661" s="464"/>
      <c r="C1661" s="8"/>
      <c r="D1661" s="10"/>
      <c r="E1661" s="10"/>
      <c r="F1661" s="10"/>
      <c r="G1661" s="8"/>
      <c r="H1661" s="8"/>
      <c r="I1661" s="8"/>
      <c r="J1661" s="12"/>
      <c r="K1661" s="341"/>
      <c r="L1661" s="15"/>
      <c r="M1661" s="15"/>
      <c r="N1661" s="15"/>
      <c r="O1661" s="15"/>
    </row>
    <row r="1662">
      <c r="A1662" s="449"/>
      <c r="B1662" s="464"/>
      <c r="C1662" s="8"/>
      <c r="D1662" s="10"/>
      <c r="E1662" s="10"/>
      <c r="F1662" s="10"/>
      <c r="G1662" s="8"/>
      <c r="H1662" s="8"/>
      <c r="I1662" s="8"/>
      <c r="J1662" s="12"/>
      <c r="K1662" s="341"/>
      <c r="L1662" s="15"/>
      <c r="M1662" s="15"/>
      <c r="N1662" s="15"/>
      <c r="O1662" s="15"/>
    </row>
    <row r="1663">
      <c r="A1663" s="449"/>
      <c r="B1663" s="464"/>
      <c r="C1663" s="8"/>
      <c r="D1663" s="10"/>
      <c r="E1663" s="10"/>
      <c r="F1663" s="10"/>
      <c r="G1663" s="8"/>
      <c r="H1663" s="8"/>
      <c r="I1663" s="8"/>
      <c r="J1663" s="12"/>
      <c r="K1663" s="341"/>
      <c r="L1663" s="15"/>
      <c r="M1663" s="15"/>
      <c r="N1663" s="15"/>
      <c r="O1663" s="15"/>
    </row>
    <row r="1664">
      <c r="A1664" s="449"/>
      <c r="B1664" s="464"/>
      <c r="C1664" s="8"/>
      <c r="D1664" s="10"/>
      <c r="E1664" s="10"/>
      <c r="F1664" s="10"/>
      <c r="G1664" s="8"/>
      <c r="H1664" s="8"/>
      <c r="I1664" s="8"/>
      <c r="J1664" s="12"/>
      <c r="K1664" s="341"/>
      <c r="L1664" s="15"/>
      <c r="M1664" s="15"/>
      <c r="N1664" s="15"/>
      <c r="O1664" s="15"/>
    </row>
    <row r="1665">
      <c r="A1665" s="449"/>
      <c r="B1665" s="464"/>
      <c r="C1665" s="8"/>
      <c r="D1665" s="10"/>
      <c r="E1665" s="10"/>
      <c r="F1665" s="10"/>
      <c r="G1665" s="8"/>
      <c r="H1665" s="8"/>
      <c r="I1665" s="8"/>
      <c r="J1665" s="12"/>
      <c r="K1665" s="341"/>
      <c r="L1665" s="15"/>
      <c r="M1665" s="15"/>
      <c r="N1665" s="15"/>
      <c r="O1665" s="15"/>
    </row>
    <row r="1666">
      <c r="A1666" s="449"/>
      <c r="B1666" s="464"/>
      <c r="C1666" s="8"/>
      <c r="D1666" s="10"/>
      <c r="E1666" s="10"/>
      <c r="F1666" s="10"/>
      <c r="G1666" s="8"/>
      <c r="H1666" s="8"/>
      <c r="I1666" s="8"/>
      <c r="J1666" s="12"/>
      <c r="K1666" s="341"/>
      <c r="L1666" s="15"/>
      <c r="M1666" s="15"/>
      <c r="N1666" s="15"/>
      <c r="O1666" s="15"/>
    </row>
    <row r="1667">
      <c r="A1667" s="449"/>
      <c r="B1667" s="464"/>
      <c r="C1667" s="8"/>
      <c r="D1667" s="10"/>
      <c r="E1667" s="10"/>
      <c r="F1667" s="10"/>
      <c r="G1667" s="8"/>
      <c r="H1667" s="8"/>
      <c r="I1667" s="8"/>
      <c r="J1667" s="12"/>
      <c r="K1667" s="341"/>
      <c r="L1667" s="15"/>
      <c r="M1667" s="15"/>
      <c r="N1667" s="15"/>
      <c r="O1667" s="15"/>
    </row>
    <row r="1668">
      <c r="A1668" s="449"/>
      <c r="B1668" s="464"/>
      <c r="C1668" s="8"/>
      <c r="D1668" s="10"/>
      <c r="E1668" s="10"/>
      <c r="F1668" s="10"/>
      <c r="G1668" s="8"/>
      <c r="H1668" s="8"/>
      <c r="I1668" s="8"/>
      <c r="J1668" s="12"/>
      <c r="K1668" s="341"/>
      <c r="L1668" s="15"/>
      <c r="M1668" s="15"/>
      <c r="N1668" s="15"/>
      <c r="O1668" s="15"/>
    </row>
    <row r="1669">
      <c r="A1669" s="449"/>
      <c r="B1669" s="464"/>
      <c r="C1669" s="8"/>
      <c r="D1669" s="10"/>
      <c r="E1669" s="10"/>
      <c r="F1669" s="10"/>
      <c r="G1669" s="8"/>
      <c r="H1669" s="8"/>
      <c r="I1669" s="8"/>
      <c r="J1669" s="12"/>
      <c r="K1669" s="341"/>
      <c r="L1669" s="15"/>
      <c r="M1669" s="15"/>
      <c r="N1669" s="15"/>
      <c r="O1669" s="15"/>
    </row>
    <row r="1670">
      <c r="A1670" s="449"/>
      <c r="B1670" s="464"/>
      <c r="C1670" s="8"/>
      <c r="D1670" s="10"/>
      <c r="E1670" s="10"/>
      <c r="F1670" s="10"/>
      <c r="G1670" s="8"/>
      <c r="H1670" s="8"/>
      <c r="I1670" s="8"/>
      <c r="J1670" s="12"/>
      <c r="K1670" s="341"/>
      <c r="L1670" s="15"/>
      <c r="M1670" s="15"/>
      <c r="N1670" s="15"/>
      <c r="O1670" s="15"/>
    </row>
    <row r="1671">
      <c r="A1671" s="449"/>
      <c r="B1671" s="464"/>
      <c r="C1671" s="8"/>
      <c r="D1671" s="10"/>
      <c r="E1671" s="10"/>
      <c r="F1671" s="10"/>
      <c r="G1671" s="8"/>
      <c r="H1671" s="8"/>
      <c r="I1671" s="8"/>
      <c r="J1671" s="12"/>
      <c r="K1671" s="341"/>
      <c r="L1671" s="15"/>
      <c r="M1671" s="15"/>
      <c r="N1671" s="15"/>
      <c r="O1671" s="15"/>
    </row>
    <row r="1672">
      <c r="A1672" s="449"/>
      <c r="B1672" s="464"/>
      <c r="C1672" s="8"/>
      <c r="D1672" s="10"/>
      <c r="E1672" s="10"/>
      <c r="F1672" s="10"/>
      <c r="G1672" s="8"/>
      <c r="H1672" s="8"/>
      <c r="I1672" s="8"/>
      <c r="J1672" s="12"/>
      <c r="K1672" s="341"/>
      <c r="L1672" s="15"/>
      <c r="M1672" s="15"/>
      <c r="N1672" s="15"/>
      <c r="O1672" s="15"/>
    </row>
    <row r="1673">
      <c r="A1673" s="449"/>
      <c r="B1673" s="464"/>
      <c r="C1673" s="8"/>
      <c r="D1673" s="10"/>
      <c r="E1673" s="10"/>
      <c r="F1673" s="10"/>
      <c r="G1673" s="8"/>
      <c r="H1673" s="8"/>
      <c r="I1673" s="8"/>
      <c r="J1673" s="12"/>
      <c r="K1673" s="341"/>
      <c r="L1673" s="15"/>
      <c r="M1673" s="15"/>
      <c r="N1673" s="15"/>
      <c r="O1673" s="15"/>
    </row>
    <row r="1674">
      <c r="A1674" s="449"/>
      <c r="B1674" s="464"/>
      <c r="C1674" s="8"/>
      <c r="D1674" s="10"/>
      <c r="E1674" s="10"/>
      <c r="F1674" s="10"/>
      <c r="G1674" s="8"/>
      <c r="H1674" s="8"/>
      <c r="I1674" s="8"/>
      <c r="J1674" s="12"/>
      <c r="K1674" s="341"/>
      <c r="L1674" s="15"/>
      <c r="M1674" s="15"/>
      <c r="N1674" s="15"/>
      <c r="O1674" s="15"/>
    </row>
    <row r="1675">
      <c r="A1675" s="449"/>
      <c r="B1675" s="464"/>
      <c r="C1675" s="8"/>
      <c r="D1675" s="10"/>
      <c r="E1675" s="10"/>
      <c r="F1675" s="10"/>
      <c r="G1675" s="8"/>
      <c r="H1675" s="8"/>
      <c r="I1675" s="8"/>
      <c r="J1675" s="12"/>
      <c r="K1675" s="341"/>
      <c r="L1675" s="15"/>
      <c r="M1675" s="15"/>
      <c r="N1675" s="15"/>
      <c r="O1675" s="15"/>
    </row>
    <row r="1676">
      <c r="A1676" s="449"/>
      <c r="B1676" s="464"/>
      <c r="C1676" s="8"/>
      <c r="D1676" s="10"/>
      <c r="E1676" s="10"/>
      <c r="F1676" s="10"/>
      <c r="G1676" s="8"/>
      <c r="H1676" s="8"/>
      <c r="I1676" s="8"/>
      <c r="J1676" s="12"/>
      <c r="K1676" s="341"/>
      <c r="L1676" s="15"/>
      <c r="M1676" s="15"/>
      <c r="N1676" s="15"/>
      <c r="O1676" s="15"/>
    </row>
    <row r="1677">
      <c r="A1677" s="449"/>
      <c r="B1677" s="464"/>
      <c r="C1677" s="8"/>
      <c r="D1677" s="10"/>
      <c r="E1677" s="10"/>
      <c r="F1677" s="10"/>
      <c r="G1677" s="8"/>
      <c r="H1677" s="8"/>
      <c r="I1677" s="8"/>
      <c r="J1677" s="12"/>
      <c r="K1677" s="341"/>
      <c r="L1677" s="15"/>
      <c r="M1677" s="15"/>
      <c r="N1677" s="15"/>
      <c r="O1677" s="15"/>
    </row>
    <row r="1678">
      <c r="A1678" s="449"/>
      <c r="B1678" s="464"/>
      <c r="C1678" s="8"/>
      <c r="D1678" s="10"/>
      <c r="E1678" s="10"/>
      <c r="F1678" s="10"/>
      <c r="G1678" s="8"/>
      <c r="H1678" s="8"/>
      <c r="I1678" s="8"/>
      <c r="J1678" s="12"/>
      <c r="K1678" s="341"/>
      <c r="L1678" s="15"/>
      <c r="M1678" s="15"/>
      <c r="N1678" s="15"/>
      <c r="O1678" s="15"/>
    </row>
    <row r="1679">
      <c r="A1679" s="449"/>
      <c r="B1679" s="464"/>
      <c r="C1679" s="8"/>
      <c r="D1679" s="10"/>
      <c r="E1679" s="10"/>
      <c r="F1679" s="10"/>
      <c r="G1679" s="8"/>
      <c r="H1679" s="8"/>
      <c r="I1679" s="8"/>
      <c r="J1679" s="12"/>
      <c r="K1679" s="341"/>
      <c r="L1679" s="15"/>
      <c r="M1679" s="15"/>
      <c r="N1679" s="15"/>
      <c r="O1679" s="15"/>
    </row>
    <row r="1680">
      <c r="A1680" s="449"/>
      <c r="B1680" s="464"/>
      <c r="C1680" s="8"/>
      <c r="D1680" s="10"/>
      <c r="E1680" s="10"/>
      <c r="F1680" s="10"/>
      <c r="G1680" s="8"/>
      <c r="H1680" s="8"/>
      <c r="I1680" s="8"/>
      <c r="J1680" s="12"/>
      <c r="K1680" s="341"/>
      <c r="L1680" s="15"/>
      <c r="M1680" s="15"/>
      <c r="N1680" s="15"/>
      <c r="O1680" s="15"/>
    </row>
    <row r="1681">
      <c r="A1681" s="449"/>
      <c r="B1681" s="464"/>
      <c r="C1681" s="8"/>
      <c r="D1681" s="10"/>
      <c r="E1681" s="10"/>
      <c r="F1681" s="10"/>
      <c r="G1681" s="8"/>
      <c r="H1681" s="8"/>
      <c r="I1681" s="8"/>
      <c r="J1681" s="12"/>
      <c r="K1681" s="341"/>
      <c r="L1681" s="15"/>
      <c r="M1681" s="15"/>
      <c r="N1681" s="15"/>
      <c r="O1681" s="15"/>
    </row>
    <row r="1682">
      <c r="A1682" s="449"/>
      <c r="B1682" s="464"/>
      <c r="C1682" s="8"/>
      <c r="D1682" s="10"/>
      <c r="E1682" s="10"/>
      <c r="F1682" s="10"/>
      <c r="G1682" s="8"/>
      <c r="H1682" s="8"/>
      <c r="I1682" s="8"/>
      <c r="J1682" s="12"/>
      <c r="K1682" s="341"/>
      <c r="L1682" s="15"/>
      <c r="M1682" s="15"/>
      <c r="N1682" s="15"/>
      <c r="O1682" s="15"/>
    </row>
    <row r="1683">
      <c r="A1683" s="449"/>
      <c r="B1683" s="464"/>
      <c r="C1683" s="8"/>
      <c r="D1683" s="10"/>
      <c r="E1683" s="10"/>
      <c r="F1683" s="10"/>
      <c r="G1683" s="8"/>
      <c r="H1683" s="8"/>
      <c r="I1683" s="8"/>
      <c r="J1683" s="12"/>
      <c r="K1683" s="341"/>
      <c r="L1683" s="15"/>
      <c r="M1683" s="15"/>
      <c r="N1683" s="15"/>
      <c r="O1683" s="15"/>
    </row>
    <row r="1684">
      <c r="A1684" s="449"/>
      <c r="B1684" s="464"/>
      <c r="C1684" s="8"/>
      <c r="D1684" s="10"/>
      <c r="E1684" s="10"/>
      <c r="F1684" s="10"/>
      <c r="G1684" s="8"/>
      <c r="H1684" s="8"/>
      <c r="I1684" s="8"/>
      <c r="J1684" s="12"/>
      <c r="K1684" s="341"/>
      <c r="L1684" s="15"/>
      <c r="M1684" s="15"/>
      <c r="N1684" s="15"/>
      <c r="O1684" s="15"/>
    </row>
    <row r="1685">
      <c r="A1685" s="449"/>
      <c r="B1685" s="464"/>
      <c r="C1685" s="8"/>
      <c r="D1685" s="10"/>
      <c r="E1685" s="10"/>
      <c r="F1685" s="10"/>
      <c r="G1685" s="8"/>
      <c r="H1685" s="8"/>
      <c r="I1685" s="8"/>
      <c r="J1685" s="12"/>
      <c r="K1685" s="341"/>
      <c r="L1685" s="15"/>
      <c r="M1685" s="15"/>
      <c r="N1685" s="15"/>
      <c r="O1685" s="15"/>
    </row>
    <row r="1686">
      <c r="A1686" s="449"/>
      <c r="B1686" s="464"/>
      <c r="C1686" s="8"/>
      <c r="D1686" s="10"/>
      <c r="E1686" s="10"/>
      <c r="F1686" s="10"/>
      <c r="G1686" s="8"/>
      <c r="H1686" s="8"/>
      <c r="I1686" s="8"/>
      <c r="J1686" s="12"/>
      <c r="K1686" s="341"/>
      <c r="L1686" s="15"/>
      <c r="M1686" s="15"/>
      <c r="N1686" s="15"/>
      <c r="O1686" s="15"/>
    </row>
    <row r="1687">
      <c r="A1687" s="449"/>
      <c r="B1687" s="464"/>
      <c r="C1687" s="8"/>
      <c r="D1687" s="10"/>
      <c r="E1687" s="10"/>
      <c r="F1687" s="10"/>
      <c r="G1687" s="8"/>
      <c r="H1687" s="8"/>
      <c r="I1687" s="8"/>
      <c r="J1687" s="12"/>
      <c r="K1687" s="341"/>
      <c r="L1687" s="15"/>
      <c r="M1687" s="15"/>
      <c r="N1687" s="15"/>
      <c r="O1687" s="15"/>
    </row>
    <row r="1688">
      <c r="A1688" s="449"/>
      <c r="B1688" s="464"/>
      <c r="C1688" s="8"/>
      <c r="D1688" s="10"/>
      <c r="E1688" s="10"/>
      <c r="F1688" s="10"/>
      <c r="G1688" s="8"/>
      <c r="H1688" s="8"/>
      <c r="I1688" s="8"/>
      <c r="J1688" s="12"/>
      <c r="K1688" s="341"/>
      <c r="L1688" s="15"/>
      <c r="M1688" s="15"/>
      <c r="N1688" s="15"/>
      <c r="O1688" s="15"/>
    </row>
    <row r="1689">
      <c r="A1689" s="449"/>
      <c r="B1689" s="464"/>
      <c r="C1689" s="8"/>
      <c r="D1689" s="10"/>
      <c r="E1689" s="10"/>
      <c r="F1689" s="10"/>
      <c r="G1689" s="8"/>
      <c r="H1689" s="8"/>
      <c r="I1689" s="8"/>
      <c r="J1689" s="12"/>
      <c r="K1689" s="341"/>
      <c r="L1689" s="15"/>
      <c r="M1689" s="15"/>
      <c r="N1689" s="15"/>
      <c r="O1689" s="15"/>
    </row>
    <row r="1690">
      <c r="A1690" s="449"/>
      <c r="B1690" s="464"/>
      <c r="C1690" s="8"/>
      <c r="D1690" s="10"/>
      <c r="E1690" s="10"/>
      <c r="F1690" s="10"/>
      <c r="G1690" s="8"/>
      <c r="H1690" s="8"/>
      <c r="I1690" s="8"/>
      <c r="J1690" s="12"/>
      <c r="K1690" s="341"/>
      <c r="L1690" s="15"/>
      <c r="M1690" s="15"/>
      <c r="N1690" s="15"/>
      <c r="O1690" s="15"/>
    </row>
    <row r="1691">
      <c r="A1691" s="449"/>
      <c r="B1691" s="464"/>
      <c r="C1691" s="8"/>
      <c r="D1691" s="10"/>
      <c r="E1691" s="10"/>
      <c r="F1691" s="10"/>
      <c r="G1691" s="8"/>
      <c r="H1691" s="8"/>
      <c r="I1691" s="8"/>
      <c r="J1691" s="12"/>
      <c r="K1691" s="341"/>
      <c r="L1691" s="15"/>
      <c r="M1691" s="15"/>
      <c r="N1691" s="15"/>
      <c r="O1691" s="15"/>
    </row>
    <row r="1692">
      <c r="A1692" s="449"/>
      <c r="B1692" s="464"/>
      <c r="C1692" s="8"/>
      <c r="D1692" s="10"/>
      <c r="E1692" s="10"/>
      <c r="F1692" s="10"/>
      <c r="G1692" s="8"/>
      <c r="H1692" s="8"/>
      <c r="I1692" s="8"/>
      <c r="J1692" s="12"/>
      <c r="K1692" s="341"/>
      <c r="L1692" s="15"/>
      <c r="M1692" s="15"/>
      <c r="N1692" s="15"/>
      <c r="O1692" s="15"/>
    </row>
    <row r="1693">
      <c r="A1693" s="449"/>
      <c r="B1693" s="464"/>
      <c r="C1693" s="8"/>
      <c r="D1693" s="10"/>
      <c r="E1693" s="10"/>
      <c r="F1693" s="10"/>
      <c r="G1693" s="8"/>
      <c r="H1693" s="8"/>
      <c r="I1693" s="8"/>
      <c r="J1693" s="12"/>
      <c r="K1693" s="341"/>
      <c r="L1693" s="15"/>
      <c r="M1693" s="15"/>
      <c r="N1693" s="15"/>
      <c r="O1693" s="15"/>
    </row>
    <row r="1694">
      <c r="A1694" s="449"/>
      <c r="B1694" s="464"/>
      <c r="C1694" s="8"/>
      <c r="D1694" s="10"/>
      <c r="E1694" s="10"/>
      <c r="F1694" s="10"/>
      <c r="G1694" s="8"/>
      <c r="H1694" s="8"/>
      <c r="I1694" s="8"/>
      <c r="J1694" s="12"/>
      <c r="K1694" s="341"/>
      <c r="L1694" s="15"/>
      <c r="M1694" s="15"/>
      <c r="N1694" s="15"/>
      <c r="O1694" s="15"/>
    </row>
    <row r="1695">
      <c r="A1695" s="449"/>
      <c r="B1695" s="464"/>
      <c r="C1695" s="8"/>
      <c r="D1695" s="10"/>
      <c r="E1695" s="10"/>
      <c r="F1695" s="10"/>
      <c r="G1695" s="8"/>
      <c r="H1695" s="8"/>
      <c r="I1695" s="8"/>
      <c r="J1695" s="12"/>
      <c r="K1695" s="341"/>
      <c r="L1695" s="15"/>
      <c r="M1695" s="15"/>
      <c r="N1695" s="15"/>
      <c r="O1695" s="15"/>
    </row>
    <row r="1696">
      <c r="A1696" s="449"/>
      <c r="B1696" s="464"/>
      <c r="C1696" s="8"/>
      <c r="D1696" s="10"/>
      <c r="E1696" s="10"/>
      <c r="F1696" s="10"/>
      <c r="G1696" s="8"/>
      <c r="H1696" s="8"/>
      <c r="I1696" s="8"/>
      <c r="J1696" s="12"/>
      <c r="K1696" s="341"/>
      <c r="L1696" s="15"/>
      <c r="M1696" s="15"/>
      <c r="N1696" s="15"/>
      <c r="O1696" s="15"/>
    </row>
    <row r="1697">
      <c r="A1697" s="449"/>
      <c r="B1697" s="464"/>
      <c r="C1697" s="8"/>
      <c r="D1697" s="10"/>
      <c r="E1697" s="10"/>
      <c r="F1697" s="10"/>
      <c r="G1697" s="8"/>
      <c r="H1697" s="8"/>
      <c r="I1697" s="8"/>
      <c r="J1697" s="12"/>
      <c r="K1697" s="341"/>
      <c r="L1697" s="15"/>
      <c r="M1697" s="15"/>
      <c r="N1697" s="15"/>
      <c r="O1697" s="15"/>
    </row>
    <row r="1698">
      <c r="A1698" s="449"/>
      <c r="B1698" s="464"/>
      <c r="C1698" s="8"/>
      <c r="D1698" s="10"/>
      <c r="E1698" s="10"/>
      <c r="F1698" s="10"/>
      <c r="G1698" s="8"/>
      <c r="H1698" s="8"/>
      <c r="I1698" s="8"/>
      <c r="J1698" s="12"/>
      <c r="K1698" s="341"/>
      <c r="L1698" s="15"/>
      <c r="M1698" s="15"/>
      <c r="N1698" s="15"/>
      <c r="O1698" s="15"/>
    </row>
    <row r="1699">
      <c r="A1699" s="449"/>
      <c r="B1699" s="464"/>
      <c r="C1699" s="8"/>
      <c r="D1699" s="10"/>
      <c r="E1699" s="10"/>
      <c r="F1699" s="10"/>
      <c r="G1699" s="8"/>
      <c r="H1699" s="8"/>
      <c r="I1699" s="8"/>
      <c r="J1699" s="12"/>
      <c r="K1699" s="341"/>
      <c r="L1699" s="15"/>
      <c r="M1699" s="15"/>
      <c r="N1699" s="15"/>
      <c r="O1699" s="15"/>
    </row>
    <row r="1700">
      <c r="A1700" s="449"/>
      <c r="B1700" s="464"/>
      <c r="C1700" s="8"/>
      <c r="D1700" s="10"/>
      <c r="E1700" s="10"/>
      <c r="F1700" s="10"/>
      <c r="G1700" s="8"/>
      <c r="H1700" s="8"/>
      <c r="I1700" s="8"/>
      <c r="J1700" s="12"/>
      <c r="K1700" s="341"/>
      <c r="L1700" s="15"/>
      <c r="M1700" s="15"/>
      <c r="N1700" s="15"/>
      <c r="O1700" s="15"/>
    </row>
    <row r="1701">
      <c r="A1701" s="449"/>
      <c r="B1701" s="464"/>
      <c r="C1701" s="8"/>
      <c r="D1701" s="10"/>
      <c r="E1701" s="10"/>
      <c r="F1701" s="10"/>
      <c r="G1701" s="8"/>
      <c r="H1701" s="8"/>
      <c r="I1701" s="8"/>
      <c r="J1701" s="12"/>
      <c r="K1701" s="341"/>
      <c r="L1701" s="15"/>
      <c r="M1701" s="15"/>
      <c r="N1701" s="15"/>
      <c r="O1701" s="15"/>
    </row>
    <row r="1702">
      <c r="A1702" s="449"/>
      <c r="B1702" s="464"/>
      <c r="C1702" s="8"/>
      <c r="D1702" s="10"/>
      <c r="E1702" s="10"/>
      <c r="F1702" s="10"/>
      <c r="G1702" s="8"/>
      <c r="H1702" s="8"/>
      <c r="I1702" s="8"/>
      <c r="J1702" s="12"/>
      <c r="K1702" s="341"/>
      <c r="L1702" s="15"/>
      <c r="M1702" s="15"/>
      <c r="N1702" s="15"/>
      <c r="O1702" s="15"/>
    </row>
    <row r="1703">
      <c r="A1703" s="449"/>
      <c r="B1703" s="464"/>
      <c r="C1703" s="8"/>
      <c r="D1703" s="10"/>
      <c r="E1703" s="10"/>
      <c r="F1703" s="10"/>
      <c r="G1703" s="8"/>
      <c r="H1703" s="8"/>
      <c r="I1703" s="8"/>
      <c r="J1703" s="12"/>
      <c r="K1703" s="341"/>
      <c r="L1703" s="15"/>
      <c r="M1703" s="15"/>
      <c r="N1703" s="15"/>
      <c r="O1703" s="15"/>
    </row>
    <row r="1704">
      <c r="A1704" s="449"/>
      <c r="B1704" s="464"/>
      <c r="C1704" s="8"/>
      <c r="D1704" s="10"/>
      <c r="E1704" s="10"/>
      <c r="F1704" s="10"/>
      <c r="G1704" s="8"/>
      <c r="H1704" s="8"/>
      <c r="I1704" s="8"/>
      <c r="J1704" s="12"/>
      <c r="K1704" s="341"/>
      <c r="L1704" s="15"/>
      <c r="M1704" s="15"/>
      <c r="N1704" s="15"/>
      <c r="O1704" s="15"/>
    </row>
    <row r="1705">
      <c r="A1705" s="449"/>
      <c r="B1705" s="464"/>
      <c r="C1705" s="8"/>
      <c r="D1705" s="10"/>
      <c r="E1705" s="10"/>
      <c r="F1705" s="10"/>
      <c r="G1705" s="8"/>
      <c r="H1705" s="8"/>
      <c r="I1705" s="8"/>
      <c r="J1705" s="12"/>
      <c r="K1705" s="341"/>
      <c r="L1705" s="15"/>
      <c r="M1705" s="15"/>
      <c r="N1705" s="15"/>
      <c r="O1705" s="15"/>
    </row>
    <row r="1706">
      <c r="A1706" s="449"/>
      <c r="B1706" s="464"/>
      <c r="C1706" s="8"/>
      <c r="D1706" s="10"/>
      <c r="E1706" s="10"/>
      <c r="F1706" s="10"/>
      <c r="G1706" s="8"/>
      <c r="H1706" s="8"/>
      <c r="I1706" s="8"/>
      <c r="J1706" s="12"/>
      <c r="K1706" s="341"/>
      <c r="L1706" s="15"/>
      <c r="M1706" s="15"/>
      <c r="N1706" s="15"/>
      <c r="O1706" s="15"/>
    </row>
    <row r="1707">
      <c r="A1707" s="449"/>
      <c r="B1707" s="464"/>
      <c r="C1707" s="8"/>
      <c r="D1707" s="10"/>
      <c r="E1707" s="10"/>
      <c r="F1707" s="10"/>
      <c r="G1707" s="8"/>
      <c r="H1707" s="8"/>
      <c r="I1707" s="8"/>
      <c r="J1707" s="12"/>
      <c r="K1707" s="341"/>
      <c r="L1707" s="15"/>
      <c r="M1707" s="15"/>
      <c r="N1707" s="15"/>
      <c r="O1707" s="15"/>
    </row>
    <row r="1708">
      <c r="A1708" s="449"/>
      <c r="B1708" s="464"/>
      <c r="C1708" s="8"/>
      <c r="D1708" s="10"/>
      <c r="E1708" s="10"/>
      <c r="F1708" s="10"/>
      <c r="G1708" s="8"/>
      <c r="H1708" s="8"/>
      <c r="I1708" s="8"/>
      <c r="J1708" s="12"/>
      <c r="K1708" s="341"/>
      <c r="L1708" s="15"/>
      <c r="M1708" s="15"/>
      <c r="N1708" s="15"/>
      <c r="O1708" s="15"/>
    </row>
    <row r="1709">
      <c r="A1709" s="449"/>
      <c r="B1709" s="464"/>
      <c r="C1709" s="8"/>
      <c r="D1709" s="10"/>
      <c r="E1709" s="10"/>
      <c r="F1709" s="10"/>
      <c r="G1709" s="8"/>
      <c r="H1709" s="8"/>
      <c r="I1709" s="8"/>
      <c r="J1709" s="12"/>
      <c r="K1709" s="341"/>
      <c r="L1709" s="15"/>
      <c r="M1709" s="15"/>
      <c r="N1709" s="15"/>
      <c r="O1709" s="15"/>
    </row>
    <row r="1710">
      <c r="A1710" s="449"/>
      <c r="B1710" s="464"/>
      <c r="C1710" s="8"/>
      <c r="D1710" s="10"/>
      <c r="E1710" s="10"/>
      <c r="F1710" s="10"/>
      <c r="G1710" s="8"/>
      <c r="H1710" s="8"/>
      <c r="I1710" s="8"/>
      <c r="J1710" s="12"/>
      <c r="K1710" s="341"/>
      <c r="L1710" s="15"/>
      <c r="M1710" s="15"/>
      <c r="N1710" s="15"/>
      <c r="O1710" s="15"/>
    </row>
    <row r="1711">
      <c r="A1711" s="449"/>
      <c r="B1711" s="464"/>
      <c r="C1711" s="8"/>
      <c r="D1711" s="10"/>
      <c r="E1711" s="10"/>
      <c r="F1711" s="10"/>
      <c r="G1711" s="8"/>
      <c r="H1711" s="8"/>
      <c r="I1711" s="8"/>
      <c r="J1711" s="12"/>
      <c r="K1711" s="341"/>
      <c r="L1711" s="15"/>
      <c r="M1711" s="15"/>
      <c r="N1711" s="15"/>
      <c r="O1711" s="15"/>
    </row>
    <row r="1712">
      <c r="A1712" s="449"/>
      <c r="B1712" s="464"/>
      <c r="C1712" s="8"/>
      <c r="D1712" s="10"/>
      <c r="E1712" s="10"/>
      <c r="F1712" s="10"/>
      <c r="G1712" s="8"/>
      <c r="H1712" s="8"/>
      <c r="I1712" s="8"/>
      <c r="J1712" s="12"/>
      <c r="K1712" s="341"/>
      <c r="L1712" s="15"/>
      <c r="M1712" s="15"/>
      <c r="N1712" s="15"/>
      <c r="O1712" s="15"/>
    </row>
    <row r="1713">
      <c r="A1713" s="449"/>
      <c r="B1713" s="464"/>
      <c r="C1713" s="8"/>
      <c r="D1713" s="10"/>
      <c r="E1713" s="10"/>
      <c r="F1713" s="10"/>
      <c r="G1713" s="8"/>
      <c r="H1713" s="8"/>
      <c r="I1713" s="8"/>
      <c r="J1713" s="12"/>
      <c r="K1713" s="341"/>
      <c r="L1713" s="15"/>
      <c r="M1713" s="15"/>
      <c r="N1713" s="15"/>
      <c r="O1713" s="15"/>
    </row>
    <row r="1714">
      <c r="A1714" s="449"/>
      <c r="B1714" s="464"/>
      <c r="C1714" s="8"/>
      <c r="D1714" s="10"/>
      <c r="E1714" s="10"/>
      <c r="F1714" s="10"/>
      <c r="G1714" s="8"/>
      <c r="H1714" s="8"/>
      <c r="I1714" s="8"/>
      <c r="J1714" s="12"/>
      <c r="K1714" s="341"/>
      <c r="L1714" s="15"/>
      <c r="M1714" s="15"/>
      <c r="N1714" s="15"/>
      <c r="O1714" s="15"/>
    </row>
    <row r="1715">
      <c r="A1715" s="449"/>
      <c r="B1715" s="464"/>
      <c r="C1715" s="8"/>
      <c r="D1715" s="10"/>
      <c r="E1715" s="10"/>
      <c r="F1715" s="10"/>
      <c r="G1715" s="8"/>
      <c r="H1715" s="8"/>
      <c r="I1715" s="8"/>
      <c r="J1715" s="12"/>
      <c r="K1715" s="341"/>
      <c r="L1715" s="15"/>
      <c r="M1715" s="15"/>
      <c r="N1715" s="15"/>
      <c r="O1715" s="15"/>
    </row>
    <row r="1716">
      <c r="A1716" s="449"/>
      <c r="B1716" s="464"/>
      <c r="C1716" s="8"/>
      <c r="D1716" s="10"/>
      <c r="E1716" s="10"/>
      <c r="F1716" s="10"/>
      <c r="G1716" s="8"/>
      <c r="H1716" s="8"/>
      <c r="I1716" s="8"/>
      <c r="J1716" s="12"/>
      <c r="K1716" s="341"/>
      <c r="L1716" s="15"/>
      <c r="M1716" s="15"/>
      <c r="N1716" s="15"/>
      <c r="O1716" s="15"/>
    </row>
    <row r="1717">
      <c r="A1717" s="449"/>
      <c r="B1717" s="464"/>
      <c r="C1717" s="8"/>
      <c r="D1717" s="10"/>
      <c r="E1717" s="10"/>
      <c r="F1717" s="10"/>
      <c r="G1717" s="8"/>
      <c r="H1717" s="8"/>
      <c r="I1717" s="8"/>
      <c r="J1717" s="12"/>
      <c r="K1717" s="341"/>
      <c r="L1717" s="15"/>
      <c r="M1717" s="15"/>
      <c r="N1717" s="15"/>
      <c r="O1717" s="15"/>
    </row>
    <row r="1718">
      <c r="A1718" s="449"/>
      <c r="B1718" s="464"/>
      <c r="C1718" s="8"/>
      <c r="D1718" s="10"/>
      <c r="E1718" s="10"/>
      <c r="F1718" s="10"/>
      <c r="G1718" s="8"/>
      <c r="H1718" s="8"/>
      <c r="I1718" s="8"/>
      <c r="J1718" s="12"/>
      <c r="K1718" s="341"/>
      <c r="L1718" s="15"/>
      <c r="M1718" s="15"/>
      <c r="N1718" s="15"/>
      <c r="O1718" s="15"/>
    </row>
    <row r="1719">
      <c r="A1719" s="449"/>
      <c r="B1719" s="464"/>
      <c r="C1719" s="8"/>
      <c r="D1719" s="10"/>
      <c r="E1719" s="10"/>
      <c r="F1719" s="10"/>
      <c r="G1719" s="8"/>
      <c r="H1719" s="8"/>
      <c r="I1719" s="8"/>
      <c r="J1719" s="12"/>
      <c r="K1719" s="341"/>
      <c r="L1719" s="15"/>
      <c r="M1719" s="15"/>
      <c r="N1719" s="15"/>
      <c r="O1719" s="15"/>
    </row>
    <row r="1720">
      <c r="A1720" s="449"/>
      <c r="B1720" s="464"/>
      <c r="C1720" s="8"/>
      <c r="D1720" s="10"/>
      <c r="E1720" s="10"/>
      <c r="F1720" s="10"/>
      <c r="G1720" s="8"/>
      <c r="H1720" s="8"/>
      <c r="I1720" s="8"/>
      <c r="J1720" s="12"/>
      <c r="K1720" s="341"/>
      <c r="L1720" s="15"/>
      <c r="M1720" s="15"/>
      <c r="N1720" s="15"/>
      <c r="O1720" s="15"/>
    </row>
    <row r="1721">
      <c r="A1721" s="449"/>
      <c r="B1721" s="464"/>
      <c r="C1721" s="8"/>
      <c r="D1721" s="10"/>
      <c r="E1721" s="10"/>
      <c r="F1721" s="10"/>
      <c r="G1721" s="8"/>
      <c r="H1721" s="8"/>
      <c r="I1721" s="8"/>
      <c r="J1721" s="12"/>
      <c r="K1721" s="341"/>
      <c r="L1721" s="15"/>
      <c r="M1721" s="15"/>
      <c r="N1721" s="15"/>
      <c r="O1721" s="15"/>
    </row>
    <row r="1722">
      <c r="A1722" s="449"/>
      <c r="B1722" s="464"/>
      <c r="C1722" s="8"/>
      <c r="D1722" s="10"/>
      <c r="E1722" s="10"/>
      <c r="F1722" s="10"/>
      <c r="G1722" s="8"/>
      <c r="H1722" s="8"/>
      <c r="I1722" s="8"/>
      <c r="J1722" s="12"/>
      <c r="K1722" s="341"/>
      <c r="L1722" s="15"/>
      <c r="M1722" s="15"/>
      <c r="N1722" s="15"/>
      <c r="O1722" s="15"/>
    </row>
    <row r="1723">
      <c r="A1723" s="449"/>
      <c r="B1723" s="464"/>
      <c r="C1723" s="8"/>
      <c r="D1723" s="10"/>
      <c r="E1723" s="10"/>
      <c r="F1723" s="10"/>
      <c r="G1723" s="8"/>
      <c r="H1723" s="8"/>
      <c r="I1723" s="8"/>
      <c r="J1723" s="12"/>
      <c r="K1723" s="341"/>
      <c r="L1723" s="15"/>
      <c r="M1723" s="15"/>
      <c r="N1723" s="15"/>
      <c r="O1723" s="15"/>
    </row>
    <row r="1724">
      <c r="A1724" s="449"/>
      <c r="B1724" s="464"/>
      <c r="C1724" s="8"/>
      <c r="D1724" s="10"/>
      <c r="E1724" s="10"/>
      <c r="F1724" s="10"/>
      <c r="G1724" s="8"/>
      <c r="H1724" s="8"/>
      <c r="I1724" s="8"/>
      <c r="J1724" s="12"/>
      <c r="K1724" s="341"/>
      <c r="L1724" s="15"/>
      <c r="M1724" s="15"/>
      <c r="N1724" s="15"/>
      <c r="O1724" s="15"/>
    </row>
    <row r="1725">
      <c r="A1725" s="449"/>
      <c r="B1725" s="464"/>
      <c r="C1725" s="8"/>
      <c r="D1725" s="10"/>
      <c r="E1725" s="10"/>
      <c r="F1725" s="10"/>
      <c r="G1725" s="8"/>
      <c r="H1725" s="8"/>
      <c r="I1725" s="8"/>
      <c r="J1725" s="12"/>
      <c r="K1725" s="341"/>
      <c r="L1725" s="15"/>
      <c r="M1725" s="15"/>
      <c r="N1725" s="15"/>
      <c r="O1725" s="15"/>
    </row>
    <row r="1726">
      <c r="A1726" s="449"/>
      <c r="B1726" s="464"/>
      <c r="C1726" s="8"/>
      <c r="D1726" s="10"/>
      <c r="E1726" s="10"/>
      <c r="F1726" s="10"/>
      <c r="G1726" s="8"/>
      <c r="H1726" s="8"/>
      <c r="I1726" s="8"/>
      <c r="J1726" s="12"/>
      <c r="K1726" s="341"/>
      <c r="L1726" s="15"/>
      <c r="M1726" s="15"/>
      <c r="N1726" s="15"/>
      <c r="O1726" s="15"/>
    </row>
    <row r="1727">
      <c r="A1727" s="449"/>
      <c r="B1727" s="464"/>
      <c r="C1727" s="8"/>
      <c r="D1727" s="10"/>
      <c r="E1727" s="10"/>
      <c r="F1727" s="10"/>
      <c r="G1727" s="8"/>
      <c r="H1727" s="8"/>
      <c r="I1727" s="8"/>
      <c r="J1727" s="12"/>
      <c r="K1727" s="341"/>
      <c r="L1727" s="15"/>
      <c r="M1727" s="15"/>
      <c r="N1727" s="15"/>
      <c r="O1727" s="15"/>
    </row>
    <row r="1728">
      <c r="A1728" s="449"/>
      <c r="B1728" s="464"/>
      <c r="C1728" s="8"/>
      <c r="D1728" s="10"/>
      <c r="E1728" s="10"/>
      <c r="F1728" s="10"/>
      <c r="G1728" s="8"/>
      <c r="H1728" s="8"/>
      <c r="I1728" s="8"/>
      <c r="J1728" s="12"/>
      <c r="K1728" s="341"/>
      <c r="L1728" s="15"/>
      <c r="M1728" s="15"/>
      <c r="N1728" s="15"/>
      <c r="O1728" s="15"/>
    </row>
    <row r="1729">
      <c r="A1729" s="449"/>
      <c r="B1729" s="464"/>
      <c r="C1729" s="8"/>
      <c r="D1729" s="10"/>
      <c r="E1729" s="10"/>
      <c r="F1729" s="10"/>
      <c r="G1729" s="8"/>
      <c r="H1729" s="8"/>
      <c r="I1729" s="8"/>
      <c r="J1729" s="12"/>
      <c r="K1729" s="341"/>
      <c r="L1729" s="15"/>
      <c r="M1729" s="15"/>
      <c r="N1729" s="15"/>
      <c r="O1729" s="15"/>
    </row>
    <row r="1730">
      <c r="A1730" s="449"/>
      <c r="B1730" s="464"/>
      <c r="C1730" s="8"/>
      <c r="D1730" s="10"/>
      <c r="E1730" s="10"/>
      <c r="F1730" s="10"/>
      <c r="G1730" s="8"/>
      <c r="H1730" s="8"/>
      <c r="I1730" s="8"/>
      <c r="J1730" s="12"/>
      <c r="K1730" s="341"/>
      <c r="L1730" s="15"/>
      <c r="M1730" s="15"/>
      <c r="N1730" s="15"/>
      <c r="O1730" s="15"/>
    </row>
    <row r="1731">
      <c r="A1731" s="449"/>
      <c r="B1731" s="464"/>
      <c r="C1731" s="8"/>
      <c r="D1731" s="10"/>
      <c r="E1731" s="10"/>
      <c r="F1731" s="10"/>
      <c r="G1731" s="8"/>
      <c r="H1731" s="8"/>
      <c r="I1731" s="8"/>
      <c r="J1731" s="12"/>
      <c r="K1731" s="341"/>
      <c r="L1731" s="15"/>
      <c r="M1731" s="15"/>
      <c r="N1731" s="15"/>
      <c r="O1731" s="15"/>
    </row>
    <row r="1732">
      <c r="A1732" s="449"/>
      <c r="B1732" s="464"/>
      <c r="C1732" s="8"/>
      <c r="D1732" s="10"/>
      <c r="E1732" s="10"/>
      <c r="F1732" s="10"/>
      <c r="G1732" s="8"/>
      <c r="H1732" s="8"/>
      <c r="I1732" s="8"/>
      <c r="J1732" s="12"/>
      <c r="K1732" s="341"/>
      <c r="L1732" s="15"/>
      <c r="M1732" s="15"/>
      <c r="N1732" s="15"/>
      <c r="O1732" s="15"/>
    </row>
    <row r="1733">
      <c r="A1733" s="449"/>
      <c r="B1733" s="464"/>
      <c r="C1733" s="8"/>
      <c r="D1733" s="10"/>
      <c r="E1733" s="10"/>
      <c r="F1733" s="10"/>
      <c r="G1733" s="8"/>
      <c r="H1733" s="8"/>
      <c r="I1733" s="8"/>
      <c r="J1733" s="12"/>
      <c r="K1733" s="341"/>
      <c r="L1733" s="15"/>
      <c r="M1733" s="15"/>
      <c r="N1733" s="15"/>
      <c r="O1733" s="15"/>
    </row>
    <row r="1734">
      <c r="A1734" s="449"/>
      <c r="B1734" s="464"/>
      <c r="C1734" s="8"/>
      <c r="D1734" s="10"/>
      <c r="E1734" s="10"/>
      <c r="F1734" s="10"/>
      <c r="G1734" s="8"/>
      <c r="H1734" s="8"/>
      <c r="I1734" s="8"/>
      <c r="J1734" s="12"/>
      <c r="K1734" s="341"/>
      <c r="L1734" s="15"/>
      <c r="M1734" s="15"/>
      <c r="N1734" s="15"/>
      <c r="O1734" s="15"/>
    </row>
    <row r="1735">
      <c r="A1735" s="449"/>
      <c r="B1735" s="464"/>
      <c r="C1735" s="8"/>
      <c r="D1735" s="10"/>
      <c r="E1735" s="10"/>
      <c r="F1735" s="10"/>
      <c r="G1735" s="8"/>
      <c r="H1735" s="8"/>
      <c r="I1735" s="8"/>
      <c r="J1735" s="12"/>
      <c r="K1735" s="341"/>
      <c r="L1735" s="15"/>
      <c r="M1735" s="15"/>
      <c r="N1735" s="15"/>
      <c r="O1735" s="15"/>
    </row>
    <row r="1736">
      <c r="A1736" s="449"/>
      <c r="B1736" s="464"/>
      <c r="C1736" s="8"/>
      <c r="D1736" s="10"/>
      <c r="E1736" s="10"/>
      <c r="F1736" s="10"/>
      <c r="G1736" s="8"/>
      <c r="H1736" s="8"/>
      <c r="I1736" s="8"/>
      <c r="J1736" s="12"/>
      <c r="K1736" s="341"/>
      <c r="L1736" s="15"/>
      <c r="M1736" s="15"/>
      <c r="N1736" s="15"/>
      <c r="O1736" s="15"/>
    </row>
    <row r="1737">
      <c r="A1737" s="449"/>
      <c r="B1737" s="464"/>
      <c r="C1737" s="8"/>
      <c r="D1737" s="10"/>
      <c r="E1737" s="10"/>
      <c r="F1737" s="10"/>
      <c r="G1737" s="8"/>
      <c r="H1737" s="8"/>
      <c r="I1737" s="8"/>
      <c r="J1737" s="12"/>
      <c r="K1737" s="341"/>
      <c r="L1737" s="15"/>
      <c r="M1737" s="15"/>
      <c r="N1737" s="15"/>
      <c r="O1737" s="15"/>
    </row>
    <row r="1738">
      <c r="A1738" s="449"/>
      <c r="B1738" s="464"/>
      <c r="C1738" s="8"/>
      <c r="D1738" s="10"/>
      <c r="E1738" s="10"/>
      <c r="F1738" s="10"/>
      <c r="G1738" s="8"/>
      <c r="H1738" s="8"/>
      <c r="I1738" s="8"/>
      <c r="J1738" s="12"/>
      <c r="K1738" s="341"/>
      <c r="L1738" s="15"/>
      <c r="M1738" s="15"/>
      <c r="N1738" s="15"/>
      <c r="O1738" s="15"/>
    </row>
    <row r="1739">
      <c r="A1739" s="449"/>
      <c r="B1739" s="464"/>
      <c r="C1739" s="8"/>
      <c r="D1739" s="10"/>
      <c r="E1739" s="10"/>
      <c r="F1739" s="10"/>
      <c r="G1739" s="8"/>
      <c r="H1739" s="8"/>
      <c r="I1739" s="8"/>
      <c r="J1739" s="12"/>
      <c r="K1739" s="341"/>
      <c r="L1739" s="15"/>
      <c r="M1739" s="15"/>
      <c r="N1739" s="15"/>
      <c r="O1739" s="15"/>
    </row>
    <row r="1740">
      <c r="A1740" s="449"/>
      <c r="B1740" s="464"/>
      <c r="C1740" s="8"/>
      <c r="D1740" s="10"/>
      <c r="E1740" s="10"/>
      <c r="F1740" s="10"/>
      <c r="G1740" s="8"/>
      <c r="H1740" s="8"/>
      <c r="I1740" s="8"/>
      <c r="J1740" s="12"/>
      <c r="K1740" s="341"/>
      <c r="L1740" s="15"/>
      <c r="M1740" s="15"/>
      <c r="N1740" s="15"/>
      <c r="O1740" s="15"/>
    </row>
    <row r="1741">
      <c r="A1741" s="449"/>
      <c r="B1741" s="464"/>
      <c r="C1741" s="8"/>
      <c r="D1741" s="10"/>
      <c r="E1741" s="10"/>
      <c r="F1741" s="10"/>
      <c r="G1741" s="8"/>
      <c r="H1741" s="8"/>
      <c r="I1741" s="8"/>
      <c r="J1741" s="12"/>
      <c r="K1741" s="341"/>
      <c r="L1741" s="15"/>
      <c r="M1741" s="15"/>
      <c r="N1741" s="15"/>
      <c r="O1741" s="15"/>
    </row>
    <row r="1742">
      <c r="A1742" s="449"/>
      <c r="B1742" s="464"/>
      <c r="C1742" s="8"/>
      <c r="D1742" s="10"/>
      <c r="E1742" s="10"/>
      <c r="F1742" s="10"/>
      <c r="G1742" s="8"/>
      <c r="H1742" s="8"/>
      <c r="I1742" s="8"/>
      <c r="J1742" s="12"/>
      <c r="K1742" s="341"/>
      <c r="L1742" s="15"/>
      <c r="M1742" s="15"/>
      <c r="N1742" s="15"/>
      <c r="O1742" s="15"/>
    </row>
    <row r="1743">
      <c r="A1743" s="449"/>
      <c r="B1743" s="464"/>
      <c r="C1743" s="8"/>
      <c r="D1743" s="10"/>
      <c r="E1743" s="10"/>
      <c r="F1743" s="10"/>
      <c r="G1743" s="8"/>
      <c r="H1743" s="8"/>
      <c r="I1743" s="8"/>
      <c r="J1743" s="12"/>
      <c r="K1743" s="341"/>
      <c r="L1743" s="15"/>
      <c r="M1743" s="15"/>
      <c r="N1743" s="15"/>
      <c r="O1743" s="15"/>
    </row>
    <row r="1744">
      <c r="A1744" s="449"/>
      <c r="B1744" s="464"/>
      <c r="C1744" s="8"/>
      <c r="D1744" s="10"/>
      <c r="E1744" s="10"/>
      <c r="F1744" s="10"/>
      <c r="G1744" s="8"/>
      <c r="H1744" s="8"/>
      <c r="I1744" s="8"/>
      <c r="J1744" s="12"/>
      <c r="K1744" s="341"/>
      <c r="L1744" s="15"/>
      <c r="M1744" s="15"/>
      <c r="N1744" s="15"/>
      <c r="O1744" s="15"/>
    </row>
    <row r="1745">
      <c r="A1745" s="449"/>
      <c r="B1745" s="464"/>
      <c r="C1745" s="8"/>
      <c r="D1745" s="10"/>
      <c r="E1745" s="10"/>
      <c r="F1745" s="10"/>
      <c r="G1745" s="8"/>
      <c r="H1745" s="8"/>
      <c r="I1745" s="8"/>
      <c r="J1745" s="12"/>
      <c r="K1745" s="341"/>
      <c r="L1745" s="15"/>
      <c r="M1745" s="15"/>
      <c r="N1745" s="15"/>
      <c r="O1745" s="15"/>
    </row>
    <row r="1746">
      <c r="A1746" s="449"/>
      <c r="B1746" s="464"/>
      <c r="C1746" s="8"/>
      <c r="D1746" s="10"/>
      <c r="E1746" s="10"/>
      <c r="F1746" s="10"/>
      <c r="G1746" s="8"/>
      <c r="H1746" s="8"/>
      <c r="I1746" s="8"/>
      <c r="J1746" s="12"/>
      <c r="K1746" s="341"/>
      <c r="L1746" s="15"/>
      <c r="M1746" s="15"/>
      <c r="N1746" s="15"/>
      <c r="O1746" s="15"/>
    </row>
    <row r="1747">
      <c r="A1747" s="449"/>
      <c r="B1747" s="464"/>
      <c r="C1747" s="8"/>
      <c r="D1747" s="10"/>
      <c r="E1747" s="10"/>
      <c r="F1747" s="10"/>
      <c r="G1747" s="8"/>
      <c r="H1747" s="8"/>
      <c r="I1747" s="8"/>
      <c r="J1747" s="12"/>
      <c r="K1747" s="341"/>
      <c r="L1747" s="15"/>
      <c r="M1747" s="15"/>
      <c r="N1747" s="15"/>
      <c r="O1747" s="15"/>
    </row>
    <row r="1748">
      <c r="A1748" s="449"/>
      <c r="B1748" s="464"/>
      <c r="C1748" s="8"/>
      <c r="D1748" s="10"/>
      <c r="E1748" s="10"/>
      <c r="F1748" s="10"/>
      <c r="G1748" s="8"/>
      <c r="H1748" s="8"/>
      <c r="I1748" s="8"/>
      <c r="J1748" s="12"/>
      <c r="K1748" s="341"/>
      <c r="L1748" s="15"/>
      <c r="M1748" s="15"/>
      <c r="N1748" s="15"/>
      <c r="O1748" s="15"/>
    </row>
    <row r="1749">
      <c r="A1749" s="449"/>
      <c r="B1749" s="464"/>
      <c r="C1749" s="8"/>
      <c r="D1749" s="10"/>
      <c r="E1749" s="10"/>
      <c r="F1749" s="10"/>
      <c r="G1749" s="8"/>
      <c r="H1749" s="8"/>
      <c r="I1749" s="8"/>
      <c r="J1749" s="12"/>
      <c r="K1749" s="341"/>
      <c r="L1749" s="15"/>
      <c r="M1749" s="15"/>
      <c r="N1749" s="15"/>
      <c r="O1749" s="15"/>
    </row>
    <row r="1750">
      <c r="A1750" s="449"/>
      <c r="B1750" s="464"/>
      <c r="C1750" s="8"/>
      <c r="D1750" s="10"/>
      <c r="E1750" s="10"/>
      <c r="F1750" s="10"/>
      <c r="G1750" s="8"/>
      <c r="H1750" s="8"/>
      <c r="I1750" s="8"/>
      <c r="J1750" s="12"/>
      <c r="K1750" s="341"/>
      <c r="L1750" s="15"/>
      <c r="M1750" s="15"/>
      <c r="N1750" s="15"/>
      <c r="O1750" s="15"/>
    </row>
    <row r="1751">
      <c r="A1751" s="449"/>
      <c r="B1751" s="464"/>
      <c r="C1751" s="8"/>
      <c r="D1751" s="10"/>
      <c r="E1751" s="10"/>
      <c r="F1751" s="10"/>
      <c r="G1751" s="8"/>
      <c r="H1751" s="8"/>
      <c r="I1751" s="8"/>
      <c r="J1751" s="12"/>
      <c r="K1751" s="341"/>
      <c r="L1751" s="15"/>
      <c r="M1751" s="15"/>
      <c r="N1751" s="15"/>
      <c r="O1751" s="15"/>
    </row>
    <row r="1752">
      <c r="A1752" s="449"/>
      <c r="B1752" s="464"/>
      <c r="C1752" s="8"/>
      <c r="D1752" s="10"/>
      <c r="E1752" s="10"/>
      <c r="F1752" s="10"/>
      <c r="G1752" s="8"/>
      <c r="H1752" s="8"/>
      <c r="I1752" s="8"/>
      <c r="J1752" s="12"/>
      <c r="K1752" s="341"/>
      <c r="L1752" s="15"/>
      <c r="M1752" s="15"/>
      <c r="N1752" s="15"/>
      <c r="O1752" s="15"/>
    </row>
    <row r="1753">
      <c r="A1753" s="449"/>
      <c r="B1753" s="464"/>
      <c r="C1753" s="8"/>
      <c r="D1753" s="10"/>
      <c r="E1753" s="10"/>
      <c r="F1753" s="10"/>
      <c r="G1753" s="8"/>
      <c r="H1753" s="8"/>
      <c r="I1753" s="8"/>
      <c r="J1753" s="12"/>
      <c r="K1753" s="341"/>
      <c r="L1753" s="15"/>
      <c r="M1753" s="15"/>
      <c r="N1753" s="15"/>
      <c r="O1753" s="15"/>
    </row>
    <row r="1754">
      <c r="A1754" s="449"/>
      <c r="B1754" s="464"/>
      <c r="C1754" s="8"/>
      <c r="D1754" s="10"/>
      <c r="E1754" s="10"/>
      <c r="F1754" s="10"/>
      <c r="G1754" s="8"/>
      <c r="H1754" s="8"/>
      <c r="I1754" s="8"/>
      <c r="J1754" s="12"/>
      <c r="K1754" s="341"/>
      <c r="L1754" s="15"/>
      <c r="M1754" s="15"/>
      <c r="N1754" s="15"/>
      <c r="O1754" s="15"/>
    </row>
    <row r="1755">
      <c r="A1755" s="449"/>
      <c r="B1755" s="464"/>
      <c r="C1755" s="8"/>
      <c r="D1755" s="10"/>
      <c r="E1755" s="10"/>
      <c r="F1755" s="10"/>
      <c r="G1755" s="8"/>
      <c r="H1755" s="8"/>
      <c r="I1755" s="8"/>
      <c r="J1755" s="12"/>
      <c r="K1755" s="341"/>
      <c r="L1755" s="15"/>
      <c r="M1755" s="15"/>
      <c r="N1755" s="15"/>
      <c r="O1755" s="15"/>
    </row>
    <row r="1756">
      <c r="A1756" s="449"/>
      <c r="B1756" s="464"/>
      <c r="C1756" s="8"/>
      <c r="D1756" s="10"/>
      <c r="E1756" s="10"/>
      <c r="F1756" s="10"/>
      <c r="G1756" s="8"/>
      <c r="H1756" s="8"/>
      <c r="I1756" s="8"/>
      <c r="J1756" s="12"/>
      <c r="K1756" s="341"/>
      <c r="L1756" s="15"/>
      <c r="M1756" s="15"/>
      <c r="N1756" s="15"/>
      <c r="O1756" s="15"/>
    </row>
    <row r="1757">
      <c r="A1757" s="449"/>
      <c r="B1757" s="464"/>
      <c r="C1757" s="8"/>
      <c r="D1757" s="10"/>
      <c r="E1757" s="10"/>
      <c r="F1757" s="10"/>
      <c r="G1757" s="8"/>
      <c r="H1757" s="8"/>
      <c r="I1757" s="8"/>
      <c r="J1757" s="12"/>
      <c r="K1757" s="341"/>
      <c r="L1757" s="15"/>
      <c r="M1757" s="15"/>
      <c r="N1757" s="15"/>
      <c r="O1757" s="15"/>
    </row>
    <row r="1758">
      <c r="A1758" s="449"/>
      <c r="B1758" s="464"/>
      <c r="C1758" s="8"/>
      <c r="D1758" s="10"/>
      <c r="E1758" s="10"/>
      <c r="F1758" s="10"/>
      <c r="G1758" s="8"/>
      <c r="H1758" s="8"/>
      <c r="I1758" s="8"/>
      <c r="J1758" s="12"/>
      <c r="K1758" s="341"/>
      <c r="L1758" s="15"/>
      <c r="M1758" s="15"/>
      <c r="N1758" s="15"/>
      <c r="O1758" s="15"/>
    </row>
    <row r="1759">
      <c r="A1759" s="449"/>
      <c r="B1759" s="464"/>
      <c r="C1759" s="8"/>
      <c r="D1759" s="10"/>
      <c r="E1759" s="10"/>
      <c r="F1759" s="10"/>
      <c r="G1759" s="8"/>
      <c r="H1759" s="8"/>
      <c r="I1759" s="8"/>
      <c r="J1759" s="12"/>
      <c r="K1759" s="341"/>
      <c r="L1759" s="15"/>
      <c r="M1759" s="15"/>
      <c r="N1759" s="15"/>
      <c r="O1759" s="15"/>
    </row>
    <row r="1760">
      <c r="A1760" s="449"/>
      <c r="B1760" s="464"/>
      <c r="C1760" s="8"/>
      <c r="D1760" s="10"/>
      <c r="E1760" s="10"/>
      <c r="F1760" s="10"/>
      <c r="G1760" s="8"/>
      <c r="H1760" s="8"/>
      <c r="I1760" s="8"/>
      <c r="J1760" s="12"/>
      <c r="K1760" s="341"/>
      <c r="L1760" s="15"/>
      <c r="M1760" s="15"/>
      <c r="N1760" s="15"/>
      <c r="O1760" s="15"/>
    </row>
    <row r="1761">
      <c r="A1761" s="449"/>
      <c r="B1761" s="464"/>
      <c r="C1761" s="8"/>
      <c r="D1761" s="10"/>
      <c r="E1761" s="10"/>
      <c r="F1761" s="10"/>
      <c r="G1761" s="8"/>
      <c r="H1761" s="8"/>
      <c r="I1761" s="8"/>
      <c r="J1761" s="12"/>
      <c r="K1761" s="341"/>
      <c r="L1761" s="15"/>
      <c r="M1761" s="15"/>
      <c r="N1761" s="15"/>
      <c r="O1761" s="15"/>
    </row>
    <row r="1762">
      <c r="A1762" s="449"/>
      <c r="B1762" s="464"/>
      <c r="C1762" s="8"/>
      <c r="D1762" s="10"/>
      <c r="E1762" s="10"/>
      <c r="F1762" s="10"/>
      <c r="G1762" s="8"/>
      <c r="H1762" s="8"/>
      <c r="I1762" s="8"/>
      <c r="J1762" s="12"/>
      <c r="K1762" s="341"/>
      <c r="L1762" s="15"/>
      <c r="M1762" s="15"/>
      <c r="N1762" s="15"/>
      <c r="O1762" s="15"/>
    </row>
    <row r="1763">
      <c r="A1763" s="449"/>
      <c r="B1763" s="464"/>
      <c r="C1763" s="8"/>
      <c r="D1763" s="10"/>
      <c r="E1763" s="10"/>
      <c r="F1763" s="10"/>
      <c r="G1763" s="8"/>
      <c r="H1763" s="8"/>
      <c r="I1763" s="8"/>
      <c r="J1763" s="12"/>
      <c r="K1763" s="341"/>
      <c r="L1763" s="15"/>
      <c r="M1763" s="15"/>
      <c r="N1763" s="15"/>
      <c r="O1763" s="15"/>
    </row>
    <row r="1764">
      <c r="A1764" s="449"/>
      <c r="B1764" s="464"/>
      <c r="C1764" s="8"/>
      <c r="D1764" s="10"/>
      <c r="E1764" s="10"/>
      <c r="F1764" s="10"/>
      <c r="G1764" s="8"/>
      <c r="H1764" s="8"/>
      <c r="I1764" s="8"/>
      <c r="J1764" s="12"/>
      <c r="K1764" s="341"/>
      <c r="L1764" s="15"/>
      <c r="M1764" s="15"/>
      <c r="N1764" s="15"/>
      <c r="O1764" s="15"/>
    </row>
    <row r="1765">
      <c r="A1765" s="449"/>
      <c r="B1765" s="464"/>
      <c r="C1765" s="8"/>
      <c r="D1765" s="10"/>
      <c r="E1765" s="10"/>
      <c r="F1765" s="10"/>
      <c r="G1765" s="8"/>
      <c r="H1765" s="8"/>
      <c r="I1765" s="8"/>
      <c r="J1765" s="12"/>
      <c r="K1765" s="341"/>
      <c r="L1765" s="15"/>
      <c r="M1765" s="15"/>
      <c r="N1765" s="15"/>
      <c r="O1765" s="15"/>
    </row>
    <row r="1766">
      <c r="A1766" s="449"/>
      <c r="B1766" s="464"/>
      <c r="C1766" s="8"/>
      <c r="D1766" s="10"/>
      <c r="E1766" s="10"/>
      <c r="F1766" s="10"/>
      <c r="G1766" s="8"/>
      <c r="H1766" s="8"/>
      <c r="I1766" s="8"/>
      <c r="J1766" s="12"/>
      <c r="K1766" s="341"/>
      <c r="L1766" s="15"/>
      <c r="M1766" s="15"/>
      <c r="N1766" s="15"/>
      <c r="O1766" s="15"/>
    </row>
    <row r="1767">
      <c r="A1767" s="449"/>
      <c r="B1767" s="464"/>
      <c r="C1767" s="8"/>
      <c r="D1767" s="10"/>
      <c r="E1767" s="10"/>
      <c r="F1767" s="10"/>
      <c r="G1767" s="8"/>
      <c r="H1767" s="8"/>
      <c r="I1767" s="8"/>
      <c r="J1767" s="12"/>
      <c r="K1767" s="341"/>
      <c r="L1767" s="15"/>
      <c r="M1767" s="15"/>
      <c r="N1767" s="15"/>
      <c r="O1767" s="15"/>
    </row>
    <row r="1768">
      <c r="A1768" s="449"/>
      <c r="B1768" s="464"/>
      <c r="C1768" s="8"/>
      <c r="D1768" s="10"/>
      <c r="E1768" s="10"/>
      <c r="F1768" s="10"/>
      <c r="G1768" s="8"/>
      <c r="H1768" s="8"/>
      <c r="I1768" s="8"/>
      <c r="J1768" s="12"/>
      <c r="K1768" s="341"/>
      <c r="L1768" s="15"/>
      <c r="M1768" s="15"/>
      <c r="N1768" s="15"/>
      <c r="O1768" s="15"/>
    </row>
    <row r="1769">
      <c r="A1769" s="449"/>
      <c r="B1769" s="464"/>
      <c r="C1769" s="8"/>
      <c r="D1769" s="10"/>
      <c r="E1769" s="10"/>
      <c r="F1769" s="10"/>
      <c r="G1769" s="8"/>
      <c r="H1769" s="8"/>
      <c r="I1769" s="8"/>
      <c r="J1769" s="12"/>
      <c r="K1769" s="341"/>
      <c r="L1769" s="15"/>
      <c r="M1769" s="15"/>
      <c r="N1769" s="15"/>
      <c r="O1769" s="15"/>
    </row>
    <row r="1770">
      <c r="A1770" s="449"/>
      <c r="B1770" s="464"/>
      <c r="C1770" s="8"/>
      <c r="D1770" s="10"/>
      <c r="E1770" s="10"/>
      <c r="F1770" s="10"/>
      <c r="G1770" s="8"/>
      <c r="H1770" s="8"/>
      <c r="I1770" s="8"/>
      <c r="J1770" s="12"/>
      <c r="K1770" s="341"/>
      <c r="L1770" s="15"/>
      <c r="M1770" s="15"/>
      <c r="N1770" s="15"/>
      <c r="O1770" s="15"/>
    </row>
    <row r="1771">
      <c r="A1771" s="449"/>
      <c r="B1771" s="464"/>
      <c r="C1771" s="8"/>
      <c r="D1771" s="10"/>
      <c r="E1771" s="10"/>
      <c r="F1771" s="10"/>
      <c r="G1771" s="8"/>
      <c r="H1771" s="8"/>
      <c r="I1771" s="8"/>
      <c r="J1771" s="12"/>
      <c r="K1771" s="341"/>
      <c r="L1771" s="15"/>
      <c r="M1771" s="15"/>
      <c r="N1771" s="15"/>
      <c r="O1771" s="15"/>
    </row>
    <row r="1772">
      <c r="A1772" s="449"/>
      <c r="B1772" s="464"/>
      <c r="C1772" s="8"/>
      <c r="D1772" s="10"/>
      <c r="E1772" s="10"/>
      <c r="F1772" s="10"/>
      <c r="G1772" s="8"/>
      <c r="H1772" s="8"/>
      <c r="I1772" s="8"/>
      <c r="J1772" s="12"/>
      <c r="K1772" s="341"/>
      <c r="L1772" s="15"/>
      <c r="M1772" s="15"/>
      <c r="N1772" s="15"/>
      <c r="O1772" s="15"/>
    </row>
    <row r="1773">
      <c r="A1773" s="449"/>
      <c r="B1773" s="464"/>
      <c r="C1773" s="8"/>
      <c r="D1773" s="10"/>
      <c r="E1773" s="10"/>
      <c r="F1773" s="10"/>
      <c r="G1773" s="8"/>
      <c r="H1773" s="8"/>
      <c r="I1773" s="8"/>
      <c r="J1773" s="12"/>
      <c r="K1773" s="341"/>
      <c r="L1773" s="15"/>
      <c r="M1773" s="15"/>
      <c r="N1773" s="15"/>
      <c r="O1773" s="15"/>
    </row>
    <row r="1774">
      <c r="A1774" s="449"/>
      <c r="B1774" s="464"/>
      <c r="C1774" s="8"/>
      <c r="D1774" s="10"/>
      <c r="E1774" s="10"/>
      <c r="F1774" s="10"/>
      <c r="G1774" s="8"/>
      <c r="H1774" s="8"/>
      <c r="I1774" s="8"/>
      <c r="J1774" s="12"/>
      <c r="K1774" s="341"/>
      <c r="L1774" s="15"/>
      <c r="M1774" s="15"/>
      <c r="N1774" s="15"/>
      <c r="O1774" s="15"/>
    </row>
    <row r="1775">
      <c r="A1775" s="449"/>
      <c r="B1775" s="464"/>
      <c r="C1775" s="8"/>
      <c r="D1775" s="10"/>
      <c r="E1775" s="10"/>
      <c r="F1775" s="10"/>
      <c r="G1775" s="8"/>
      <c r="H1775" s="8"/>
      <c r="I1775" s="8"/>
      <c r="J1775" s="12"/>
      <c r="K1775" s="341"/>
      <c r="L1775" s="15"/>
      <c r="M1775" s="15"/>
      <c r="N1775" s="15"/>
      <c r="O1775" s="15"/>
    </row>
    <row r="1776">
      <c r="A1776" s="449"/>
      <c r="B1776" s="464"/>
      <c r="C1776" s="8"/>
      <c r="D1776" s="10"/>
      <c r="E1776" s="10"/>
      <c r="F1776" s="10"/>
      <c r="G1776" s="8"/>
      <c r="H1776" s="8"/>
      <c r="I1776" s="8"/>
      <c r="J1776" s="12"/>
      <c r="K1776" s="341"/>
      <c r="L1776" s="15"/>
      <c r="M1776" s="15"/>
      <c r="N1776" s="15"/>
      <c r="O1776" s="15"/>
    </row>
    <row r="1777">
      <c r="A1777" s="449"/>
      <c r="B1777" s="464"/>
      <c r="C1777" s="8"/>
      <c r="D1777" s="10"/>
      <c r="E1777" s="10"/>
      <c r="F1777" s="10"/>
      <c r="G1777" s="8"/>
      <c r="H1777" s="8"/>
      <c r="I1777" s="8"/>
      <c r="J1777" s="12"/>
      <c r="K1777" s="341"/>
      <c r="L1777" s="15"/>
      <c r="M1777" s="15"/>
      <c r="N1777" s="15"/>
      <c r="O1777" s="15"/>
    </row>
    <row r="1778">
      <c r="A1778" s="449"/>
      <c r="B1778" s="464"/>
      <c r="C1778" s="8"/>
      <c r="D1778" s="10"/>
      <c r="E1778" s="10"/>
      <c r="F1778" s="10"/>
      <c r="G1778" s="8"/>
      <c r="H1778" s="8"/>
      <c r="I1778" s="8"/>
      <c r="J1778" s="12"/>
      <c r="K1778" s="341"/>
      <c r="L1778" s="15"/>
      <c r="M1778" s="15"/>
      <c r="N1778" s="15"/>
      <c r="O1778" s="15"/>
    </row>
    <row r="1779">
      <c r="A1779" s="449"/>
      <c r="B1779" s="464"/>
      <c r="C1779" s="8"/>
      <c r="D1779" s="10"/>
      <c r="E1779" s="10"/>
      <c r="F1779" s="10"/>
      <c r="G1779" s="8"/>
      <c r="H1779" s="8"/>
      <c r="I1779" s="8"/>
      <c r="J1779" s="12"/>
      <c r="K1779" s="341"/>
      <c r="L1779" s="15"/>
      <c r="M1779" s="15"/>
      <c r="N1779" s="15"/>
      <c r="O1779" s="15"/>
    </row>
    <row r="1780">
      <c r="A1780" s="449"/>
      <c r="B1780" s="464"/>
      <c r="C1780" s="8"/>
      <c r="D1780" s="10"/>
      <c r="E1780" s="10"/>
      <c r="F1780" s="10"/>
      <c r="G1780" s="8"/>
      <c r="H1780" s="8"/>
      <c r="I1780" s="8"/>
      <c r="J1780" s="12"/>
      <c r="K1780" s="341"/>
      <c r="L1780" s="15"/>
      <c r="M1780" s="15"/>
      <c r="N1780" s="15"/>
      <c r="O1780" s="15"/>
    </row>
    <row r="1781">
      <c r="A1781" s="449"/>
      <c r="B1781" s="464"/>
      <c r="C1781" s="8"/>
      <c r="D1781" s="10"/>
      <c r="E1781" s="10"/>
      <c r="F1781" s="10"/>
      <c r="G1781" s="8"/>
      <c r="H1781" s="8"/>
      <c r="I1781" s="8"/>
      <c r="J1781" s="12"/>
      <c r="K1781" s="341"/>
      <c r="L1781" s="15"/>
      <c r="M1781" s="15"/>
      <c r="N1781" s="15"/>
      <c r="O1781" s="15"/>
    </row>
    <row r="1782">
      <c r="A1782" s="449"/>
      <c r="B1782" s="464"/>
      <c r="C1782" s="8"/>
      <c r="D1782" s="10"/>
      <c r="E1782" s="10"/>
      <c r="F1782" s="10"/>
      <c r="G1782" s="8"/>
      <c r="H1782" s="8"/>
      <c r="I1782" s="8"/>
      <c r="J1782" s="12"/>
      <c r="K1782" s="341"/>
      <c r="L1782" s="15"/>
      <c r="M1782" s="15"/>
      <c r="N1782" s="15"/>
      <c r="O1782" s="15"/>
    </row>
    <row r="1783">
      <c r="A1783" s="449"/>
      <c r="B1783" s="464"/>
      <c r="C1783" s="8"/>
      <c r="D1783" s="10"/>
      <c r="E1783" s="10"/>
      <c r="F1783" s="10"/>
      <c r="G1783" s="8"/>
      <c r="H1783" s="8"/>
      <c r="I1783" s="8"/>
      <c r="J1783" s="12"/>
      <c r="K1783" s="341"/>
      <c r="L1783" s="15"/>
      <c r="M1783" s="15"/>
      <c r="N1783" s="15"/>
      <c r="O1783" s="15"/>
    </row>
    <row r="1784">
      <c r="A1784" s="449"/>
      <c r="B1784" s="464"/>
      <c r="C1784" s="8"/>
      <c r="D1784" s="10"/>
      <c r="E1784" s="10"/>
      <c r="F1784" s="10"/>
      <c r="G1784" s="8"/>
      <c r="H1784" s="8"/>
      <c r="I1784" s="8"/>
      <c r="J1784" s="12"/>
      <c r="K1784" s="341"/>
      <c r="L1784" s="15"/>
      <c r="M1784" s="15"/>
      <c r="N1784" s="15"/>
      <c r="O1784" s="15"/>
    </row>
    <row r="1785">
      <c r="A1785" s="449"/>
      <c r="B1785" s="464"/>
      <c r="C1785" s="8"/>
      <c r="D1785" s="10"/>
      <c r="E1785" s="10"/>
      <c r="F1785" s="10"/>
      <c r="G1785" s="8"/>
      <c r="H1785" s="8"/>
      <c r="I1785" s="8"/>
      <c r="J1785" s="12"/>
      <c r="K1785" s="341"/>
      <c r="L1785" s="15"/>
      <c r="M1785" s="15"/>
      <c r="N1785" s="15"/>
      <c r="O1785" s="15"/>
    </row>
    <row r="1786">
      <c r="A1786" s="449"/>
      <c r="B1786" s="464"/>
      <c r="C1786" s="8"/>
      <c r="D1786" s="10"/>
      <c r="E1786" s="10"/>
      <c r="F1786" s="10"/>
      <c r="G1786" s="8"/>
      <c r="H1786" s="8"/>
      <c r="I1786" s="8"/>
      <c r="J1786" s="12"/>
      <c r="K1786" s="341"/>
      <c r="L1786" s="15"/>
      <c r="M1786" s="15"/>
      <c r="N1786" s="15"/>
      <c r="O1786" s="15"/>
    </row>
    <row r="1787">
      <c r="A1787" s="449"/>
      <c r="B1787" s="464"/>
      <c r="C1787" s="8"/>
      <c r="D1787" s="10"/>
      <c r="E1787" s="10"/>
      <c r="F1787" s="10"/>
      <c r="G1787" s="8"/>
      <c r="H1787" s="8"/>
      <c r="I1787" s="8"/>
      <c r="J1787" s="12"/>
      <c r="K1787" s="341"/>
      <c r="L1787" s="15"/>
      <c r="M1787" s="15"/>
      <c r="N1787" s="15"/>
      <c r="O1787" s="15"/>
    </row>
    <row r="1788">
      <c r="A1788" s="449"/>
      <c r="B1788" s="464"/>
      <c r="C1788" s="8"/>
      <c r="D1788" s="10"/>
      <c r="E1788" s="10"/>
      <c r="F1788" s="10"/>
      <c r="G1788" s="8"/>
      <c r="H1788" s="8"/>
      <c r="I1788" s="8"/>
      <c r="J1788" s="12"/>
      <c r="K1788" s="341"/>
      <c r="L1788" s="15"/>
      <c r="M1788" s="15"/>
      <c r="N1788" s="15"/>
      <c r="O1788" s="15"/>
    </row>
    <row r="1789">
      <c r="A1789" s="449"/>
      <c r="B1789" s="464"/>
      <c r="C1789" s="8"/>
      <c r="D1789" s="10"/>
      <c r="E1789" s="10"/>
      <c r="F1789" s="10"/>
      <c r="G1789" s="8"/>
      <c r="H1789" s="8"/>
      <c r="I1789" s="8"/>
      <c r="J1789" s="12"/>
      <c r="K1789" s="341"/>
      <c r="L1789" s="15"/>
      <c r="M1789" s="15"/>
      <c r="N1789" s="15"/>
      <c r="O1789" s="15"/>
    </row>
    <row r="1790">
      <c r="A1790" s="449"/>
      <c r="B1790" s="464"/>
      <c r="C1790" s="8"/>
      <c r="D1790" s="10"/>
      <c r="E1790" s="10"/>
      <c r="F1790" s="10"/>
      <c r="G1790" s="8"/>
      <c r="H1790" s="8"/>
      <c r="I1790" s="8"/>
      <c r="J1790" s="12"/>
      <c r="K1790" s="341"/>
      <c r="L1790" s="15"/>
      <c r="M1790" s="15"/>
      <c r="N1790" s="15"/>
      <c r="O1790" s="15"/>
    </row>
    <row r="1791">
      <c r="A1791" s="449"/>
      <c r="B1791" s="464"/>
      <c r="C1791" s="8"/>
      <c r="D1791" s="10"/>
      <c r="E1791" s="10"/>
      <c r="F1791" s="10"/>
      <c r="G1791" s="8"/>
      <c r="H1791" s="8"/>
      <c r="I1791" s="8"/>
      <c r="J1791" s="12"/>
      <c r="K1791" s="341"/>
      <c r="L1791" s="15"/>
      <c r="M1791" s="15"/>
      <c r="N1791" s="15"/>
      <c r="O1791" s="15"/>
    </row>
    <row r="1792">
      <c r="A1792" s="449"/>
      <c r="B1792" s="464"/>
      <c r="C1792" s="8"/>
      <c r="D1792" s="10"/>
      <c r="E1792" s="10"/>
      <c r="F1792" s="10"/>
      <c r="G1792" s="8"/>
      <c r="H1792" s="8"/>
      <c r="I1792" s="8"/>
      <c r="J1792" s="12"/>
      <c r="K1792" s="341"/>
      <c r="L1792" s="15"/>
      <c r="M1792" s="15"/>
      <c r="N1792" s="15"/>
      <c r="O1792" s="15"/>
    </row>
    <row r="1793">
      <c r="A1793" s="449"/>
      <c r="B1793" s="464"/>
      <c r="C1793" s="8"/>
      <c r="D1793" s="10"/>
      <c r="E1793" s="10"/>
      <c r="F1793" s="10"/>
      <c r="G1793" s="8"/>
      <c r="H1793" s="8"/>
      <c r="I1793" s="8"/>
      <c r="J1793" s="12"/>
      <c r="K1793" s="341"/>
      <c r="L1793" s="15"/>
      <c r="M1793" s="15"/>
      <c r="N1793" s="15"/>
      <c r="O1793" s="15"/>
    </row>
    <row r="1794">
      <c r="A1794" s="449"/>
      <c r="B1794" s="464"/>
      <c r="C1794" s="8"/>
      <c r="D1794" s="10"/>
      <c r="E1794" s="10"/>
      <c r="F1794" s="10"/>
      <c r="G1794" s="8"/>
      <c r="H1794" s="8"/>
      <c r="I1794" s="8"/>
      <c r="J1794" s="12"/>
      <c r="K1794" s="341"/>
      <c r="L1794" s="15"/>
      <c r="M1794" s="15"/>
      <c r="N1794" s="15"/>
      <c r="O1794" s="15"/>
    </row>
    <row r="1795">
      <c r="A1795" s="449"/>
      <c r="B1795" s="464"/>
      <c r="C1795" s="8"/>
      <c r="D1795" s="10"/>
      <c r="E1795" s="10"/>
      <c r="F1795" s="10"/>
      <c r="G1795" s="8"/>
      <c r="H1795" s="8"/>
      <c r="I1795" s="8"/>
      <c r="J1795" s="12"/>
      <c r="K1795" s="341"/>
      <c r="L1795" s="15"/>
      <c r="M1795" s="15"/>
      <c r="N1795" s="15"/>
      <c r="O1795" s="15"/>
    </row>
    <row r="1796">
      <c r="A1796" s="449"/>
      <c r="B1796" s="464"/>
      <c r="C1796" s="8"/>
      <c r="D1796" s="10"/>
      <c r="E1796" s="10"/>
      <c r="F1796" s="10"/>
      <c r="G1796" s="8"/>
      <c r="H1796" s="8"/>
      <c r="I1796" s="8"/>
      <c r="J1796" s="12"/>
      <c r="K1796" s="341"/>
      <c r="L1796" s="15"/>
      <c r="M1796" s="15"/>
      <c r="N1796" s="15"/>
      <c r="O1796" s="15"/>
    </row>
    <row r="1797">
      <c r="A1797" s="449"/>
      <c r="B1797" s="464"/>
      <c r="C1797" s="8"/>
      <c r="D1797" s="10"/>
      <c r="E1797" s="10"/>
      <c r="F1797" s="10"/>
      <c r="G1797" s="8"/>
      <c r="H1797" s="8"/>
      <c r="I1797" s="8"/>
      <c r="J1797" s="12"/>
      <c r="K1797" s="341"/>
      <c r="L1797" s="15"/>
      <c r="M1797" s="15"/>
      <c r="N1797" s="15"/>
      <c r="O1797" s="15"/>
    </row>
    <row r="1798">
      <c r="A1798" s="449"/>
      <c r="B1798" s="464"/>
      <c r="C1798" s="8"/>
      <c r="D1798" s="10"/>
      <c r="E1798" s="10"/>
      <c r="F1798" s="10"/>
      <c r="G1798" s="8"/>
      <c r="H1798" s="8"/>
      <c r="I1798" s="8"/>
      <c r="J1798" s="12"/>
      <c r="K1798" s="341"/>
      <c r="L1798" s="15"/>
      <c r="M1798" s="15"/>
      <c r="N1798" s="15"/>
      <c r="O1798" s="15"/>
    </row>
    <row r="1799">
      <c r="A1799" s="449"/>
      <c r="B1799" s="464"/>
      <c r="C1799" s="8"/>
      <c r="D1799" s="10"/>
      <c r="E1799" s="10"/>
      <c r="F1799" s="10"/>
      <c r="G1799" s="8"/>
      <c r="H1799" s="8"/>
      <c r="I1799" s="8"/>
      <c r="J1799" s="12"/>
      <c r="K1799" s="341"/>
      <c r="L1799" s="15"/>
      <c r="M1799" s="15"/>
      <c r="N1799" s="15"/>
      <c r="O1799" s="15"/>
    </row>
    <row r="1800">
      <c r="A1800" s="449"/>
      <c r="B1800" s="464"/>
      <c r="C1800" s="8"/>
      <c r="D1800" s="10"/>
      <c r="E1800" s="10"/>
      <c r="F1800" s="10"/>
      <c r="G1800" s="8"/>
      <c r="H1800" s="8"/>
      <c r="I1800" s="8"/>
      <c r="J1800" s="12"/>
      <c r="K1800" s="341"/>
      <c r="L1800" s="15"/>
      <c r="M1800" s="15"/>
      <c r="N1800" s="15"/>
      <c r="O1800" s="15"/>
    </row>
    <row r="1801">
      <c r="A1801" s="449"/>
      <c r="B1801" s="464"/>
      <c r="C1801" s="8"/>
      <c r="D1801" s="10"/>
      <c r="E1801" s="10"/>
      <c r="F1801" s="10"/>
      <c r="G1801" s="8"/>
      <c r="H1801" s="8"/>
      <c r="I1801" s="8"/>
      <c r="J1801" s="12"/>
      <c r="K1801" s="341"/>
      <c r="L1801" s="15"/>
      <c r="M1801" s="15"/>
      <c r="N1801" s="15"/>
      <c r="O1801" s="15"/>
    </row>
    <row r="1802">
      <c r="A1802" s="449"/>
      <c r="B1802" s="464"/>
      <c r="C1802" s="8"/>
      <c r="D1802" s="10"/>
      <c r="E1802" s="10"/>
      <c r="F1802" s="10"/>
      <c r="G1802" s="8"/>
      <c r="H1802" s="8"/>
      <c r="I1802" s="8"/>
      <c r="J1802" s="12"/>
      <c r="K1802" s="341"/>
      <c r="L1802" s="15"/>
      <c r="M1802" s="15"/>
      <c r="N1802" s="15"/>
      <c r="O1802" s="15"/>
    </row>
    <row r="1803">
      <c r="A1803" s="449"/>
      <c r="B1803" s="464"/>
      <c r="C1803" s="8"/>
      <c r="D1803" s="10"/>
      <c r="E1803" s="10"/>
      <c r="F1803" s="10"/>
      <c r="G1803" s="8"/>
      <c r="H1803" s="8"/>
      <c r="I1803" s="8"/>
      <c r="J1803" s="12"/>
      <c r="K1803" s="341"/>
      <c r="L1803" s="15"/>
      <c r="M1803" s="15"/>
      <c r="N1803" s="15"/>
      <c r="O1803" s="15"/>
    </row>
    <row r="1804">
      <c r="A1804" s="449"/>
      <c r="B1804" s="464"/>
      <c r="C1804" s="8"/>
      <c r="D1804" s="10"/>
      <c r="E1804" s="10"/>
      <c r="F1804" s="10"/>
      <c r="G1804" s="8"/>
      <c r="H1804" s="8"/>
      <c r="I1804" s="8"/>
      <c r="J1804" s="12"/>
      <c r="K1804" s="341"/>
      <c r="L1804" s="15"/>
      <c r="M1804" s="15"/>
      <c r="N1804" s="15"/>
      <c r="O1804" s="15"/>
    </row>
    <row r="1805">
      <c r="A1805" s="449"/>
      <c r="B1805" s="464"/>
      <c r="C1805" s="8"/>
      <c r="D1805" s="10"/>
      <c r="E1805" s="10"/>
      <c r="F1805" s="10"/>
      <c r="G1805" s="8"/>
      <c r="H1805" s="8"/>
      <c r="I1805" s="8"/>
      <c r="J1805" s="12"/>
      <c r="K1805" s="341"/>
      <c r="L1805" s="15"/>
      <c r="M1805" s="15"/>
      <c r="N1805" s="15"/>
      <c r="O1805" s="15"/>
    </row>
    <row r="1806">
      <c r="A1806" s="449"/>
      <c r="B1806" s="464"/>
      <c r="C1806" s="8"/>
      <c r="D1806" s="10"/>
      <c r="E1806" s="10"/>
      <c r="F1806" s="10"/>
      <c r="G1806" s="8"/>
      <c r="H1806" s="8"/>
      <c r="I1806" s="8"/>
      <c r="J1806" s="12"/>
      <c r="K1806" s="341"/>
      <c r="L1806" s="15"/>
      <c r="M1806" s="15"/>
      <c r="N1806" s="15"/>
      <c r="O1806" s="15"/>
    </row>
    <row r="1807">
      <c r="A1807" s="449"/>
      <c r="B1807" s="464"/>
      <c r="C1807" s="8"/>
      <c r="D1807" s="10"/>
      <c r="E1807" s="10"/>
      <c r="F1807" s="10"/>
      <c r="G1807" s="8"/>
      <c r="H1807" s="8"/>
      <c r="I1807" s="8"/>
      <c r="J1807" s="12"/>
      <c r="K1807" s="341"/>
      <c r="L1807" s="15"/>
      <c r="M1807" s="15"/>
      <c r="N1807" s="15"/>
      <c r="O1807" s="15"/>
    </row>
    <row r="1808">
      <c r="A1808" s="449"/>
      <c r="B1808" s="464"/>
      <c r="C1808" s="8"/>
      <c r="D1808" s="10"/>
      <c r="E1808" s="10"/>
      <c r="F1808" s="10"/>
      <c r="G1808" s="8"/>
      <c r="H1808" s="8"/>
      <c r="I1808" s="8"/>
      <c r="J1808" s="12"/>
      <c r="K1808" s="341"/>
      <c r="L1808" s="15"/>
      <c r="M1808" s="15"/>
      <c r="N1808" s="15"/>
      <c r="O1808" s="15"/>
    </row>
    <row r="1809">
      <c r="A1809" s="449"/>
      <c r="B1809" s="464"/>
      <c r="C1809" s="8"/>
      <c r="D1809" s="10"/>
      <c r="E1809" s="10"/>
      <c r="F1809" s="10"/>
      <c r="G1809" s="8"/>
      <c r="H1809" s="8"/>
      <c r="I1809" s="8"/>
      <c r="J1809" s="12"/>
      <c r="K1809" s="341"/>
      <c r="L1809" s="15"/>
      <c r="M1809" s="15"/>
      <c r="N1809" s="15"/>
      <c r="O1809" s="15"/>
    </row>
    <row r="1810">
      <c r="A1810" s="449"/>
      <c r="B1810" s="464"/>
      <c r="C1810" s="8"/>
      <c r="D1810" s="10"/>
      <c r="E1810" s="10"/>
      <c r="F1810" s="10"/>
      <c r="G1810" s="8"/>
      <c r="H1810" s="8"/>
      <c r="I1810" s="8"/>
      <c r="J1810" s="12"/>
      <c r="K1810" s="341"/>
      <c r="L1810" s="15"/>
      <c r="M1810" s="15"/>
      <c r="N1810" s="15"/>
      <c r="O1810" s="15"/>
    </row>
    <row r="1811">
      <c r="A1811" s="449"/>
      <c r="B1811" s="464"/>
      <c r="C1811" s="8"/>
      <c r="D1811" s="10"/>
      <c r="E1811" s="10"/>
      <c r="F1811" s="10"/>
      <c r="G1811" s="8"/>
      <c r="H1811" s="8"/>
      <c r="I1811" s="8"/>
      <c r="J1811" s="12"/>
      <c r="K1811" s="341"/>
      <c r="L1811" s="15"/>
      <c r="M1811" s="15"/>
      <c r="N1811" s="15"/>
      <c r="O1811" s="15"/>
    </row>
    <row r="1812">
      <c r="A1812" s="449"/>
      <c r="B1812" s="464"/>
      <c r="C1812" s="8"/>
      <c r="D1812" s="10"/>
      <c r="E1812" s="10"/>
      <c r="F1812" s="10"/>
      <c r="G1812" s="8"/>
      <c r="H1812" s="8"/>
      <c r="I1812" s="8"/>
      <c r="J1812" s="12"/>
      <c r="K1812" s="341"/>
      <c r="L1812" s="15"/>
      <c r="M1812" s="15"/>
      <c r="N1812" s="15"/>
      <c r="O1812" s="15"/>
    </row>
    <row r="1813">
      <c r="A1813" s="449"/>
      <c r="B1813" s="464"/>
      <c r="C1813" s="8"/>
      <c r="D1813" s="10"/>
      <c r="E1813" s="10"/>
      <c r="F1813" s="10"/>
      <c r="G1813" s="8"/>
      <c r="H1813" s="8"/>
      <c r="I1813" s="8"/>
      <c r="J1813" s="12"/>
      <c r="K1813" s="341"/>
      <c r="L1813" s="15"/>
      <c r="M1813" s="15"/>
      <c r="N1813" s="15"/>
      <c r="O1813" s="15"/>
    </row>
    <row r="1814">
      <c r="A1814" s="449"/>
      <c r="B1814" s="464"/>
      <c r="C1814" s="8"/>
      <c r="D1814" s="10"/>
      <c r="E1814" s="10"/>
      <c r="F1814" s="10"/>
      <c r="G1814" s="8"/>
      <c r="H1814" s="8"/>
      <c r="I1814" s="8"/>
      <c r="J1814" s="12"/>
      <c r="K1814" s="341"/>
      <c r="L1814" s="15"/>
      <c r="M1814" s="15"/>
      <c r="N1814" s="15"/>
      <c r="O1814" s="15"/>
    </row>
    <row r="1815">
      <c r="A1815" s="449"/>
      <c r="B1815" s="464"/>
      <c r="C1815" s="8"/>
      <c r="D1815" s="10"/>
      <c r="E1815" s="10"/>
      <c r="F1815" s="10"/>
      <c r="G1815" s="8"/>
      <c r="H1815" s="8"/>
      <c r="I1815" s="8"/>
      <c r="J1815" s="12"/>
      <c r="K1815" s="341"/>
      <c r="L1815" s="15"/>
      <c r="M1815" s="15"/>
      <c r="N1815" s="15"/>
      <c r="O1815" s="15"/>
    </row>
    <row r="1816">
      <c r="A1816" s="449"/>
      <c r="B1816" s="464"/>
      <c r="C1816" s="8"/>
      <c r="D1816" s="10"/>
      <c r="E1816" s="10"/>
      <c r="F1816" s="10"/>
      <c r="G1816" s="8"/>
      <c r="H1816" s="8"/>
      <c r="I1816" s="8"/>
      <c r="J1816" s="12"/>
      <c r="K1816" s="341"/>
      <c r="L1816" s="15"/>
      <c r="M1816" s="15"/>
      <c r="N1816" s="15"/>
      <c r="O1816" s="15"/>
    </row>
    <row r="1817">
      <c r="A1817" s="449"/>
      <c r="B1817" s="464"/>
      <c r="C1817" s="8"/>
      <c r="D1817" s="10"/>
      <c r="E1817" s="10"/>
      <c r="F1817" s="10"/>
      <c r="G1817" s="8"/>
      <c r="H1817" s="8"/>
      <c r="I1817" s="8"/>
      <c r="J1817" s="12"/>
      <c r="K1817" s="341"/>
      <c r="L1817" s="15"/>
      <c r="M1817" s="15"/>
      <c r="N1817" s="15"/>
      <c r="O1817" s="15"/>
    </row>
    <row r="1818">
      <c r="A1818" s="449"/>
      <c r="B1818" s="464"/>
      <c r="C1818" s="8"/>
      <c r="D1818" s="10"/>
      <c r="E1818" s="10"/>
      <c r="F1818" s="10"/>
      <c r="G1818" s="8"/>
      <c r="H1818" s="8"/>
      <c r="I1818" s="8"/>
      <c r="J1818" s="12"/>
      <c r="K1818" s="341"/>
      <c r="L1818" s="15"/>
      <c r="M1818" s="15"/>
      <c r="N1818" s="15"/>
      <c r="O1818" s="15"/>
    </row>
    <row r="1819">
      <c r="A1819" s="449"/>
      <c r="B1819" s="464"/>
      <c r="C1819" s="8"/>
      <c r="D1819" s="10"/>
      <c r="E1819" s="10"/>
      <c r="F1819" s="10"/>
      <c r="G1819" s="8"/>
      <c r="H1819" s="8"/>
      <c r="I1819" s="8"/>
      <c r="J1819" s="12"/>
      <c r="K1819" s="341"/>
      <c r="L1819" s="15"/>
      <c r="M1819" s="15"/>
      <c r="N1819" s="15"/>
      <c r="O1819" s="15"/>
    </row>
    <row r="1820">
      <c r="A1820" s="449"/>
      <c r="B1820" s="464"/>
      <c r="C1820" s="8"/>
      <c r="D1820" s="10"/>
      <c r="E1820" s="10"/>
      <c r="F1820" s="10"/>
      <c r="G1820" s="8"/>
      <c r="H1820" s="8"/>
      <c r="I1820" s="8"/>
      <c r="J1820" s="12"/>
      <c r="K1820" s="341"/>
      <c r="L1820" s="15"/>
      <c r="M1820" s="15"/>
      <c r="N1820" s="15"/>
      <c r="O1820" s="15"/>
    </row>
    <row r="1821">
      <c r="A1821" s="449"/>
      <c r="B1821" s="464"/>
      <c r="C1821" s="8"/>
      <c r="D1821" s="10"/>
      <c r="E1821" s="10"/>
      <c r="F1821" s="10"/>
      <c r="G1821" s="8"/>
      <c r="H1821" s="8"/>
      <c r="I1821" s="8"/>
      <c r="J1821" s="12"/>
      <c r="K1821" s="341"/>
      <c r="L1821" s="15"/>
      <c r="M1821" s="15"/>
      <c r="N1821" s="15"/>
      <c r="O1821" s="15"/>
    </row>
    <row r="1822">
      <c r="A1822" s="449"/>
      <c r="B1822" s="464"/>
      <c r="C1822" s="8"/>
      <c r="D1822" s="10"/>
      <c r="E1822" s="10"/>
      <c r="F1822" s="10"/>
      <c r="G1822" s="8"/>
      <c r="H1822" s="8"/>
      <c r="I1822" s="8"/>
      <c r="J1822" s="12"/>
      <c r="K1822" s="341"/>
      <c r="L1822" s="15"/>
      <c r="M1822" s="15"/>
      <c r="N1822" s="15"/>
      <c r="O1822" s="15"/>
    </row>
    <row r="1823">
      <c r="A1823" s="449"/>
      <c r="B1823" s="464"/>
      <c r="C1823" s="8"/>
      <c r="D1823" s="10"/>
      <c r="E1823" s="10"/>
      <c r="F1823" s="10"/>
      <c r="G1823" s="8"/>
      <c r="H1823" s="8"/>
      <c r="I1823" s="8"/>
      <c r="J1823" s="12"/>
      <c r="K1823" s="341"/>
      <c r="L1823" s="15"/>
      <c r="M1823" s="15"/>
      <c r="N1823" s="15"/>
      <c r="O1823" s="15"/>
    </row>
    <row r="1824">
      <c r="A1824" s="449"/>
      <c r="B1824" s="464"/>
      <c r="C1824" s="8"/>
      <c r="D1824" s="10"/>
      <c r="E1824" s="10"/>
      <c r="F1824" s="10"/>
      <c r="G1824" s="8"/>
      <c r="H1824" s="8"/>
      <c r="I1824" s="8"/>
      <c r="J1824" s="12"/>
      <c r="K1824" s="341"/>
      <c r="L1824" s="15"/>
      <c r="M1824" s="15"/>
      <c r="N1824" s="15"/>
      <c r="O1824" s="15"/>
    </row>
    <row r="1825">
      <c r="A1825" s="449"/>
      <c r="B1825" s="464"/>
      <c r="C1825" s="8"/>
      <c r="D1825" s="10"/>
      <c r="E1825" s="10"/>
      <c r="F1825" s="10"/>
      <c r="G1825" s="8"/>
      <c r="H1825" s="8"/>
      <c r="I1825" s="8"/>
      <c r="J1825" s="12"/>
      <c r="K1825" s="341"/>
      <c r="L1825" s="15"/>
      <c r="M1825" s="15"/>
      <c r="N1825" s="15"/>
      <c r="O1825" s="15"/>
    </row>
    <row r="1826">
      <c r="A1826" s="449"/>
      <c r="B1826" s="464"/>
      <c r="C1826" s="8"/>
      <c r="D1826" s="10"/>
      <c r="E1826" s="10"/>
      <c r="F1826" s="10"/>
      <c r="G1826" s="8"/>
      <c r="H1826" s="8"/>
      <c r="I1826" s="8"/>
      <c r="J1826" s="12"/>
      <c r="K1826" s="341"/>
      <c r="L1826" s="15"/>
      <c r="M1826" s="15"/>
      <c r="N1826" s="15"/>
      <c r="O1826" s="15"/>
    </row>
    <row r="1827">
      <c r="A1827" s="449"/>
      <c r="B1827" s="464"/>
      <c r="C1827" s="8"/>
      <c r="D1827" s="10"/>
      <c r="E1827" s="10"/>
      <c r="F1827" s="10"/>
      <c r="G1827" s="8"/>
      <c r="H1827" s="8"/>
      <c r="I1827" s="8"/>
      <c r="J1827" s="12"/>
      <c r="K1827" s="341"/>
      <c r="L1827" s="15"/>
      <c r="M1827" s="15"/>
      <c r="N1827" s="15"/>
      <c r="O1827" s="15"/>
    </row>
    <row r="1828">
      <c r="A1828" s="449"/>
      <c r="B1828" s="464"/>
      <c r="C1828" s="8"/>
      <c r="D1828" s="10"/>
      <c r="E1828" s="10"/>
      <c r="F1828" s="10"/>
      <c r="G1828" s="8"/>
      <c r="H1828" s="8"/>
      <c r="I1828" s="8"/>
      <c r="J1828" s="12"/>
      <c r="K1828" s="341"/>
      <c r="L1828" s="15"/>
      <c r="M1828" s="15"/>
      <c r="N1828" s="15"/>
      <c r="O1828" s="15"/>
    </row>
    <row r="1829">
      <c r="A1829" s="449"/>
      <c r="B1829" s="464"/>
      <c r="C1829" s="8"/>
      <c r="D1829" s="10"/>
      <c r="E1829" s="10"/>
      <c r="F1829" s="10"/>
      <c r="G1829" s="8"/>
      <c r="H1829" s="8"/>
      <c r="I1829" s="8"/>
      <c r="J1829" s="12"/>
      <c r="K1829" s="341"/>
      <c r="L1829" s="15"/>
      <c r="M1829" s="15"/>
      <c r="N1829" s="15"/>
      <c r="O1829" s="15"/>
    </row>
    <row r="1830">
      <c r="A1830" s="449"/>
      <c r="B1830" s="464"/>
      <c r="C1830" s="8"/>
      <c r="D1830" s="10"/>
      <c r="E1830" s="10"/>
      <c r="F1830" s="10"/>
      <c r="G1830" s="8"/>
      <c r="H1830" s="8"/>
      <c r="I1830" s="8"/>
      <c r="J1830" s="12"/>
      <c r="K1830" s="341"/>
      <c r="L1830" s="15"/>
      <c r="M1830" s="15"/>
      <c r="N1830" s="15"/>
      <c r="O1830" s="15"/>
    </row>
    <row r="1831">
      <c r="A1831" s="449"/>
      <c r="B1831" s="464"/>
      <c r="C1831" s="8"/>
      <c r="D1831" s="10"/>
      <c r="E1831" s="10"/>
      <c r="F1831" s="10"/>
      <c r="G1831" s="8"/>
      <c r="H1831" s="8"/>
      <c r="I1831" s="8"/>
      <c r="J1831" s="12"/>
      <c r="K1831" s="341"/>
      <c r="L1831" s="15"/>
      <c r="M1831" s="15"/>
      <c r="N1831" s="15"/>
      <c r="O1831" s="15"/>
    </row>
    <row r="1832">
      <c r="A1832" s="449"/>
      <c r="B1832" s="464"/>
      <c r="C1832" s="8"/>
      <c r="D1832" s="10"/>
      <c r="E1832" s="10"/>
      <c r="F1832" s="10"/>
      <c r="G1832" s="8"/>
      <c r="H1832" s="8"/>
      <c r="I1832" s="8"/>
      <c r="J1832" s="12"/>
      <c r="K1832" s="341"/>
      <c r="L1832" s="15"/>
      <c r="M1832" s="15"/>
      <c r="N1832" s="15"/>
      <c r="O1832" s="15"/>
    </row>
    <row r="1833">
      <c r="A1833" s="449"/>
      <c r="B1833" s="464"/>
      <c r="C1833" s="8"/>
      <c r="D1833" s="10"/>
      <c r="E1833" s="10"/>
      <c r="F1833" s="10"/>
      <c r="G1833" s="8"/>
      <c r="H1833" s="8"/>
      <c r="I1833" s="8"/>
      <c r="J1833" s="12"/>
      <c r="K1833" s="341"/>
      <c r="L1833" s="15"/>
      <c r="M1833" s="15"/>
      <c r="N1833" s="15"/>
      <c r="O1833" s="15"/>
    </row>
    <row r="1834">
      <c r="A1834" s="449"/>
      <c r="B1834" s="464"/>
      <c r="C1834" s="8"/>
      <c r="D1834" s="10"/>
      <c r="E1834" s="10"/>
      <c r="F1834" s="10"/>
      <c r="G1834" s="8"/>
      <c r="H1834" s="8"/>
      <c r="I1834" s="8"/>
      <c r="J1834" s="12"/>
      <c r="K1834" s="341"/>
      <c r="L1834" s="15"/>
      <c r="M1834" s="15"/>
      <c r="N1834" s="15"/>
      <c r="O1834" s="15"/>
    </row>
    <row r="1835">
      <c r="A1835" s="449"/>
      <c r="B1835" s="464"/>
      <c r="C1835" s="8"/>
      <c r="D1835" s="10"/>
      <c r="E1835" s="10"/>
      <c r="F1835" s="10"/>
      <c r="G1835" s="8"/>
      <c r="H1835" s="8"/>
      <c r="I1835" s="8"/>
      <c r="J1835" s="12"/>
      <c r="K1835" s="341"/>
      <c r="L1835" s="15"/>
      <c r="M1835" s="15"/>
      <c r="N1835" s="15"/>
      <c r="O1835" s="15"/>
    </row>
    <row r="1836">
      <c r="A1836" s="449"/>
      <c r="B1836" s="464"/>
      <c r="C1836" s="8"/>
      <c r="D1836" s="10"/>
      <c r="E1836" s="10"/>
      <c r="F1836" s="10"/>
      <c r="G1836" s="8"/>
      <c r="H1836" s="8"/>
      <c r="I1836" s="8"/>
      <c r="J1836" s="12"/>
      <c r="K1836" s="341"/>
      <c r="L1836" s="15"/>
      <c r="M1836" s="15"/>
      <c r="N1836" s="15"/>
      <c r="O1836" s="15"/>
    </row>
    <row r="1837">
      <c r="A1837" s="449"/>
      <c r="B1837" s="464"/>
      <c r="C1837" s="8"/>
      <c r="D1837" s="10"/>
      <c r="E1837" s="10"/>
      <c r="F1837" s="10"/>
      <c r="G1837" s="8"/>
      <c r="H1837" s="8"/>
      <c r="I1837" s="8"/>
      <c r="J1837" s="12"/>
      <c r="K1837" s="341"/>
      <c r="L1837" s="15"/>
      <c r="M1837" s="15"/>
      <c r="N1837" s="15"/>
      <c r="O1837" s="15"/>
    </row>
    <row r="1838">
      <c r="A1838" s="449"/>
      <c r="B1838" s="464"/>
      <c r="C1838" s="8"/>
      <c r="D1838" s="10"/>
      <c r="E1838" s="10"/>
      <c r="F1838" s="10"/>
      <c r="G1838" s="8"/>
      <c r="H1838" s="8"/>
      <c r="I1838" s="8"/>
      <c r="J1838" s="12"/>
      <c r="K1838" s="341"/>
      <c r="L1838" s="15"/>
      <c r="M1838" s="15"/>
      <c r="N1838" s="15"/>
      <c r="O1838" s="15"/>
    </row>
    <row r="1839">
      <c r="A1839" s="449"/>
      <c r="B1839" s="464"/>
      <c r="C1839" s="8"/>
      <c r="D1839" s="10"/>
      <c r="E1839" s="10"/>
      <c r="F1839" s="10"/>
      <c r="G1839" s="8"/>
      <c r="H1839" s="8"/>
      <c r="I1839" s="8"/>
      <c r="J1839" s="12"/>
      <c r="K1839" s="341"/>
      <c r="L1839" s="15"/>
      <c r="M1839" s="15"/>
      <c r="N1839" s="15"/>
      <c r="O1839" s="15"/>
    </row>
    <row r="1840">
      <c r="A1840" s="449"/>
      <c r="B1840" s="464"/>
      <c r="C1840" s="8"/>
      <c r="D1840" s="10"/>
      <c r="E1840" s="10"/>
      <c r="F1840" s="10"/>
      <c r="G1840" s="8"/>
      <c r="H1840" s="8"/>
      <c r="I1840" s="8"/>
      <c r="J1840" s="12"/>
      <c r="K1840" s="341"/>
      <c r="L1840" s="15"/>
      <c r="M1840" s="15"/>
      <c r="N1840" s="15"/>
      <c r="O1840" s="15"/>
    </row>
    <row r="1841">
      <c r="A1841" s="449"/>
      <c r="B1841" s="464"/>
      <c r="C1841" s="8"/>
      <c r="D1841" s="10"/>
      <c r="E1841" s="10"/>
      <c r="F1841" s="10"/>
      <c r="G1841" s="8"/>
      <c r="H1841" s="8"/>
      <c r="I1841" s="8"/>
      <c r="J1841" s="12"/>
      <c r="K1841" s="341"/>
      <c r="L1841" s="15"/>
      <c r="M1841" s="15"/>
      <c r="N1841" s="15"/>
      <c r="O1841" s="15"/>
    </row>
    <row r="1842">
      <c r="A1842" s="449"/>
      <c r="B1842" s="464"/>
      <c r="C1842" s="8"/>
      <c r="D1842" s="10"/>
      <c r="E1842" s="10"/>
      <c r="F1842" s="10"/>
      <c r="G1842" s="8"/>
      <c r="H1842" s="8"/>
      <c r="I1842" s="8"/>
      <c r="J1842" s="12"/>
      <c r="K1842" s="341"/>
      <c r="L1842" s="15"/>
      <c r="M1842" s="15"/>
      <c r="N1842" s="15"/>
      <c r="O1842" s="15"/>
    </row>
    <row r="1843">
      <c r="A1843" s="449"/>
      <c r="B1843" s="464"/>
      <c r="C1843" s="8"/>
      <c r="D1843" s="10"/>
      <c r="E1843" s="10"/>
      <c r="F1843" s="10"/>
      <c r="G1843" s="8"/>
      <c r="H1843" s="8"/>
      <c r="I1843" s="8"/>
      <c r="J1843" s="12"/>
      <c r="K1843" s="341"/>
      <c r="L1843" s="15"/>
      <c r="M1843" s="15"/>
      <c r="N1843" s="15"/>
      <c r="O1843" s="15"/>
    </row>
    <row r="1844">
      <c r="A1844" s="449"/>
      <c r="B1844" s="464"/>
      <c r="C1844" s="8"/>
      <c r="D1844" s="10"/>
      <c r="E1844" s="10"/>
      <c r="F1844" s="10"/>
      <c r="G1844" s="8"/>
      <c r="H1844" s="8"/>
      <c r="I1844" s="8"/>
      <c r="J1844" s="12"/>
      <c r="K1844" s="341"/>
      <c r="L1844" s="15"/>
      <c r="M1844" s="15"/>
      <c r="N1844" s="15"/>
      <c r="O1844" s="15"/>
    </row>
    <row r="1845">
      <c r="A1845" s="449"/>
      <c r="B1845" s="464"/>
      <c r="C1845" s="8"/>
      <c r="D1845" s="10"/>
      <c r="E1845" s="10"/>
      <c r="F1845" s="10"/>
      <c r="G1845" s="8"/>
      <c r="H1845" s="8"/>
      <c r="I1845" s="8"/>
      <c r="J1845" s="12"/>
      <c r="K1845" s="341"/>
      <c r="L1845" s="15"/>
      <c r="M1845" s="15"/>
      <c r="N1845" s="15"/>
      <c r="O1845" s="15"/>
    </row>
    <row r="1846">
      <c r="A1846" s="449"/>
      <c r="B1846" s="464"/>
      <c r="C1846" s="8"/>
      <c r="D1846" s="10"/>
      <c r="E1846" s="10"/>
      <c r="F1846" s="10"/>
      <c r="G1846" s="8"/>
      <c r="H1846" s="8"/>
      <c r="I1846" s="8"/>
      <c r="J1846" s="12"/>
      <c r="K1846" s="341"/>
      <c r="L1846" s="15"/>
      <c r="M1846" s="15"/>
      <c r="N1846" s="15"/>
      <c r="O1846" s="15"/>
    </row>
    <row r="1847">
      <c r="A1847" s="449"/>
      <c r="B1847" s="464"/>
      <c r="C1847" s="8"/>
      <c r="D1847" s="10"/>
      <c r="E1847" s="10"/>
      <c r="F1847" s="10"/>
      <c r="G1847" s="8"/>
      <c r="H1847" s="8"/>
      <c r="I1847" s="8"/>
      <c r="J1847" s="12"/>
      <c r="K1847" s="341"/>
      <c r="L1847" s="15"/>
      <c r="M1847" s="15"/>
      <c r="N1847" s="15"/>
      <c r="O1847" s="15"/>
    </row>
    <row r="1848">
      <c r="A1848" s="449"/>
      <c r="B1848" s="464"/>
      <c r="C1848" s="8"/>
      <c r="D1848" s="10"/>
      <c r="E1848" s="10"/>
      <c r="F1848" s="10"/>
      <c r="G1848" s="8"/>
      <c r="H1848" s="8"/>
      <c r="I1848" s="8"/>
      <c r="J1848" s="12"/>
      <c r="K1848" s="341"/>
      <c r="L1848" s="15"/>
      <c r="M1848" s="15"/>
      <c r="N1848" s="15"/>
      <c r="O1848" s="15"/>
    </row>
    <row r="1849">
      <c r="A1849" s="449"/>
      <c r="B1849" s="464"/>
      <c r="C1849" s="8"/>
      <c r="D1849" s="10"/>
      <c r="E1849" s="10"/>
      <c r="F1849" s="10"/>
      <c r="G1849" s="8"/>
      <c r="H1849" s="8"/>
      <c r="I1849" s="8"/>
      <c r="J1849" s="12"/>
      <c r="K1849" s="341"/>
      <c r="L1849" s="15"/>
      <c r="M1849" s="15"/>
      <c r="N1849" s="15"/>
      <c r="O1849" s="15"/>
    </row>
    <row r="1850">
      <c r="A1850" s="449"/>
      <c r="B1850" s="464"/>
      <c r="C1850" s="8"/>
      <c r="D1850" s="10"/>
      <c r="E1850" s="10"/>
      <c r="F1850" s="10"/>
      <c r="G1850" s="8"/>
      <c r="H1850" s="8"/>
      <c r="I1850" s="8"/>
      <c r="J1850" s="12"/>
      <c r="K1850" s="341"/>
      <c r="L1850" s="15"/>
      <c r="M1850" s="15"/>
      <c r="N1850" s="15"/>
      <c r="O1850" s="15"/>
    </row>
    <row r="1851">
      <c r="A1851" s="449"/>
      <c r="B1851" s="464"/>
      <c r="C1851" s="8"/>
      <c r="D1851" s="10"/>
      <c r="E1851" s="10"/>
      <c r="F1851" s="10"/>
      <c r="G1851" s="8"/>
      <c r="H1851" s="8"/>
      <c r="I1851" s="8"/>
      <c r="J1851" s="12"/>
      <c r="K1851" s="341"/>
      <c r="L1851" s="15"/>
      <c r="M1851" s="15"/>
      <c r="N1851" s="15"/>
      <c r="O1851" s="15"/>
    </row>
    <row r="1852">
      <c r="A1852" s="449"/>
      <c r="B1852" s="464"/>
      <c r="C1852" s="8"/>
      <c r="D1852" s="10"/>
      <c r="E1852" s="10"/>
      <c r="F1852" s="10"/>
      <c r="G1852" s="8"/>
      <c r="H1852" s="8"/>
      <c r="I1852" s="8"/>
      <c r="J1852" s="12"/>
      <c r="K1852" s="341"/>
      <c r="L1852" s="15"/>
      <c r="M1852" s="15"/>
      <c r="N1852" s="15"/>
      <c r="O1852" s="15"/>
    </row>
    <row r="1853">
      <c r="A1853" s="449"/>
      <c r="B1853" s="464"/>
      <c r="C1853" s="8"/>
      <c r="D1853" s="10"/>
      <c r="E1853" s="10"/>
      <c r="F1853" s="10"/>
      <c r="G1853" s="8"/>
      <c r="H1853" s="8"/>
      <c r="I1853" s="8"/>
      <c r="J1853" s="12"/>
      <c r="K1853" s="341"/>
      <c r="L1853" s="15"/>
      <c r="M1853" s="15"/>
      <c r="N1853" s="15"/>
      <c r="O1853" s="15"/>
    </row>
    <row r="1854">
      <c r="A1854" s="449"/>
      <c r="B1854" s="464"/>
      <c r="C1854" s="8"/>
      <c r="D1854" s="10"/>
      <c r="E1854" s="10"/>
      <c r="F1854" s="10"/>
      <c r="G1854" s="8"/>
      <c r="H1854" s="8"/>
      <c r="I1854" s="8"/>
      <c r="J1854" s="12"/>
      <c r="K1854" s="341"/>
      <c r="L1854" s="15"/>
      <c r="M1854" s="15"/>
      <c r="N1854" s="15"/>
      <c r="O1854" s="15"/>
    </row>
    <row r="1855">
      <c r="A1855" s="449"/>
      <c r="B1855" s="464"/>
      <c r="C1855" s="8"/>
      <c r="D1855" s="10"/>
      <c r="E1855" s="10"/>
      <c r="F1855" s="10"/>
      <c r="G1855" s="8"/>
      <c r="H1855" s="8"/>
      <c r="I1855" s="8"/>
      <c r="J1855" s="12"/>
      <c r="K1855" s="341"/>
      <c r="L1855" s="15"/>
      <c r="M1855" s="15"/>
      <c r="N1855" s="15"/>
      <c r="O1855" s="15"/>
    </row>
    <row r="1856">
      <c r="A1856" s="449"/>
      <c r="B1856" s="464"/>
      <c r="C1856" s="8"/>
      <c r="D1856" s="10"/>
      <c r="E1856" s="10"/>
      <c r="F1856" s="10"/>
      <c r="G1856" s="8"/>
      <c r="H1856" s="8"/>
      <c r="I1856" s="8"/>
      <c r="J1856" s="12"/>
      <c r="K1856" s="341"/>
      <c r="L1856" s="15"/>
      <c r="M1856" s="15"/>
      <c r="N1856" s="15"/>
      <c r="O1856" s="15"/>
    </row>
    <row r="1857">
      <c r="A1857" s="449"/>
      <c r="B1857" s="464"/>
      <c r="C1857" s="8"/>
      <c r="D1857" s="10"/>
      <c r="E1857" s="10"/>
      <c r="F1857" s="10"/>
      <c r="G1857" s="8"/>
      <c r="H1857" s="8"/>
      <c r="I1857" s="8"/>
      <c r="J1857" s="12"/>
      <c r="K1857" s="341"/>
      <c r="L1857" s="15"/>
      <c r="M1857" s="15"/>
      <c r="N1857" s="15"/>
      <c r="O1857" s="15"/>
    </row>
    <row r="1858">
      <c r="A1858" s="449"/>
      <c r="B1858" s="464"/>
      <c r="C1858" s="8"/>
      <c r="D1858" s="10"/>
      <c r="E1858" s="10"/>
      <c r="F1858" s="10"/>
      <c r="G1858" s="8"/>
      <c r="H1858" s="8"/>
      <c r="I1858" s="8"/>
      <c r="J1858" s="12"/>
      <c r="K1858" s="341"/>
      <c r="L1858" s="15"/>
      <c r="M1858" s="15"/>
      <c r="N1858" s="15"/>
      <c r="O1858" s="15"/>
    </row>
    <row r="1859">
      <c r="A1859" s="449"/>
      <c r="B1859" s="464"/>
      <c r="C1859" s="8"/>
      <c r="D1859" s="10"/>
      <c r="E1859" s="10"/>
      <c r="F1859" s="10"/>
      <c r="G1859" s="8"/>
      <c r="H1859" s="8"/>
      <c r="I1859" s="8"/>
      <c r="J1859" s="12"/>
      <c r="K1859" s="341"/>
      <c r="L1859" s="15"/>
      <c r="M1859" s="15"/>
      <c r="N1859" s="15"/>
      <c r="O1859" s="15"/>
    </row>
    <row r="1860">
      <c r="A1860" s="449"/>
      <c r="B1860" s="464"/>
      <c r="C1860" s="8"/>
      <c r="D1860" s="10"/>
      <c r="E1860" s="10"/>
      <c r="F1860" s="10"/>
      <c r="G1860" s="8"/>
      <c r="H1860" s="8"/>
      <c r="I1860" s="8"/>
      <c r="J1860" s="12"/>
      <c r="K1860" s="341"/>
      <c r="L1860" s="15"/>
      <c r="M1860" s="15"/>
      <c r="N1860" s="15"/>
      <c r="O1860" s="15"/>
    </row>
    <row r="1861">
      <c r="A1861" s="449"/>
      <c r="B1861" s="464"/>
      <c r="C1861" s="8"/>
      <c r="D1861" s="10"/>
      <c r="E1861" s="10"/>
      <c r="F1861" s="10"/>
      <c r="G1861" s="8"/>
      <c r="H1861" s="8"/>
      <c r="I1861" s="8"/>
      <c r="J1861" s="12"/>
      <c r="K1861" s="341"/>
      <c r="L1861" s="15"/>
      <c r="M1861" s="15"/>
      <c r="N1861" s="15"/>
      <c r="O1861" s="15"/>
    </row>
    <row r="1862">
      <c r="A1862" s="449"/>
      <c r="B1862" s="464"/>
      <c r="C1862" s="8"/>
      <c r="D1862" s="10"/>
      <c r="E1862" s="10"/>
      <c r="F1862" s="10"/>
      <c r="G1862" s="8"/>
      <c r="H1862" s="8"/>
      <c r="I1862" s="8"/>
      <c r="J1862" s="12"/>
      <c r="K1862" s="341"/>
      <c r="L1862" s="15"/>
      <c r="M1862" s="15"/>
      <c r="N1862" s="15"/>
      <c r="O1862" s="15"/>
    </row>
    <row r="1863">
      <c r="A1863" s="449"/>
      <c r="B1863" s="464"/>
      <c r="C1863" s="8"/>
      <c r="D1863" s="10"/>
      <c r="E1863" s="10"/>
      <c r="F1863" s="10"/>
      <c r="G1863" s="8"/>
      <c r="H1863" s="8"/>
      <c r="I1863" s="8"/>
      <c r="J1863" s="12"/>
      <c r="K1863" s="341"/>
      <c r="L1863" s="15"/>
      <c r="M1863" s="15"/>
      <c r="N1863" s="15"/>
      <c r="O1863" s="15"/>
    </row>
    <row r="1864">
      <c r="A1864" s="449"/>
      <c r="B1864" s="464"/>
      <c r="C1864" s="8"/>
      <c r="D1864" s="10"/>
      <c r="E1864" s="10"/>
      <c r="F1864" s="10"/>
      <c r="G1864" s="8"/>
      <c r="H1864" s="8"/>
      <c r="I1864" s="8"/>
      <c r="J1864" s="12"/>
      <c r="K1864" s="341"/>
      <c r="L1864" s="15"/>
      <c r="M1864" s="15"/>
      <c r="N1864" s="15"/>
      <c r="O1864" s="15"/>
    </row>
    <row r="1865">
      <c r="A1865" s="449"/>
      <c r="B1865" s="464"/>
      <c r="C1865" s="8"/>
      <c r="D1865" s="10"/>
      <c r="E1865" s="10"/>
      <c r="F1865" s="10"/>
      <c r="G1865" s="8"/>
      <c r="H1865" s="8"/>
      <c r="I1865" s="8"/>
      <c r="J1865" s="12"/>
      <c r="K1865" s="341"/>
      <c r="L1865" s="15"/>
      <c r="M1865" s="15"/>
      <c r="N1865" s="15"/>
      <c r="O1865" s="15"/>
    </row>
    <row r="1866">
      <c r="A1866" s="449"/>
      <c r="B1866" s="464"/>
      <c r="C1866" s="8"/>
      <c r="D1866" s="10"/>
      <c r="E1866" s="10"/>
      <c r="F1866" s="10"/>
      <c r="G1866" s="8"/>
      <c r="H1866" s="8"/>
      <c r="I1866" s="8"/>
      <c r="J1866" s="12"/>
      <c r="K1866" s="341"/>
      <c r="L1866" s="15"/>
      <c r="M1866" s="15"/>
      <c r="N1866" s="15"/>
      <c r="O1866" s="15"/>
    </row>
    <row r="1867">
      <c r="A1867" s="449"/>
      <c r="B1867" s="464"/>
      <c r="C1867" s="8"/>
      <c r="D1867" s="10"/>
      <c r="E1867" s="10"/>
      <c r="F1867" s="10"/>
      <c r="G1867" s="8"/>
      <c r="H1867" s="8"/>
      <c r="I1867" s="8"/>
      <c r="J1867" s="12"/>
      <c r="K1867" s="341"/>
      <c r="L1867" s="15"/>
      <c r="M1867" s="15"/>
      <c r="N1867" s="15"/>
      <c r="O1867" s="15"/>
    </row>
    <row r="1868">
      <c r="A1868" s="449"/>
      <c r="B1868" s="464"/>
      <c r="C1868" s="8"/>
      <c r="D1868" s="10"/>
      <c r="E1868" s="10"/>
      <c r="F1868" s="10"/>
      <c r="G1868" s="8"/>
      <c r="H1868" s="8"/>
      <c r="I1868" s="8"/>
      <c r="J1868" s="12"/>
      <c r="K1868" s="341"/>
      <c r="L1868" s="15"/>
      <c r="M1868" s="15"/>
      <c r="N1868" s="15"/>
      <c r="O1868" s="15"/>
    </row>
    <row r="1869">
      <c r="A1869" s="449"/>
      <c r="B1869" s="464"/>
      <c r="C1869" s="8"/>
      <c r="D1869" s="10"/>
      <c r="E1869" s="10"/>
      <c r="F1869" s="10"/>
      <c r="G1869" s="8"/>
      <c r="H1869" s="8"/>
      <c r="I1869" s="8"/>
      <c r="J1869" s="12"/>
      <c r="K1869" s="341"/>
      <c r="L1869" s="15"/>
      <c r="M1869" s="15"/>
      <c r="N1869" s="15"/>
      <c r="O1869" s="15"/>
    </row>
    <row r="1870">
      <c r="A1870" s="449"/>
      <c r="B1870" s="464"/>
      <c r="C1870" s="8"/>
      <c r="D1870" s="10"/>
      <c r="E1870" s="10"/>
      <c r="F1870" s="10"/>
      <c r="G1870" s="8"/>
      <c r="H1870" s="8"/>
      <c r="I1870" s="8"/>
      <c r="J1870" s="12"/>
      <c r="K1870" s="341"/>
      <c r="L1870" s="15"/>
      <c r="M1870" s="15"/>
      <c r="N1870" s="15"/>
      <c r="O1870" s="15"/>
    </row>
    <row r="1871">
      <c r="A1871" s="449"/>
      <c r="B1871" s="464"/>
      <c r="C1871" s="8"/>
      <c r="D1871" s="10"/>
      <c r="E1871" s="10"/>
      <c r="F1871" s="10"/>
      <c r="G1871" s="8"/>
      <c r="H1871" s="8"/>
      <c r="I1871" s="8"/>
      <c r="J1871" s="12"/>
      <c r="K1871" s="341"/>
      <c r="L1871" s="15"/>
      <c r="M1871" s="15"/>
      <c r="N1871" s="15"/>
      <c r="O1871" s="15"/>
    </row>
    <row r="1872">
      <c r="A1872" s="449"/>
      <c r="B1872" s="464"/>
      <c r="C1872" s="8"/>
      <c r="D1872" s="10"/>
      <c r="E1872" s="10"/>
      <c r="F1872" s="10"/>
      <c r="G1872" s="8"/>
      <c r="H1872" s="8"/>
      <c r="I1872" s="8"/>
      <c r="J1872" s="12"/>
      <c r="K1872" s="341"/>
      <c r="L1872" s="15"/>
      <c r="M1872" s="15"/>
      <c r="N1872" s="15"/>
      <c r="O1872" s="15"/>
    </row>
    <row r="1873">
      <c r="A1873" s="449"/>
      <c r="B1873" s="464"/>
      <c r="C1873" s="8"/>
      <c r="D1873" s="10"/>
      <c r="E1873" s="10"/>
      <c r="F1873" s="10"/>
      <c r="G1873" s="8"/>
      <c r="H1873" s="8"/>
      <c r="I1873" s="8"/>
      <c r="J1873" s="12"/>
      <c r="K1873" s="341"/>
      <c r="L1873" s="15"/>
      <c r="M1873" s="15"/>
      <c r="N1873" s="15"/>
      <c r="O1873" s="15"/>
    </row>
    <row r="1874">
      <c r="A1874" s="449"/>
      <c r="B1874" s="464"/>
      <c r="C1874" s="8"/>
      <c r="D1874" s="10"/>
      <c r="E1874" s="10"/>
      <c r="F1874" s="10"/>
      <c r="G1874" s="8"/>
      <c r="H1874" s="8"/>
      <c r="I1874" s="8"/>
      <c r="J1874" s="12"/>
      <c r="K1874" s="341"/>
      <c r="L1874" s="15"/>
      <c r="M1874" s="15"/>
      <c r="N1874" s="15"/>
      <c r="O1874" s="15"/>
    </row>
    <row r="1875">
      <c r="A1875" s="449"/>
      <c r="B1875" s="464"/>
      <c r="C1875" s="8"/>
      <c r="D1875" s="10"/>
      <c r="E1875" s="10"/>
      <c r="F1875" s="10"/>
      <c r="G1875" s="8"/>
      <c r="H1875" s="8"/>
      <c r="I1875" s="8"/>
      <c r="J1875" s="12"/>
      <c r="K1875" s="341"/>
      <c r="L1875" s="15"/>
      <c r="M1875" s="15"/>
      <c r="N1875" s="15"/>
      <c r="O1875" s="15"/>
    </row>
    <row r="1876">
      <c r="A1876" s="449"/>
      <c r="B1876" s="464"/>
      <c r="C1876" s="8"/>
      <c r="D1876" s="10"/>
      <c r="E1876" s="10"/>
      <c r="F1876" s="10"/>
      <c r="G1876" s="8"/>
      <c r="H1876" s="8"/>
      <c r="I1876" s="8"/>
      <c r="J1876" s="12"/>
      <c r="K1876" s="341"/>
      <c r="L1876" s="15"/>
      <c r="M1876" s="15"/>
      <c r="N1876" s="15"/>
      <c r="O1876" s="15"/>
    </row>
    <row r="1877">
      <c r="A1877" s="449"/>
      <c r="B1877" s="464"/>
      <c r="C1877" s="8"/>
      <c r="D1877" s="10"/>
      <c r="E1877" s="10"/>
      <c r="F1877" s="10"/>
      <c r="G1877" s="8"/>
      <c r="H1877" s="8"/>
      <c r="I1877" s="8"/>
      <c r="J1877" s="12"/>
      <c r="K1877" s="341"/>
      <c r="L1877" s="15"/>
      <c r="M1877" s="15"/>
      <c r="N1877" s="15"/>
      <c r="O1877" s="15"/>
    </row>
    <row r="1878">
      <c r="A1878" s="449"/>
      <c r="B1878" s="464"/>
      <c r="C1878" s="8"/>
      <c r="D1878" s="10"/>
      <c r="E1878" s="10"/>
      <c r="F1878" s="10"/>
      <c r="G1878" s="8"/>
      <c r="H1878" s="8"/>
      <c r="I1878" s="8"/>
      <c r="J1878" s="12"/>
      <c r="K1878" s="341"/>
      <c r="L1878" s="15"/>
      <c r="M1878" s="15"/>
      <c r="N1878" s="15"/>
      <c r="O1878" s="15"/>
    </row>
    <row r="1879">
      <c r="A1879" s="449"/>
      <c r="B1879" s="464"/>
      <c r="C1879" s="8"/>
      <c r="D1879" s="10"/>
      <c r="E1879" s="10"/>
      <c r="F1879" s="10"/>
      <c r="G1879" s="8"/>
      <c r="H1879" s="8"/>
      <c r="I1879" s="8"/>
      <c r="J1879" s="12"/>
      <c r="K1879" s="341"/>
      <c r="L1879" s="15"/>
      <c r="M1879" s="15"/>
      <c r="N1879" s="15"/>
      <c r="O1879" s="15"/>
    </row>
    <row r="1880">
      <c r="A1880" s="449"/>
      <c r="B1880" s="464"/>
      <c r="C1880" s="8"/>
      <c r="D1880" s="10"/>
      <c r="E1880" s="10"/>
      <c r="F1880" s="10"/>
      <c r="G1880" s="8"/>
      <c r="H1880" s="8"/>
      <c r="I1880" s="8"/>
      <c r="J1880" s="12"/>
      <c r="K1880" s="341"/>
      <c r="L1880" s="15"/>
      <c r="M1880" s="15"/>
      <c r="N1880" s="15"/>
      <c r="O1880" s="15"/>
    </row>
    <row r="1881">
      <c r="A1881" s="449"/>
      <c r="B1881" s="464"/>
      <c r="C1881" s="8"/>
      <c r="D1881" s="10"/>
      <c r="E1881" s="10"/>
      <c r="F1881" s="10"/>
      <c r="G1881" s="8"/>
      <c r="H1881" s="8"/>
      <c r="I1881" s="8"/>
      <c r="J1881" s="12"/>
      <c r="K1881" s="341"/>
      <c r="L1881" s="15"/>
      <c r="M1881" s="15"/>
      <c r="N1881" s="15"/>
      <c r="O1881" s="15"/>
    </row>
    <row r="1882">
      <c r="A1882" s="449"/>
      <c r="B1882" s="464"/>
      <c r="C1882" s="8"/>
      <c r="D1882" s="10"/>
      <c r="E1882" s="10"/>
      <c r="F1882" s="10"/>
      <c r="G1882" s="8"/>
      <c r="H1882" s="8"/>
      <c r="I1882" s="8"/>
      <c r="J1882" s="12"/>
      <c r="K1882" s="341"/>
      <c r="L1882" s="15"/>
      <c r="M1882" s="15"/>
      <c r="N1882" s="15"/>
      <c r="O1882" s="15"/>
    </row>
    <row r="1883">
      <c r="A1883" s="449"/>
      <c r="B1883" s="464"/>
      <c r="C1883" s="8"/>
      <c r="D1883" s="10"/>
      <c r="E1883" s="10"/>
      <c r="F1883" s="10"/>
      <c r="G1883" s="8"/>
      <c r="H1883" s="8"/>
      <c r="I1883" s="8"/>
      <c r="J1883" s="12"/>
      <c r="K1883" s="341"/>
      <c r="L1883" s="15"/>
      <c r="M1883" s="15"/>
      <c r="N1883" s="15"/>
      <c r="O1883" s="15"/>
    </row>
    <row r="1884">
      <c r="A1884" s="449"/>
      <c r="B1884" s="464"/>
      <c r="C1884" s="8"/>
      <c r="D1884" s="10"/>
      <c r="E1884" s="10"/>
      <c r="F1884" s="10"/>
      <c r="G1884" s="8"/>
      <c r="H1884" s="8"/>
      <c r="I1884" s="8"/>
      <c r="J1884" s="12"/>
      <c r="K1884" s="341"/>
      <c r="L1884" s="15"/>
      <c r="M1884" s="15"/>
      <c r="N1884" s="15"/>
      <c r="O1884" s="15"/>
    </row>
    <row r="1885">
      <c r="A1885" s="449"/>
      <c r="B1885" s="464"/>
      <c r="C1885" s="8"/>
      <c r="D1885" s="10"/>
      <c r="E1885" s="10"/>
      <c r="F1885" s="10"/>
      <c r="G1885" s="8"/>
      <c r="H1885" s="8"/>
      <c r="I1885" s="8"/>
      <c r="J1885" s="12"/>
      <c r="K1885" s="341"/>
      <c r="L1885" s="15"/>
      <c r="M1885" s="15"/>
      <c r="N1885" s="15"/>
      <c r="O1885" s="15"/>
    </row>
    <row r="1886">
      <c r="A1886" s="449"/>
      <c r="B1886" s="464"/>
      <c r="C1886" s="8"/>
      <c r="D1886" s="10"/>
      <c r="E1886" s="10"/>
      <c r="F1886" s="10"/>
      <c r="G1886" s="8"/>
      <c r="H1886" s="8"/>
      <c r="I1886" s="8"/>
      <c r="J1886" s="12"/>
      <c r="K1886" s="341"/>
      <c r="L1886" s="15"/>
      <c r="M1886" s="15"/>
      <c r="N1886" s="15"/>
      <c r="O1886" s="15"/>
    </row>
    <row r="1887">
      <c r="A1887" s="449"/>
      <c r="B1887" s="464"/>
      <c r="C1887" s="8"/>
      <c r="D1887" s="10"/>
      <c r="E1887" s="10"/>
      <c r="F1887" s="10"/>
      <c r="G1887" s="8"/>
      <c r="H1887" s="8"/>
      <c r="I1887" s="8"/>
      <c r="J1887" s="12"/>
      <c r="K1887" s="341"/>
      <c r="L1887" s="15"/>
      <c r="M1887" s="15"/>
      <c r="N1887" s="15"/>
      <c r="O1887" s="15"/>
    </row>
    <row r="1888">
      <c r="A1888" s="449"/>
      <c r="B1888" s="464"/>
      <c r="C1888" s="8"/>
      <c r="D1888" s="10"/>
      <c r="E1888" s="10"/>
      <c r="F1888" s="10"/>
      <c r="G1888" s="8"/>
      <c r="H1888" s="8"/>
      <c r="I1888" s="8"/>
      <c r="J1888" s="12"/>
      <c r="K1888" s="341"/>
      <c r="L1888" s="15"/>
      <c r="M1888" s="15"/>
      <c r="N1888" s="15"/>
      <c r="O1888" s="15"/>
    </row>
    <row r="1889">
      <c r="A1889" s="449"/>
      <c r="B1889" s="464"/>
      <c r="C1889" s="8"/>
      <c r="D1889" s="10"/>
      <c r="E1889" s="10"/>
      <c r="F1889" s="10"/>
      <c r="G1889" s="8"/>
      <c r="H1889" s="8"/>
      <c r="I1889" s="8"/>
      <c r="J1889" s="12"/>
      <c r="K1889" s="341"/>
      <c r="L1889" s="15"/>
      <c r="M1889" s="15"/>
      <c r="N1889" s="15"/>
      <c r="O1889" s="15"/>
    </row>
    <row r="1890">
      <c r="A1890" s="449"/>
      <c r="B1890" s="464"/>
      <c r="C1890" s="8"/>
      <c r="D1890" s="10"/>
      <c r="E1890" s="10"/>
      <c r="F1890" s="10"/>
      <c r="G1890" s="8"/>
      <c r="H1890" s="8"/>
      <c r="I1890" s="8"/>
      <c r="J1890" s="12"/>
      <c r="K1890" s="341"/>
      <c r="L1890" s="15"/>
      <c r="M1890" s="15"/>
      <c r="N1890" s="15"/>
      <c r="O1890" s="15"/>
    </row>
    <row r="1891">
      <c r="A1891" s="449"/>
      <c r="B1891" s="464"/>
      <c r="C1891" s="8"/>
      <c r="D1891" s="10"/>
      <c r="E1891" s="10"/>
      <c r="F1891" s="10"/>
      <c r="G1891" s="8"/>
      <c r="H1891" s="8"/>
      <c r="I1891" s="8"/>
      <c r="J1891" s="12"/>
      <c r="K1891" s="341"/>
      <c r="L1891" s="15"/>
      <c r="M1891" s="15"/>
      <c r="N1891" s="15"/>
      <c r="O1891" s="15"/>
    </row>
    <row r="1892">
      <c r="A1892" s="449"/>
      <c r="B1892" s="464"/>
      <c r="C1892" s="8"/>
      <c r="D1892" s="10"/>
      <c r="E1892" s="10"/>
      <c r="F1892" s="10"/>
      <c r="G1892" s="8"/>
      <c r="H1892" s="8"/>
      <c r="I1892" s="8"/>
      <c r="J1892" s="12"/>
      <c r="K1892" s="341"/>
      <c r="L1892" s="15"/>
      <c r="M1892" s="15"/>
      <c r="N1892" s="15"/>
      <c r="O1892" s="15"/>
    </row>
    <row r="1893">
      <c r="A1893" s="449"/>
      <c r="B1893" s="464"/>
      <c r="C1893" s="8"/>
      <c r="D1893" s="10"/>
      <c r="E1893" s="10"/>
      <c r="F1893" s="10"/>
      <c r="G1893" s="8"/>
      <c r="H1893" s="8"/>
      <c r="I1893" s="8"/>
      <c r="J1893" s="12"/>
      <c r="K1893" s="341"/>
      <c r="L1893" s="15"/>
      <c r="M1893" s="15"/>
      <c r="N1893" s="15"/>
      <c r="O1893" s="15"/>
    </row>
    <row r="1894">
      <c r="A1894" s="449"/>
      <c r="B1894" s="464"/>
      <c r="C1894" s="8"/>
      <c r="D1894" s="10"/>
      <c r="E1894" s="10"/>
      <c r="F1894" s="10"/>
      <c r="G1894" s="8"/>
      <c r="H1894" s="8"/>
      <c r="I1894" s="8"/>
      <c r="J1894" s="12"/>
      <c r="K1894" s="341"/>
      <c r="L1894" s="15"/>
      <c r="M1894" s="15"/>
      <c r="N1894" s="15"/>
      <c r="O1894" s="15"/>
    </row>
    <row r="1895">
      <c r="A1895" s="449"/>
      <c r="B1895" s="464"/>
      <c r="C1895" s="8"/>
      <c r="D1895" s="10"/>
      <c r="E1895" s="10"/>
      <c r="F1895" s="10"/>
      <c r="G1895" s="8"/>
      <c r="H1895" s="8"/>
      <c r="I1895" s="8"/>
      <c r="J1895" s="12"/>
      <c r="K1895" s="341"/>
      <c r="L1895" s="15"/>
      <c r="M1895" s="15"/>
      <c r="N1895" s="15"/>
      <c r="O1895" s="15"/>
    </row>
    <row r="1896">
      <c r="A1896" s="449"/>
      <c r="B1896" s="464"/>
      <c r="C1896" s="8"/>
      <c r="D1896" s="10"/>
      <c r="E1896" s="10"/>
      <c r="F1896" s="10"/>
      <c r="G1896" s="8"/>
      <c r="H1896" s="8"/>
      <c r="I1896" s="8"/>
      <c r="J1896" s="12"/>
      <c r="K1896" s="341"/>
      <c r="L1896" s="15"/>
      <c r="M1896" s="15"/>
      <c r="N1896" s="15"/>
      <c r="O1896" s="15"/>
    </row>
    <row r="1897">
      <c r="A1897" s="449"/>
      <c r="B1897" s="464"/>
      <c r="C1897" s="8"/>
      <c r="D1897" s="10"/>
      <c r="E1897" s="10"/>
      <c r="F1897" s="10"/>
      <c r="G1897" s="8"/>
      <c r="H1897" s="8"/>
      <c r="I1897" s="8"/>
      <c r="J1897" s="12"/>
      <c r="K1897" s="341"/>
      <c r="L1897" s="15"/>
      <c r="M1897" s="15"/>
      <c r="N1897" s="15"/>
      <c r="O1897" s="15"/>
    </row>
    <row r="1898">
      <c r="A1898" s="449"/>
      <c r="B1898" s="464"/>
      <c r="C1898" s="8"/>
      <c r="D1898" s="10"/>
      <c r="E1898" s="10"/>
      <c r="F1898" s="10"/>
      <c r="G1898" s="8"/>
      <c r="H1898" s="8"/>
      <c r="I1898" s="8"/>
      <c r="J1898" s="12"/>
      <c r="K1898" s="341"/>
      <c r="L1898" s="15"/>
      <c r="M1898" s="15"/>
      <c r="N1898" s="15"/>
      <c r="O1898" s="15"/>
    </row>
    <row r="1899">
      <c r="A1899" s="449"/>
      <c r="B1899" s="464"/>
      <c r="C1899" s="8"/>
      <c r="D1899" s="10"/>
      <c r="E1899" s="10"/>
      <c r="F1899" s="10"/>
      <c r="G1899" s="8"/>
      <c r="H1899" s="8"/>
      <c r="I1899" s="8"/>
      <c r="J1899" s="12"/>
      <c r="K1899" s="341"/>
      <c r="L1899" s="15"/>
      <c r="M1899" s="15"/>
      <c r="N1899" s="15"/>
      <c r="O1899" s="15"/>
    </row>
    <row r="1900">
      <c r="A1900" s="449"/>
      <c r="B1900" s="464"/>
      <c r="C1900" s="8"/>
      <c r="D1900" s="10"/>
      <c r="E1900" s="10"/>
      <c r="F1900" s="10"/>
      <c r="G1900" s="8"/>
      <c r="H1900" s="8"/>
      <c r="I1900" s="8"/>
      <c r="J1900" s="12"/>
      <c r="K1900" s="341"/>
      <c r="L1900" s="15"/>
      <c r="M1900" s="15"/>
      <c r="N1900" s="15"/>
      <c r="O1900" s="15"/>
    </row>
    <row r="1901">
      <c r="A1901" s="449"/>
      <c r="B1901" s="464"/>
      <c r="C1901" s="8"/>
      <c r="D1901" s="10"/>
      <c r="E1901" s="10"/>
      <c r="F1901" s="10"/>
      <c r="G1901" s="8"/>
      <c r="H1901" s="8"/>
      <c r="I1901" s="8"/>
      <c r="J1901" s="12"/>
      <c r="K1901" s="341"/>
      <c r="L1901" s="15"/>
      <c r="M1901" s="15"/>
      <c r="N1901" s="15"/>
      <c r="O1901" s="15"/>
    </row>
    <row r="1902">
      <c r="A1902" s="449"/>
      <c r="B1902" s="464"/>
      <c r="C1902" s="8"/>
      <c r="D1902" s="10"/>
      <c r="E1902" s="10"/>
      <c r="F1902" s="10"/>
      <c r="G1902" s="8"/>
      <c r="H1902" s="8"/>
      <c r="I1902" s="8"/>
      <c r="J1902" s="12"/>
      <c r="K1902" s="341"/>
      <c r="L1902" s="15"/>
      <c r="M1902" s="15"/>
      <c r="N1902" s="15"/>
      <c r="O1902" s="15"/>
    </row>
    <row r="1903">
      <c r="A1903" s="449"/>
      <c r="B1903" s="464"/>
      <c r="C1903" s="8"/>
      <c r="D1903" s="10"/>
      <c r="E1903" s="10"/>
      <c r="F1903" s="10"/>
      <c r="G1903" s="8"/>
      <c r="H1903" s="8"/>
      <c r="I1903" s="8"/>
      <c r="J1903" s="12"/>
      <c r="K1903" s="341"/>
      <c r="L1903" s="15"/>
      <c r="M1903" s="15"/>
      <c r="N1903" s="15"/>
      <c r="O1903" s="15"/>
    </row>
    <row r="1904">
      <c r="A1904" s="449"/>
      <c r="B1904" s="464"/>
      <c r="C1904" s="8"/>
      <c r="D1904" s="10"/>
      <c r="E1904" s="10"/>
      <c r="F1904" s="10"/>
      <c r="G1904" s="8"/>
      <c r="H1904" s="8"/>
      <c r="I1904" s="8"/>
      <c r="J1904" s="12"/>
      <c r="K1904" s="341"/>
      <c r="L1904" s="15"/>
      <c r="M1904" s="15"/>
      <c r="N1904" s="15"/>
      <c r="O1904" s="15"/>
    </row>
    <row r="1905">
      <c r="A1905" s="449"/>
      <c r="B1905" s="464"/>
      <c r="C1905" s="8"/>
      <c r="D1905" s="10"/>
      <c r="E1905" s="10"/>
      <c r="F1905" s="10"/>
      <c r="G1905" s="8"/>
      <c r="H1905" s="8"/>
      <c r="I1905" s="8"/>
      <c r="J1905" s="12"/>
      <c r="K1905" s="341"/>
      <c r="L1905" s="15"/>
      <c r="M1905" s="15"/>
      <c r="N1905" s="15"/>
      <c r="O1905" s="15"/>
    </row>
    <row r="1906">
      <c r="A1906" s="449"/>
      <c r="B1906" s="464"/>
      <c r="C1906" s="8"/>
      <c r="D1906" s="10"/>
      <c r="E1906" s="10"/>
      <c r="F1906" s="10"/>
      <c r="G1906" s="8"/>
      <c r="H1906" s="8"/>
      <c r="I1906" s="8"/>
      <c r="J1906" s="12"/>
      <c r="K1906" s="341"/>
      <c r="L1906" s="15"/>
      <c r="M1906" s="15"/>
      <c r="N1906" s="15"/>
      <c r="O1906" s="15"/>
    </row>
    <row r="1907">
      <c r="A1907" s="449"/>
      <c r="B1907" s="464"/>
      <c r="C1907" s="8"/>
      <c r="D1907" s="10"/>
      <c r="E1907" s="10"/>
      <c r="F1907" s="10"/>
      <c r="G1907" s="8"/>
      <c r="H1907" s="8"/>
      <c r="I1907" s="8"/>
      <c r="J1907" s="12"/>
      <c r="K1907" s="341"/>
      <c r="L1907" s="15"/>
      <c r="M1907" s="15"/>
      <c r="N1907" s="15"/>
      <c r="O1907" s="15"/>
    </row>
    <row r="1908">
      <c r="A1908" s="449"/>
      <c r="B1908" s="464"/>
      <c r="C1908" s="8"/>
      <c r="D1908" s="10"/>
      <c r="E1908" s="10"/>
      <c r="F1908" s="10"/>
      <c r="G1908" s="8"/>
      <c r="H1908" s="8"/>
      <c r="I1908" s="8"/>
      <c r="J1908" s="12"/>
      <c r="K1908" s="341"/>
      <c r="L1908" s="15"/>
      <c r="M1908" s="15"/>
      <c r="N1908" s="15"/>
      <c r="O1908" s="15"/>
    </row>
    <row r="1909">
      <c r="A1909" s="449"/>
      <c r="B1909" s="464"/>
      <c r="C1909" s="8"/>
      <c r="D1909" s="10"/>
      <c r="E1909" s="10"/>
      <c r="F1909" s="10"/>
      <c r="G1909" s="8"/>
      <c r="H1909" s="8"/>
      <c r="I1909" s="8"/>
      <c r="J1909" s="12"/>
      <c r="K1909" s="341"/>
      <c r="L1909" s="15"/>
      <c r="M1909" s="15"/>
      <c r="N1909" s="15"/>
      <c r="O1909" s="15"/>
    </row>
    <row r="1910">
      <c r="A1910" s="449"/>
      <c r="B1910" s="464"/>
      <c r="C1910" s="8"/>
      <c r="D1910" s="10"/>
      <c r="E1910" s="10"/>
      <c r="F1910" s="10"/>
      <c r="G1910" s="8"/>
      <c r="H1910" s="8"/>
      <c r="I1910" s="8"/>
      <c r="J1910" s="12"/>
      <c r="K1910" s="341"/>
      <c r="L1910" s="15"/>
      <c r="M1910" s="15"/>
      <c r="N1910" s="15"/>
      <c r="O1910" s="15"/>
    </row>
    <row r="1911">
      <c r="A1911" s="449"/>
      <c r="B1911" s="464"/>
      <c r="C1911" s="8"/>
      <c r="D1911" s="10"/>
      <c r="E1911" s="10"/>
      <c r="F1911" s="10"/>
      <c r="G1911" s="8"/>
      <c r="H1911" s="8"/>
      <c r="I1911" s="8"/>
      <c r="J1911" s="12"/>
      <c r="K1911" s="341"/>
      <c r="L1911" s="15"/>
      <c r="M1911" s="15"/>
      <c r="N1911" s="15"/>
      <c r="O1911" s="15"/>
    </row>
    <row r="1912">
      <c r="A1912" s="449"/>
      <c r="B1912" s="464"/>
      <c r="C1912" s="8"/>
      <c r="D1912" s="10"/>
      <c r="E1912" s="10"/>
      <c r="F1912" s="10"/>
      <c r="G1912" s="8"/>
      <c r="H1912" s="8"/>
      <c r="I1912" s="8"/>
      <c r="J1912" s="12"/>
      <c r="K1912" s="341"/>
      <c r="L1912" s="15"/>
      <c r="M1912" s="15"/>
      <c r="N1912" s="15"/>
      <c r="O1912" s="15"/>
    </row>
    <row r="1913">
      <c r="A1913" s="449"/>
      <c r="B1913" s="464"/>
      <c r="C1913" s="8"/>
      <c r="D1913" s="10"/>
      <c r="E1913" s="10"/>
      <c r="F1913" s="10"/>
      <c r="G1913" s="8"/>
      <c r="H1913" s="8"/>
      <c r="I1913" s="8"/>
      <c r="J1913" s="12"/>
      <c r="K1913" s="341"/>
      <c r="L1913" s="15"/>
      <c r="M1913" s="15"/>
      <c r="N1913" s="15"/>
      <c r="O1913" s="15"/>
    </row>
    <row r="1914">
      <c r="A1914" s="449"/>
      <c r="B1914" s="464"/>
      <c r="C1914" s="8"/>
      <c r="D1914" s="10"/>
      <c r="E1914" s="10"/>
      <c r="F1914" s="10"/>
      <c r="G1914" s="8"/>
      <c r="H1914" s="8"/>
      <c r="I1914" s="8"/>
      <c r="J1914" s="12"/>
      <c r="K1914" s="341"/>
      <c r="L1914" s="15"/>
      <c r="M1914" s="15"/>
      <c r="N1914" s="15"/>
      <c r="O1914" s="15"/>
    </row>
    <row r="1915">
      <c r="A1915" s="449"/>
      <c r="B1915" s="464"/>
      <c r="C1915" s="8"/>
      <c r="D1915" s="10"/>
      <c r="E1915" s="10"/>
      <c r="F1915" s="10"/>
      <c r="G1915" s="8"/>
      <c r="H1915" s="8"/>
      <c r="I1915" s="8"/>
      <c r="J1915" s="12"/>
      <c r="K1915" s="341"/>
      <c r="L1915" s="15"/>
      <c r="M1915" s="15"/>
      <c r="N1915" s="15"/>
      <c r="O1915" s="15"/>
    </row>
    <row r="1916">
      <c r="A1916" s="449"/>
      <c r="B1916" s="464"/>
      <c r="C1916" s="8"/>
      <c r="D1916" s="10"/>
      <c r="E1916" s="10"/>
      <c r="F1916" s="10"/>
      <c r="G1916" s="8"/>
      <c r="H1916" s="8"/>
      <c r="I1916" s="8"/>
      <c r="J1916" s="12"/>
      <c r="K1916" s="341"/>
      <c r="L1916" s="15"/>
      <c r="M1916" s="15"/>
      <c r="N1916" s="15"/>
      <c r="O1916" s="15"/>
    </row>
    <row r="1917">
      <c r="A1917" s="449"/>
      <c r="B1917" s="464"/>
      <c r="C1917" s="8"/>
      <c r="D1917" s="10"/>
      <c r="E1917" s="10"/>
      <c r="F1917" s="10"/>
      <c r="G1917" s="8"/>
      <c r="H1917" s="8"/>
      <c r="I1917" s="8"/>
      <c r="J1917" s="12"/>
      <c r="K1917" s="341"/>
      <c r="L1917" s="15"/>
      <c r="M1917" s="15"/>
      <c r="N1917" s="15"/>
      <c r="O1917" s="15"/>
    </row>
    <row r="1918">
      <c r="A1918" s="449"/>
      <c r="B1918" s="464"/>
      <c r="C1918" s="8"/>
      <c r="D1918" s="10"/>
      <c r="E1918" s="10"/>
      <c r="F1918" s="10"/>
      <c r="G1918" s="8"/>
      <c r="H1918" s="8"/>
      <c r="I1918" s="8"/>
      <c r="J1918" s="12"/>
      <c r="K1918" s="341"/>
      <c r="L1918" s="15"/>
      <c r="M1918" s="15"/>
      <c r="N1918" s="15"/>
      <c r="O1918" s="15"/>
    </row>
    <row r="1919">
      <c r="A1919" s="449"/>
      <c r="B1919" s="464"/>
      <c r="C1919" s="8"/>
      <c r="D1919" s="10"/>
      <c r="E1919" s="10"/>
      <c r="F1919" s="10"/>
      <c r="G1919" s="8"/>
      <c r="H1919" s="8"/>
      <c r="I1919" s="8"/>
      <c r="J1919" s="12"/>
      <c r="K1919" s="341"/>
      <c r="L1919" s="15"/>
      <c r="M1919" s="15"/>
      <c r="N1919" s="15"/>
      <c r="O1919" s="15"/>
    </row>
    <row r="1920">
      <c r="A1920" s="449"/>
      <c r="B1920" s="464"/>
      <c r="C1920" s="8"/>
      <c r="D1920" s="10"/>
      <c r="E1920" s="10"/>
      <c r="F1920" s="10"/>
      <c r="G1920" s="8"/>
      <c r="H1920" s="8"/>
      <c r="I1920" s="8"/>
      <c r="J1920" s="12"/>
      <c r="K1920" s="341"/>
      <c r="L1920" s="15"/>
      <c r="M1920" s="15"/>
      <c r="N1920" s="15"/>
      <c r="O1920" s="15"/>
    </row>
    <row r="1921">
      <c r="A1921" s="449"/>
      <c r="B1921" s="464"/>
      <c r="C1921" s="8"/>
      <c r="D1921" s="10"/>
      <c r="E1921" s="10"/>
      <c r="F1921" s="10"/>
      <c r="G1921" s="8"/>
      <c r="H1921" s="8"/>
      <c r="I1921" s="8"/>
      <c r="J1921" s="12"/>
      <c r="K1921" s="341"/>
      <c r="L1921" s="15"/>
      <c r="M1921" s="15"/>
      <c r="N1921" s="15"/>
      <c r="O1921" s="15"/>
    </row>
    <row r="1922">
      <c r="A1922" s="449"/>
      <c r="B1922" s="464"/>
      <c r="C1922" s="8"/>
      <c r="D1922" s="10"/>
      <c r="E1922" s="10"/>
      <c r="F1922" s="10"/>
      <c r="G1922" s="8"/>
      <c r="H1922" s="8"/>
      <c r="I1922" s="8"/>
      <c r="J1922" s="12"/>
      <c r="K1922" s="341"/>
      <c r="L1922" s="15"/>
      <c r="M1922" s="15"/>
      <c r="N1922" s="15"/>
      <c r="O1922" s="15"/>
    </row>
    <row r="1923">
      <c r="A1923" s="449"/>
      <c r="B1923" s="464"/>
      <c r="C1923" s="8"/>
      <c r="D1923" s="10"/>
      <c r="E1923" s="10"/>
      <c r="F1923" s="10"/>
      <c r="G1923" s="8"/>
      <c r="H1923" s="8"/>
      <c r="I1923" s="8"/>
      <c r="J1923" s="12"/>
      <c r="K1923" s="341"/>
      <c r="L1923" s="15"/>
      <c r="M1923" s="15"/>
      <c r="N1923" s="15"/>
      <c r="O1923" s="15"/>
    </row>
    <row r="1924">
      <c r="A1924" s="449"/>
      <c r="B1924" s="464"/>
      <c r="C1924" s="8"/>
      <c r="D1924" s="10"/>
      <c r="E1924" s="10"/>
      <c r="F1924" s="10"/>
      <c r="G1924" s="8"/>
      <c r="H1924" s="8"/>
      <c r="I1924" s="8"/>
      <c r="J1924" s="12"/>
      <c r="K1924" s="341"/>
      <c r="L1924" s="15"/>
      <c r="M1924" s="15"/>
      <c r="N1924" s="15"/>
      <c r="O1924" s="15"/>
    </row>
    <row r="1925">
      <c r="A1925" s="449"/>
      <c r="B1925" s="464"/>
      <c r="C1925" s="8"/>
      <c r="D1925" s="10"/>
      <c r="E1925" s="10"/>
      <c r="F1925" s="10"/>
      <c r="G1925" s="8"/>
      <c r="H1925" s="8"/>
      <c r="I1925" s="8"/>
      <c r="J1925" s="12"/>
      <c r="K1925" s="341"/>
      <c r="L1925" s="15"/>
      <c r="M1925" s="15"/>
      <c r="N1925" s="15"/>
      <c r="O1925" s="15"/>
    </row>
    <row r="1926">
      <c r="A1926" s="449"/>
      <c r="B1926" s="464"/>
      <c r="C1926" s="8"/>
      <c r="D1926" s="10"/>
      <c r="E1926" s="10"/>
      <c r="F1926" s="10"/>
      <c r="G1926" s="8"/>
      <c r="H1926" s="8"/>
      <c r="I1926" s="8"/>
      <c r="J1926" s="12"/>
      <c r="K1926" s="341"/>
      <c r="L1926" s="15"/>
      <c r="M1926" s="15"/>
      <c r="N1926" s="15"/>
      <c r="O1926" s="15"/>
    </row>
    <row r="1927">
      <c r="A1927" s="449"/>
      <c r="B1927" s="464"/>
      <c r="C1927" s="8"/>
      <c r="D1927" s="10"/>
      <c r="E1927" s="10"/>
      <c r="F1927" s="10"/>
      <c r="G1927" s="8"/>
      <c r="H1927" s="8"/>
      <c r="I1927" s="8"/>
      <c r="J1927" s="12"/>
      <c r="K1927" s="341"/>
      <c r="L1927" s="15"/>
      <c r="M1927" s="15"/>
      <c r="N1927" s="15"/>
      <c r="O1927" s="15"/>
    </row>
    <row r="1928">
      <c r="A1928" s="449"/>
      <c r="B1928" s="464"/>
      <c r="C1928" s="8"/>
      <c r="D1928" s="10"/>
      <c r="E1928" s="10"/>
      <c r="F1928" s="10"/>
      <c r="G1928" s="8"/>
      <c r="H1928" s="8"/>
      <c r="I1928" s="8"/>
      <c r="J1928" s="12"/>
      <c r="K1928" s="341"/>
      <c r="L1928" s="15"/>
      <c r="M1928" s="15"/>
      <c r="N1928" s="15"/>
      <c r="O1928" s="15"/>
    </row>
    <row r="1929">
      <c r="A1929" s="449"/>
      <c r="B1929" s="464"/>
      <c r="C1929" s="8"/>
      <c r="D1929" s="10"/>
      <c r="E1929" s="10"/>
      <c r="F1929" s="10"/>
      <c r="G1929" s="8"/>
      <c r="H1929" s="8"/>
      <c r="I1929" s="8"/>
      <c r="J1929" s="12"/>
      <c r="K1929" s="341"/>
      <c r="L1929" s="15"/>
      <c r="M1929" s="15"/>
      <c r="N1929" s="15"/>
      <c r="O1929" s="15"/>
    </row>
    <row r="1930">
      <c r="A1930" s="449"/>
      <c r="B1930" s="464"/>
      <c r="C1930" s="8"/>
      <c r="D1930" s="10"/>
      <c r="E1930" s="10"/>
      <c r="F1930" s="10"/>
      <c r="G1930" s="8"/>
      <c r="H1930" s="8"/>
      <c r="I1930" s="8"/>
      <c r="J1930" s="12"/>
      <c r="K1930" s="341"/>
      <c r="L1930" s="15"/>
      <c r="M1930" s="15"/>
      <c r="N1930" s="15"/>
      <c r="O1930" s="15"/>
    </row>
    <row r="1931">
      <c r="A1931" s="449"/>
      <c r="B1931" s="464"/>
      <c r="C1931" s="8"/>
      <c r="D1931" s="10"/>
      <c r="E1931" s="10"/>
      <c r="F1931" s="10"/>
      <c r="G1931" s="8"/>
      <c r="H1931" s="8"/>
      <c r="I1931" s="8"/>
      <c r="J1931" s="12"/>
      <c r="K1931" s="341"/>
      <c r="L1931" s="15"/>
      <c r="M1931" s="15"/>
      <c r="N1931" s="15"/>
      <c r="O1931" s="15"/>
    </row>
    <row r="1932">
      <c r="A1932" s="449"/>
      <c r="B1932" s="464"/>
      <c r="C1932" s="8"/>
      <c r="D1932" s="10"/>
      <c r="E1932" s="10"/>
      <c r="F1932" s="10"/>
      <c r="G1932" s="8"/>
      <c r="H1932" s="8"/>
      <c r="I1932" s="8"/>
      <c r="J1932" s="12"/>
      <c r="K1932" s="341"/>
      <c r="L1932" s="15"/>
      <c r="M1932" s="15"/>
      <c r="N1932" s="15"/>
      <c r="O1932" s="15"/>
    </row>
    <row r="1933">
      <c r="A1933" s="449"/>
      <c r="B1933" s="464"/>
      <c r="C1933" s="8"/>
      <c r="D1933" s="10"/>
      <c r="E1933" s="10"/>
      <c r="F1933" s="10"/>
      <c r="G1933" s="8"/>
      <c r="H1933" s="8"/>
      <c r="I1933" s="8"/>
      <c r="J1933" s="12"/>
      <c r="K1933" s="341"/>
      <c r="L1933" s="15"/>
      <c r="M1933" s="15"/>
      <c r="N1933" s="15"/>
      <c r="O1933" s="15"/>
    </row>
    <row r="1934">
      <c r="A1934" s="449"/>
      <c r="B1934" s="464"/>
      <c r="C1934" s="8"/>
      <c r="D1934" s="10"/>
      <c r="E1934" s="10"/>
      <c r="F1934" s="10"/>
      <c r="G1934" s="8"/>
      <c r="H1934" s="8"/>
      <c r="I1934" s="8"/>
      <c r="J1934" s="12"/>
      <c r="K1934" s="341"/>
      <c r="L1934" s="15"/>
      <c r="M1934" s="15"/>
      <c r="N1934" s="15"/>
      <c r="O1934" s="15"/>
    </row>
    <row r="1935">
      <c r="A1935" s="449"/>
      <c r="B1935" s="464"/>
      <c r="C1935" s="8"/>
      <c r="D1935" s="10"/>
      <c r="E1935" s="10"/>
      <c r="F1935" s="10"/>
      <c r="G1935" s="8"/>
      <c r="H1935" s="8"/>
      <c r="I1935" s="8"/>
      <c r="J1935" s="12"/>
      <c r="K1935" s="341"/>
      <c r="L1935" s="15"/>
      <c r="M1935" s="15"/>
      <c r="N1935" s="15"/>
      <c r="O1935" s="15"/>
    </row>
    <row r="1936">
      <c r="A1936" s="449"/>
      <c r="B1936" s="464"/>
      <c r="C1936" s="8"/>
      <c r="D1936" s="10"/>
      <c r="E1936" s="10"/>
      <c r="F1936" s="10"/>
      <c r="G1936" s="8"/>
      <c r="H1936" s="8"/>
      <c r="I1936" s="8"/>
      <c r="J1936" s="12"/>
      <c r="K1936" s="341"/>
      <c r="L1936" s="15"/>
      <c r="M1936" s="15"/>
      <c r="N1936" s="15"/>
      <c r="O1936" s="15"/>
    </row>
    <row r="1937">
      <c r="A1937" s="449"/>
      <c r="B1937" s="464"/>
      <c r="C1937" s="8"/>
      <c r="D1937" s="10"/>
      <c r="E1937" s="10"/>
      <c r="F1937" s="10"/>
      <c r="G1937" s="8"/>
      <c r="H1937" s="8"/>
      <c r="I1937" s="8"/>
      <c r="J1937" s="12"/>
      <c r="K1937" s="341"/>
      <c r="L1937" s="15"/>
      <c r="M1937" s="15"/>
      <c r="N1937" s="15"/>
      <c r="O1937" s="15"/>
    </row>
  </sheetData>
  <mergeCells count="1501">
    <mergeCell ref="K456:K458"/>
    <mergeCell ref="K459:K462"/>
    <mergeCell ref="K432:K436"/>
    <mergeCell ref="K437:K438"/>
    <mergeCell ref="K439:K443"/>
    <mergeCell ref="K444:K445"/>
    <mergeCell ref="K446:K449"/>
    <mergeCell ref="K450:K452"/>
    <mergeCell ref="K453:K455"/>
    <mergeCell ref="K280:K282"/>
    <mergeCell ref="K283:K291"/>
    <mergeCell ref="K292:K293"/>
    <mergeCell ref="K294:K297"/>
    <mergeCell ref="K299:K302"/>
    <mergeCell ref="K303:K307"/>
    <mergeCell ref="K308:K312"/>
    <mergeCell ref="K313:K321"/>
    <mergeCell ref="K322:K324"/>
    <mergeCell ref="K325:K326"/>
    <mergeCell ref="K327:K331"/>
    <mergeCell ref="K332:K333"/>
    <mergeCell ref="K334:K335"/>
    <mergeCell ref="K336:K340"/>
    <mergeCell ref="K341:K342"/>
    <mergeCell ref="K343:K344"/>
    <mergeCell ref="K345:K347"/>
    <mergeCell ref="K348:K349"/>
    <mergeCell ref="K350:K351"/>
    <mergeCell ref="K352:K353"/>
    <mergeCell ref="K354:K355"/>
    <mergeCell ref="K356:K359"/>
    <mergeCell ref="K360:K361"/>
    <mergeCell ref="K362:K363"/>
    <mergeCell ref="K364:K366"/>
    <mergeCell ref="K367:K371"/>
    <mergeCell ref="K372:K373"/>
    <mergeCell ref="K374:K376"/>
    <mergeCell ref="K377:K379"/>
    <mergeCell ref="K380:K382"/>
    <mergeCell ref="K383:K384"/>
    <mergeCell ref="K385:K387"/>
    <mergeCell ref="K388:K390"/>
    <mergeCell ref="K391:K393"/>
    <mergeCell ref="K394:K395"/>
    <mergeCell ref="K396:K397"/>
    <mergeCell ref="K398:K399"/>
    <mergeCell ref="K400:K401"/>
    <mergeCell ref="K402:K404"/>
    <mergeCell ref="K405:K406"/>
    <mergeCell ref="K407:K409"/>
    <mergeCell ref="K410:K413"/>
    <mergeCell ref="K414:K416"/>
    <mergeCell ref="K417:K419"/>
    <mergeCell ref="K420:K422"/>
    <mergeCell ref="K423:K424"/>
    <mergeCell ref="K425:K426"/>
    <mergeCell ref="K427:K429"/>
    <mergeCell ref="K430:K431"/>
    <mergeCell ref="H396:H397"/>
    <mergeCell ref="H398:H399"/>
    <mergeCell ref="H400:H401"/>
    <mergeCell ref="H402:H404"/>
    <mergeCell ref="H405:H406"/>
    <mergeCell ref="H407:H409"/>
    <mergeCell ref="H410:H413"/>
    <mergeCell ref="H414:H416"/>
    <mergeCell ref="H417:H419"/>
    <mergeCell ref="H420:H422"/>
    <mergeCell ref="H423:H424"/>
    <mergeCell ref="H425:H426"/>
    <mergeCell ref="H427:H429"/>
    <mergeCell ref="H430:H431"/>
    <mergeCell ref="H432:H436"/>
    <mergeCell ref="H437:H438"/>
    <mergeCell ref="H439:H443"/>
    <mergeCell ref="H444:H445"/>
    <mergeCell ref="H446:H449"/>
    <mergeCell ref="H450:H452"/>
    <mergeCell ref="H453:H455"/>
    <mergeCell ref="H456:H458"/>
    <mergeCell ref="H459:H462"/>
    <mergeCell ref="H463:H464"/>
    <mergeCell ref="H465:H466"/>
    <mergeCell ref="H467:H468"/>
    <mergeCell ref="H469:H470"/>
    <mergeCell ref="H471:H472"/>
    <mergeCell ref="H473:H475"/>
    <mergeCell ref="H476:H478"/>
    <mergeCell ref="H479:H481"/>
    <mergeCell ref="H482:H483"/>
    <mergeCell ref="H484:H486"/>
    <mergeCell ref="H487:H488"/>
    <mergeCell ref="H489:H491"/>
    <mergeCell ref="H492:H493"/>
    <mergeCell ref="H494:H498"/>
    <mergeCell ref="H499:H501"/>
    <mergeCell ref="H502:H505"/>
    <mergeCell ref="H506:H508"/>
    <mergeCell ref="H509:H511"/>
    <mergeCell ref="H512:H513"/>
    <mergeCell ref="H514:H518"/>
    <mergeCell ref="H519:H521"/>
    <mergeCell ref="H522:H523"/>
    <mergeCell ref="H524:H526"/>
    <mergeCell ref="H527:H530"/>
    <mergeCell ref="H531:H533"/>
    <mergeCell ref="H534:H537"/>
    <mergeCell ref="H538:H540"/>
    <mergeCell ref="H541:H543"/>
    <mergeCell ref="H544:H546"/>
    <mergeCell ref="H547:H549"/>
    <mergeCell ref="H550:H552"/>
    <mergeCell ref="H553:H554"/>
    <mergeCell ref="H555:H556"/>
    <mergeCell ref="H557:H559"/>
    <mergeCell ref="H560:H561"/>
    <mergeCell ref="H562:H565"/>
    <mergeCell ref="H566:H567"/>
    <mergeCell ref="H568:H569"/>
    <mergeCell ref="H570:H572"/>
    <mergeCell ref="H573:H574"/>
    <mergeCell ref="H575:H576"/>
    <mergeCell ref="H577:H578"/>
    <mergeCell ref="H579:H584"/>
    <mergeCell ref="H585:H586"/>
    <mergeCell ref="H587:H588"/>
    <mergeCell ref="H589:H591"/>
    <mergeCell ref="H592:H593"/>
    <mergeCell ref="H594:H595"/>
    <mergeCell ref="H596:H601"/>
    <mergeCell ref="H602:H603"/>
    <mergeCell ref="H604:H606"/>
    <mergeCell ref="H607:H610"/>
    <mergeCell ref="H611:H617"/>
    <mergeCell ref="H618:H619"/>
    <mergeCell ref="H620:H622"/>
    <mergeCell ref="H623:H624"/>
    <mergeCell ref="H625:H628"/>
    <mergeCell ref="H629:H632"/>
    <mergeCell ref="H633:H635"/>
    <mergeCell ref="H636:H638"/>
    <mergeCell ref="H639:H641"/>
    <mergeCell ref="H642:H645"/>
    <mergeCell ref="H646:H647"/>
    <mergeCell ref="H648:H650"/>
    <mergeCell ref="H651:H654"/>
    <mergeCell ref="H655:H663"/>
    <mergeCell ref="H664:H675"/>
    <mergeCell ref="H676:H678"/>
    <mergeCell ref="H679:H680"/>
    <mergeCell ref="H681:H685"/>
    <mergeCell ref="H686:H688"/>
    <mergeCell ref="H689:H690"/>
    <mergeCell ref="H691:H694"/>
    <mergeCell ref="H695:H698"/>
    <mergeCell ref="H699:H701"/>
    <mergeCell ref="H702:H703"/>
    <mergeCell ref="H704:H706"/>
    <mergeCell ref="H707:H711"/>
    <mergeCell ref="H712:H713"/>
    <mergeCell ref="H714:H715"/>
    <mergeCell ref="H716:H718"/>
    <mergeCell ref="H719:H722"/>
    <mergeCell ref="H723:H726"/>
    <mergeCell ref="H727:H729"/>
    <mergeCell ref="H730:H733"/>
    <mergeCell ref="H734:H738"/>
    <mergeCell ref="H739:H741"/>
    <mergeCell ref="H742:H743"/>
    <mergeCell ref="H744:H745"/>
    <mergeCell ref="H746:H748"/>
    <mergeCell ref="H749:H752"/>
    <mergeCell ref="H753:H755"/>
    <mergeCell ref="H756:H758"/>
    <mergeCell ref="H759:H761"/>
    <mergeCell ref="H762:H765"/>
    <mergeCell ref="H767:H769"/>
    <mergeCell ref="H770:H771"/>
    <mergeCell ref="H772:H774"/>
    <mergeCell ref="H775:H777"/>
    <mergeCell ref="H778:H780"/>
    <mergeCell ref="H781:H785"/>
    <mergeCell ref="H786:H792"/>
    <mergeCell ref="H793:H796"/>
    <mergeCell ref="H797:H798"/>
    <mergeCell ref="H799:H807"/>
    <mergeCell ref="H808:H809"/>
    <mergeCell ref="H810:H811"/>
    <mergeCell ref="H812:H815"/>
    <mergeCell ref="H816:H817"/>
    <mergeCell ref="H818:H819"/>
    <mergeCell ref="H820:H821"/>
    <mergeCell ref="H822:H824"/>
    <mergeCell ref="H825:H826"/>
    <mergeCell ref="H827:H830"/>
    <mergeCell ref="H831:H833"/>
    <mergeCell ref="H834:H835"/>
    <mergeCell ref="H836:H842"/>
    <mergeCell ref="H843:H846"/>
    <mergeCell ref="H847:H849"/>
    <mergeCell ref="H850:H852"/>
    <mergeCell ref="H853:H854"/>
    <mergeCell ref="H855:H860"/>
    <mergeCell ref="H861:H863"/>
    <mergeCell ref="H864:H865"/>
    <mergeCell ref="H866:H868"/>
    <mergeCell ref="H869:H870"/>
    <mergeCell ref="H871:H872"/>
    <mergeCell ref="H873:H874"/>
    <mergeCell ref="H875:H878"/>
    <mergeCell ref="H879:H881"/>
    <mergeCell ref="H882:H891"/>
    <mergeCell ref="H892:H895"/>
    <mergeCell ref="H896:H901"/>
    <mergeCell ref="H902:H904"/>
    <mergeCell ref="H905:H908"/>
    <mergeCell ref="H909:H913"/>
    <mergeCell ref="H914:H919"/>
    <mergeCell ref="H920:H925"/>
    <mergeCell ref="H926:H932"/>
    <mergeCell ref="H933:H934"/>
    <mergeCell ref="H935:H938"/>
    <mergeCell ref="H939:H944"/>
    <mergeCell ref="H945:H948"/>
    <mergeCell ref="H949:H952"/>
    <mergeCell ref="H953:H963"/>
    <mergeCell ref="H964:H968"/>
    <mergeCell ref="H969:H974"/>
    <mergeCell ref="H975:H977"/>
    <mergeCell ref="H978:H982"/>
    <mergeCell ref="H983:H984"/>
    <mergeCell ref="H985:H987"/>
    <mergeCell ref="H988:H989"/>
    <mergeCell ref="H990:H994"/>
    <mergeCell ref="H995:H1000"/>
    <mergeCell ref="H1001:H1004"/>
    <mergeCell ref="H1005:H1010"/>
    <mergeCell ref="H1011:H1013"/>
    <mergeCell ref="H1014:H1020"/>
    <mergeCell ref="H1021:H1023"/>
    <mergeCell ref="H1024:H1027"/>
    <mergeCell ref="H1028:H1035"/>
    <mergeCell ref="H1036:H1038"/>
    <mergeCell ref="H1039:H1041"/>
    <mergeCell ref="H1042:H1043"/>
    <mergeCell ref="H1044:H1048"/>
    <mergeCell ref="H1049:H1052"/>
    <mergeCell ref="H1053:H1055"/>
    <mergeCell ref="H1056:H1058"/>
    <mergeCell ref="H1059:H1060"/>
    <mergeCell ref="H1061:H1064"/>
    <mergeCell ref="H1065:H1068"/>
    <mergeCell ref="H1069:H1070"/>
    <mergeCell ref="H1071:H1078"/>
    <mergeCell ref="H1079:H1083"/>
    <mergeCell ref="H1084:H1087"/>
    <mergeCell ref="H1088:H1092"/>
    <mergeCell ref="H1093:H1095"/>
    <mergeCell ref="H1096:H1100"/>
    <mergeCell ref="H1101:H1104"/>
    <mergeCell ref="H1105:H1107"/>
    <mergeCell ref="H1108:H1110"/>
    <mergeCell ref="H1111:H1115"/>
    <mergeCell ref="H1116:H1117"/>
    <mergeCell ref="H1118:H1119"/>
    <mergeCell ref="H1120:H1123"/>
    <mergeCell ref="H1124:H1127"/>
    <mergeCell ref="H1128:H1130"/>
    <mergeCell ref="H1131:H1134"/>
    <mergeCell ref="H1135:H1138"/>
    <mergeCell ref="H1139:H1141"/>
    <mergeCell ref="H1142:H1145"/>
    <mergeCell ref="H1146:H1150"/>
    <mergeCell ref="H1151:H1154"/>
    <mergeCell ref="H1155:H1163"/>
    <mergeCell ref="H1164:H1169"/>
    <mergeCell ref="H1170:H1174"/>
    <mergeCell ref="H1175:H1182"/>
    <mergeCell ref="H1183:H1185"/>
    <mergeCell ref="H1186:H1194"/>
    <mergeCell ref="H1195:H1202"/>
    <mergeCell ref="H1203:H1204"/>
    <mergeCell ref="H1205:H1209"/>
    <mergeCell ref="H1210:H1211"/>
    <mergeCell ref="H1212:H1216"/>
    <mergeCell ref="H1217:H1219"/>
    <mergeCell ref="H1220:H1222"/>
    <mergeCell ref="H1223:H1225"/>
    <mergeCell ref="H1226:H1230"/>
    <mergeCell ref="H1231:H1232"/>
    <mergeCell ref="H1233:H1237"/>
    <mergeCell ref="H1238:H1244"/>
    <mergeCell ref="H1245:H1248"/>
    <mergeCell ref="H1249:H1250"/>
    <mergeCell ref="H1251:H1255"/>
    <mergeCell ref="H1256:H1259"/>
    <mergeCell ref="H1260:H1263"/>
    <mergeCell ref="H1264:H1265"/>
    <mergeCell ref="H1266:H1268"/>
    <mergeCell ref="H1269:H1273"/>
    <mergeCell ref="H1274:H1276"/>
    <mergeCell ref="H1277:H1280"/>
    <mergeCell ref="H1281:H1283"/>
    <mergeCell ref="H1488:H1490"/>
    <mergeCell ref="H1491:H1494"/>
    <mergeCell ref="H1495:H1497"/>
    <mergeCell ref="H1498:H1502"/>
    <mergeCell ref="H1503:H1505"/>
    <mergeCell ref="H1506:H1507"/>
    <mergeCell ref="H1508:H1509"/>
    <mergeCell ref="H1510:H1515"/>
    <mergeCell ref="H1516:H1518"/>
    <mergeCell ref="H1519:H1524"/>
    <mergeCell ref="H1525:H1528"/>
    <mergeCell ref="H1529:H1533"/>
    <mergeCell ref="H1534:H1539"/>
    <mergeCell ref="H1540:H1542"/>
    <mergeCell ref="H1543:H1545"/>
    <mergeCell ref="H1546:H1548"/>
    <mergeCell ref="H1549:H1554"/>
    <mergeCell ref="H1555:H1558"/>
    <mergeCell ref="H1559:H1561"/>
    <mergeCell ref="H1562:H1566"/>
    <mergeCell ref="H1567:H1571"/>
    <mergeCell ref="H1572:H1574"/>
    <mergeCell ref="H1575:H1581"/>
    <mergeCell ref="H1582:H1585"/>
    <mergeCell ref="H1586:H1587"/>
    <mergeCell ref="H1588:H1591"/>
    <mergeCell ref="H1592:H1593"/>
    <mergeCell ref="H1594:H1595"/>
    <mergeCell ref="H1596:H1598"/>
    <mergeCell ref="H1599:H1600"/>
    <mergeCell ref="F1601:F1603"/>
    <mergeCell ref="G1601:G1603"/>
    <mergeCell ref="H1601:H1604"/>
    <mergeCell ref="H1605:H1607"/>
    <mergeCell ref="H1608:H1609"/>
    <mergeCell ref="H1631:H1636"/>
    <mergeCell ref="H1637:H1638"/>
    <mergeCell ref="H1639:H1640"/>
    <mergeCell ref="H1641:H1642"/>
    <mergeCell ref="H1610:H1612"/>
    <mergeCell ref="H1613:H1614"/>
    <mergeCell ref="H1615:H1620"/>
    <mergeCell ref="H1621:H1623"/>
    <mergeCell ref="H1624:H1625"/>
    <mergeCell ref="H1626:H1628"/>
    <mergeCell ref="H1629:H1630"/>
    <mergeCell ref="H1284:H1287"/>
    <mergeCell ref="H1290:H1291"/>
    <mergeCell ref="H1292:H1295"/>
    <mergeCell ref="H1296:H1298"/>
    <mergeCell ref="H1299:H1305"/>
    <mergeCell ref="H1306:H1309"/>
    <mergeCell ref="H1310:H1314"/>
    <mergeCell ref="H1315:H1317"/>
    <mergeCell ref="H1318:H1325"/>
    <mergeCell ref="H1326:H1328"/>
    <mergeCell ref="F1329:F1331"/>
    <mergeCell ref="G1329:G1331"/>
    <mergeCell ref="H1329:H1333"/>
    <mergeCell ref="H1334:H1340"/>
    <mergeCell ref="H1341:H1344"/>
    <mergeCell ref="H1345:H1348"/>
    <mergeCell ref="H1349:H1353"/>
    <mergeCell ref="H1354:H1355"/>
    <mergeCell ref="H1356:H1360"/>
    <mergeCell ref="H1361:H1363"/>
    <mergeCell ref="H1364:H1366"/>
    <mergeCell ref="H1367:H1368"/>
    <mergeCell ref="H1369:H1371"/>
    <mergeCell ref="H1372:H1375"/>
    <mergeCell ref="H1376:H1377"/>
    <mergeCell ref="H1379:H1381"/>
    <mergeCell ref="F1385:F1387"/>
    <mergeCell ref="G1385:G1387"/>
    <mergeCell ref="H1382:H1391"/>
    <mergeCell ref="H1392:H1394"/>
    <mergeCell ref="H1395:H1396"/>
    <mergeCell ref="H1397:H1400"/>
    <mergeCell ref="H1401:H1405"/>
    <mergeCell ref="H1406:H1412"/>
    <mergeCell ref="H1413:H1419"/>
    <mergeCell ref="H1420:H1421"/>
    <mergeCell ref="H1422:H1423"/>
    <mergeCell ref="H1424:H1427"/>
    <mergeCell ref="H1428:H1434"/>
    <mergeCell ref="H1435:H1439"/>
    <mergeCell ref="H1440:H1444"/>
    <mergeCell ref="H1445:H1450"/>
    <mergeCell ref="H1451:H1456"/>
    <mergeCell ref="H1457:H1458"/>
    <mergeCell ref="H1459:H1465"/>
    <mergeCell ref="H1466:H1472"/>
    <mergeCell ref="H1473:H1478"/>
    <mergeCell ref="H1479:H1482"/>
    <mergeCell ref="H1483:H1487"/>
    <mergeCell ref="H115:H119"/>
    <mergeCell ref="H120:H121"/>
    <mergeCell ref="H122:H124"/>
    <mergeCell ref="H125:H127"/>
    <mergeCell ref="H128:H130"/>
    <mergeCell ref="H131:H132"/>
    <mergeCell ref="H133:H135"/>
    <mergeCell ref="H136:H138"/>
    <mergeCell ref="H139:H142"/>
    <mergeCell ref="H144:H146"/>
    <mergeCell ref="H148:H150"/>
    <mergeCell ref="H151:H153"/>
    <mergeCell ref="H154:H155"/>
    <mergeCell ref="H156:H160"/>
    <mergeCell ref="H161:H163"/>
    <mergeCell ref="H164:H165"/>
    <mergeCell ref="H166:H167"/>
    <mergeCell ref="H170:H171"/>
    <mergeCell ref="H172:H173"/>
    <mergeCell ref="H174:H175"/>
    <mergeCell ref="H177:H178"/>
    <mergeCell ref="H179:H180"/>
    <mergeCell ref="H181:H183"/>
    <mergeCell ref="H184:H185"/>
    <mergeCell ref="H186:H187"/>
    <mergeCell ref="H188:H189"/>
    <mergeCell ref="H192:H193"/>
    <mergeCell ref="H194:H195"/>
    <mergeCell ref="H196:H197"/>
    <mergeCell ref="H198:H199"/>
    <mergeCell ref="H200:H201"/>
    <mergeCell ref="H202:H203"/>
    <mergeCell ref="H204:H206"/>
    <mergeCell ref="H207:H208"/>
    <mergeCell ref="H210:H211"/>
    <mergeCell ref="H212:H216"/>
    <mergeCell ref="H217:H218"/>
    <mergeCell ref="H219:H220"/>
    <mergeCell ref="H221:H222"/>
    <mergeCell ref="H223:H224"/>
    <mergeCell ref="H225:H229"/>
    <mergeCell ref="H230:H231"/>
    <mergeCell ref="H232:H236"/>
    <mergeCell ref="H237:H238"/>
    <mergeCell ref="H239:H240"/>
    <mergeCell ref="H241:H242"/>
    <mergeCell ref="H243:H245"/>
    <mergeCell ref="H246:H250"/>
    <mergeCell ref="H251:H255"/>
    <mergeCell ref="H256:H258"/>
    <mergeCell ref="H259:H260"/>
    <mergeCell ref="H261:H264"/>
    <mergeCell ref="H265:H266"/>
    <mergeCell ref="H267:H269"/>
    <mergeCell ref="H270:H273"/>
    <mergeCell ref="H274:H275"/>
    <mergeCell ref="H276:H279"/>
    <mergeCell ref="H280:H282"/>
    <mergeCell ref="H283:H291"/>
    <mergeCell ref="F285:F287"/>
    <mergeCell ref="G285:G287"/>
    <mergeCell ref="F289:F290"/>
    <mergeCell ref="G289:G290"/>
    <mergeCell ref="H292:H293"/>
    <mergeCell ref="H294:H297"/>
    <mergeCell ref="H299:H302"/>
    <mergeCell ref="H303:H307"/>
    <mergeCell ref="H308:H312"/>
    <mergeCell ref="F318:F319"/>
    <mergeCell ref="G318:G319"/>
    <mergeCell ref="H313:H321"/>
    <mergeCell ref="H322:H324"/>
    <mergeCell ref="H325:H326"/>
    <mergeCell ref="H327:H331"/>
    <mergeCell ref="H332:H333"/>
    <mergeCell ref="H334:H335"/>
    <mergeCell ref="H336:H340"/>
    <mergeCell ref="H341:H342"/>
    <mergeCell ref="H343:H344"/>
    <mergeCell ref="H345:H347"/>
    <mergeCell ref="H348:H349"/>
    <mergeCell ref="H350:H351"/>
    <mergeCell ref="H352:H353"/>
    <mergeCell ref="H354:H355"/>
    <mergeCell ref="H356:H359"/>
    <mergeCell ref="H360:H361"/>
    <mergeCell ref="H362:H363"/>
    <mergeCell ref="H364:H366"/>
    <mergeCell ref="H367:H371"/>
    <mergeCell ref="H372:H373"/>
    <mergeCell ref="H374:H376"/>
    <mergeCell ref="H377:H379"/>
    <mergeCell ref="H380:H382"/>
    <mergeCell ref="H383:H384"/>
    <mergeCell ref="H385:H387"/>
    <mergeCell ref="H388:H390"/>
    <mergeCell ref="H391:H393"/>
    <mergeCell ref="H394:H395"/>
    <mergeCell ref="K775:K777"/>
    <mergeCell ref="K778:K780"/>
    <mergeCell ref="K781:K785"/>
    <mergeCell ref="K786:K792"/>
    <mergeCell ref="K793:K796"/>
    <mergeCell ref="K797:K798"/>
    <mergeCell ref="K799:K807"/>
    <mergeCell ref="K808:K809"/>
    <mergeCell ref="K810:K811"/>
    <mergeCell ref="K812:K815"/>
    <mergeCell ref="K816:K817"/>
    <mergeCell ref="K818:K819"/>
    <mergeCell ref="K820:K821"/>
    <mergeCell ref="K822:K824"/>
    <mergeCell ref="K825:K826"/>
    <mergeCell ref="K827:K830"/>
    <mergeCell ref="K831:K833"/>
    <mergeCell ref="K834:K835"/>
    <mergeCell ref="K836:K842"/>
    <mergeCell ref="K843:K846"/>
    <mergeCell ref="K847:K849"/>
    <mergeCell ref="K850:K852"/>
    <mergeCell ref="K853:K854"/>
    <mergeCell ref="K855:K860"/>
    <mergeCell ref="K861:K863"/>
    <mergeCell ref="K864:K865"/>
    <mergeCell ref="K866:K868"/>
    <mergeCell ref="K869:K870"/>
    <mergeCell ref="K871:K872"/>
    <mergeCell ref="K873:K874"/>
    <mergeCell ref="K875:K878"/>
    <mergeCell ref="K879:K881"/>
    <mergeCell ref="K882:K891"/>
    <mergeCell ref="K892:K895"/>
    <mergeCell ref="K896:K901"/>
    <mergeCell ref="K902:K904"/>
    <mergeCell ref="K905:K908"/>
    <mergeCell ref="K909:K913"/>
    <mergeCell ref="K914:K919"/>
    <mergeCell ref="K920:K925"/>
    <mergeCell ref="K926:K932"/>
    <mergeCell ref="K933:K934"/>
    <mergeCell ref="K935:K938"/>
    <mergeCell ref="K939:K944"/>
    <mergeCell ref="K945:K948"/>
    <mergeCell ref="K949:K952"/>
    <mergeCell ref="K953:K963"/>
    <mergeCell ref="K964:K968"/>
    <mergeCell ref="K969:K974"/>
    <mergeCell ref="K975:K977"/>
    <mergeCell ref="K978:K982"/>
    <mergeCell ref="K983:K984"/>
    <mergeCell ref="K985:K987"/>
    <mergeCell ref="K988:K989"/>
    <mergeCell ref="K990:K994"/>
    <mergeCell ref="K995:K1000"/>
    <mergeCell ref="K1001:K1004"/>
    <mergeCell ref="K1005:K1010"/>
    <mergeCell ref="K1011:K1013"/>
    <mergeCell ref="K1014:K1020"/>
    <mergeCell ref="K1021:K1023"/>
    <mergeCell ref="K1024:K1027"/>
    <mergeCell ref="K1028:K1035"/>
    <mergeCell ref="K1036:K1038"/>
    <mergeCell ref="K1039:K1041"/>
    <mergeCell ref="K1042:K1043"/>
    <mergeCell ref="K1044:K1048"/>
    <mergeCell ref="K1049:K1052"/>
    <mergeCell ref="K1053:K1055"/>
    <mergeCell ref="K1056:K1058"/>
    <mergeCell ref="K1059:K1060"/>
    <mergeCell ref="K1061:K1064"/>
    <mergeCell ref="K1065:K1068"/>
    <mergeCell ref="K1069:K1070"/>
    <mergeCell ref="K1071:K1078"/>
    <mergeCell ref="K1079:K1083"/>
    <mergeCell ref="K1084:K1087"/>
    <mergeCell ref="K1088:K1092"/>
    <mergeCell ref="K1093:K1095"/>
    <mergeCell ref="K1096:K1100"/>
    <mergeCell ref="K1101:K1104"/>
    <mergeCell ref="K1105:K1107"/>
    <mergeCell ref="K1108:K1110"/>
    <mergeCell ref="K1111:K1115"/>
    <mergeCell ref="K1116:K1117"/>
    <mergeCell ref="K1118:K1119"/>
    <mergeCell ref="K1120:K1123"/>
    <mergeCell ref="K1124:K1127"/>
    <mergeCell ref="K1128:K1130"/>
    <mergeCell ref="K1131:K1134"/>
    <mergeCell ref="K1135:K1138"/>
    <mergeCell ref="K1139:K1141"/>
    <mergeCell ref="K1142:K1145"/>
    <mergeCell ref="K1146:K1150"/>
    <mergeCell ref="K1151:K1154"/>
    <mergeCell ref="K1155:K1163"/>
    <mergeCell ref="K1164:K1169"/>
    <mergeCell ref="K1170:K1174"/>
    <mergeCell ref="K1175:K1182"/>
    <mergeCell ref="K1183:K1185"/>
    <mergeCell ref="K1186:K1194"/>
    <mergeCell ref="K1195:K1202"/>
    <mergeCell ref="K1203:K1204"/>
    <mergeCell ref="K1205:K1209"/>
    <mergeCell ref="K1210:K1211"/>
    <mergeCell ref="K1212:K1216"/>
    <mergeCell ref="K1217:K1219"/>
    <mergeCell ref="K1220:K1222"/>
    <mergeCell ref="K1223:K1225"/>
    <mergeCell ref="K1226:K1230"/>
    <mergeCell ref="K1231:K1232"/>
    <mergeCell ref="K1233:K1237"/>
    <mergeCell ref="K1238:K1244"/>
    <mergeCell ref="K1245:K1248"/>
    <mergeCell ref="K1249:K1250"/>
    <mergeCell ref="K1251:K1255"/>
    <mergeCell ref="K1256:K1259"/>
    <mergeCell ref="K1260:K1263"/>
    <mergeCell ref="K1264:K1265"/>
    <mergeCell ref="K1266:K1268"/>
    <mergeCell ref="K1269:K1273"/>
    <mergeCell ref="K1274:K1276"/>
    <mergeCell ref="K1277:K1280"/>
    <mergeCell ref="K1281:K1283"/>
    <mergeCell ref="K1284:K1287"/>
    <mergeCell ref="K1290:K1291"/>
    <mergeCell ref="K1292:K1295"/>
    <mergeCell ref="K1296:K1298"/>
    <mergeCell ref="K1299:K1305"/>
    <mergeCell ref="K1306:K1309"/>
    <mergeCell ref="K1310:K1314"/>
    <mergeCell ref="K1315:K1317"/>
    <mergeCell ref="K1318:K1325"/>
    <mergeCell ref="K1326:K1328"/>
    <mergeCell ref="K1329:K1333"/>
    <mergeCell ref="K1334:K1340"/>
    <mergeCell ref="K1341:K1344"/>
    <mergeCell ref="K1345:K1348"/>
    <mergeCell ref="K1349:K1353"/>
    <mergeCell ref="K1354:K1355"/>
    <mergeCell ref="K1356:K1360"/>
    <mergeCell ref="K1361:K1363"/>
    <mergeCell ref="K1364:K1366"/>
    <mergeCell ref="K1367:K1368"/>
    <mergeCell ref="K1369:K1371"/>
    <mergeCell ref="K1372:K1375"/>
    <mergeCell ref="K1376:K1377"/>
    <mergeCell ref="K1594:K1595"/>
    <mergeCell ref="K1596:K1598"/>
    <mergeCell ref="K1599:K1600"/>
    <mergeCell ref="K1601:K1604"/>
    <mergeCell ref="K1605:K1607"/>
    <mergeCell ref="K1608:K1609"/>
    <mergeCell ref="K1610:K1612"/>
    <mergeCell ref="K1637:K1638"/>
    <mergeCell ref="K1639:K1640"/>
    <mergeCell ref="K1641:K1642"/>
    <mergeCell ref="K1613:K1614"/>
    <mergeCell ref="K1615:K1620"/>
    <mergeCell ref="K1621:K1623"/>
    <mergeCell ref="K1624:K1625"/>
    <mergeCell ref="K1626:K1628"/>
    <mergeCell ref="K1629:K1630"/>
    <mergeCell ref="K1631:K1636"/>
    <mergeCell ref="K1379:K1381"/>
    <mergeCell ref="K1382:K1391"/>
    <mergeCell ref="K1392:K1394"/>
    <mergeCell ref="K1395:K1396"/>
    <mergeCell ref="K1397:K1400"/>
    <mergeCell ref="K1401:K1405"/>
    <mergeCell ref="K1406:K1412"/>
    <mergeCell ref="K1413:K1419"/>
    <mergeCell ref="K1420:K1421"/>
    <mergeCell ref="K1422:K1423"/>
    <mergeCell ref="K1424:K1427"/>
    <mergeCell ref="K1428:K1434"/>
    <mergeCell ref="K1435:K1439"/>
    <mergeCell ref="K1440:K1444"/>
    <mergeCell ref="K1445:K1450"/>
    <mergeCell ref="K1451:K1456"/>
    <mergeCell ref="K1457:K1458"/>
    <mergeCell ref="K1459:K1465"/>
    <mergeCell ref="K1466:K1472"/>
    <mergeCell ref="K1473:K1478"/>
    <mergeCell ref="K1479:K1482"/>
    <mergeCell ref="K1483:K1487"/>
    <mergeCell ref="K1488:K1490"/>
    <mergeCell ref="K1491:K1494"/>
    <mergeCell ref="K1495:K1497"/>
    <mergeCell ref="K1498:K1502"/>
    <mergeCell ref="K1503:K1505"/>
    <mergeCell ref="K1506:K1507"/>
    <mergeCell ref="K1508:K1509"/>
    <mergeCell ref="K1510:K1515"/>
    <mergeCell ref="K1516:K1518"/>
    <mergeCell ref="K1519:K1524"/>
    <mergeCell ref="K1525:K1528"/>
    <mergeCell ref="K1529:K1533"/>
    <mergeCell ref="K1534:K1539"/>
    <mergeCell ref="K1540:K1542"/>
    <mergeCell ref="K1543:K1545"/>
    <mergeCell ref="K1546:K1548"/>
    <mergeCell ref="K1549:K1554"/>
    <mergeCell ref="K1555:K1558"/>
    <mergeCell ref="K1559:K1561"/>
    <mergeCell ref="K1562:K1566"/>
    <mergeCell ref="K1567:K1571"/>
    <mergeCell ref="K1572:K1574"/>
    <mergeCell ref="K1575:K1581"/>
    <mergeCell ref="K1582:K1585"/>
    <mergeCell ref="K1586:K1587"/>
    <mergeCell ref="K1588:K1591"/>
    <mergeCell ref="K1592:K1593"/>
    <mergeCell ref="K1:O1"/>
    <mergeCell ref="B3:B4"/>
    <mergeCell ref="H3:H4"/>
    <mergeCell ref="K3:K4"/>
    <mergeCell ref="B5:B7"/>
    <mergeCell ref="K5:K7"/>
    <mergeCell ref="K8:K9"/>
    <mergeCell ref="H5:H7"/>
    <mergeCell ref="H8:H9"/>
    <mergeCell ref="H11:H13"/>
    <mergeCell ref="K11:K13"/>
    <mergeCell ref="H14:H16"/>
    <mergeCell ref="K14:K16"/>
    <mergeCell ref="K17:K19"/>
    <mergeCell ref="B8:B9"/>
    <mergeCell ref="B11:B13"/>
    <mergeCell ref="B14:B16"/>
    <mergeCell ref="B17:B19"/>
    <mergeCell ref="B20:B21"/>
    <mergeCell ref="B22:B23"/>
    <mergeCell ref="B24:B27"/>
    <mergeCell ref="H17:H19"/>
    <mergeCell ref="H20:H21"/>
    <mergeCell ref="H22:H23"/>
    <mergeCell ref="H24:H27"/>
    <mergeCell ref="H28:H30"/>
    <mergeCell ref="H31:H32"/>
    <mergeCell ref="H33:H34"/>
    <mergeCell ref="K20:K21"/>
    <mergeCell ref="K22:K23"/>
    <mergeCell ref="K24:K27"/>
    <mergeCell ref="K28:K30"/>
    <mergeCell ref="K31:K32"/>
    <mergeCell ref="K33:K34"/>
    <mergeCell ref="K35:K36"/>
    <mergeCell ref="H52:H53"/>
    <mergeCell ref="H54:H56"/>
    <mergeCell ref="H57:H59"/>
    <mergeCell ref="H35:H36"/>
    <mergeCell ref="H37:H39"/>
    <mergeCell ref="H40:H42"/>
    <mergeCell ref="H43:H44"/>
    <mergeCell ref="H45:H46"/>
    <mergeCell ref="H47:H49"/>
    <mergeCell ref="H50:H51"/>
    <mergeCell ref="K37:K39"/>
    <mergeCell ref="K40:K42"/>
    <mergeCell ref="K43:K44"/>
    <mergeCell ref="K45:K46"/>
    <mergeCell ref="K47:K49"/>
    <mergeCell ref="K50:K51"/>
    <mergeCell ref="K52:K53"/>
    <mergeCell ref="K54:K56"/>
    <mergeCell ref="K57:K59"/>
    <mergeCell ref="H60:H66"/>
    <mergeCell ref="K60:K66"/>
    <mergeCell ref="H67:H69"/>
    <mergeCell ref="K67:K69"/>
    <mergeCell ref="K70:K72"/>
    <mergeCell ref="H70:H72"/>
    <mergeCell ref="H73:H75"/>
    <mergeCell ref="H76:H77"/>
    <mergeCell ref="H78:H82"/>
    <mergeCell ref="H83:H85"/>
    <mergeCell ref="H86:H87"/>
    <mergeCell ref="H88:H89"/>
    <mergeCell ref="K73:K75"/>
    <mergeCell ref="K76:K77"/>
    <mergeCell ref="K78:K82"/>
    <mergeCell ref="K83:K85"/>
    <mergeCell ref="K86:K87"/>
    <mergeCell ref="K88:K89"/>
    <mergeCell ref="K91:K92"/>
    <mergeCell ref="H91:H92"/>
    <mergeCell ref="H93:H95"/>
    <mergeCell ref="H96:H98"/>
    <mergeCell ref="H99:H102"/>
    <mergeCell ref="H103:H104"/>
    <mergeCell ref="H106:H107"/>
    <mergeCell ref="H108:H114"/>
    <mergeCell ref="K93:K95"/>
    <mergeCell ref="K96:K98"/>
    <mergeCell ref="K99:K102"/>
    <mergeCell ref="K103:K104"/>
    <mergeCell ref="K106:K107"/>
    <mergeCell ref="K108:K114"/>
    <mergeCell ref="K115:K119"/>
    <mergeCell ref="K120:K121"/>
    <mergeCell ref="K122:K124"/>
    <mergeCell ref="K125:K127"/>
    <mergeCell ref="K128:K130"/>
    <mergeCell ref="K131:K132"/>
    <mergeCell ref="K133:K135"/>
    <mergeCell ref="K136:K138"/>
    <mergeCell ref="B28:B30"/>
    <mergeCell ref="B31:B32"/>
    <mergeCell ref="B33:B34"/>
    <mergeCell ref="B35:B36"/>
    <mergeCell ref="B37:B39"/>
    <mergeCell ref="B40:B42"/>
    <mergeCell ref="B43:B44"/>
    <mergeCell ref="B45:B46"/>
    <mergeCell ref="B47:B49"/>
    <mergeCell ref="B50:B51"/>
    <mergeCell ref="B52:B53"/>
    <mergeCell ref="B54:B56"/>
    <mergeCell ref="B57:B59"/>
    <mergeCell ref="B60:B66"/>
    <mergeCell ref="B67:B69"/>
    <mergeCell ref="B70:B72"/>
    <mergeCell ref="B73:B75"/>
    <mergeCell ref="B76:B77"/>
    <mergeCell ref="B78:B82"/>
    <mergeCell ref="B83:B85"/>
    <mergeCell ref="B86:B87"/>
    <mergeCell ref="B88:B89"/>
    <mergeCell ref="B91:B92"/>
    <mergeCell ref="B93:B95"/>
    <mergeCell ref="B96:B98"/>
    <mergeCell ref="B99:B102"/>
    <mergeCell ref="B103:B104"/>
    <mergeCell ref="B106:B107"/>
    <mergeCell ref="B108:B114"/>
    <mergeCell ref="B115:B119"/>
    <mergeCell ref="B120:B121"/>
    <mergeCell ref="B122:B124"/>
    <mergeCell ref="B125:B127"/>
    <mergeCell ref="B128:B130"/>
    <mergeCell ref="B131:B132"/>
    <mergeCell ref="B133:B135"/>
    <mergeCell ref="B136:B138"/>
    <mergeCell ref="B139:B142"/>
    <mergeCell ref="B144:B146"/>
    <mergeCell ref="B148:B150"/>
    <mergeCell ref="B151:B153"/>
    <mergeCell ref="B154:B155"/>
    <mergeCell ref="B156:B160"/>
    <mergeCell ref="B161:B163"/>
    <mergeCell ref="B164:B165"/>
    <mergeCell ref="B166:B167"/>
    <mergeCell ref="B170:B171"/>
    <mergeCell ref="B172:B173"/>
    <mergeCell ref="B174:B175"/>
    <mergeCell ref="K139:K142"/>
    <mergeCell ref="K144:K146"/>
    <mergeCell ref="K148:K150"/>
    <mergeCell ref="K151:K153"/>
    <mergeCell ref="K154:K155"/>
    <mergeCell ref="K156:K160"/>
    <mergeCell ref="K161:K163"/>
    <mergeCell ref="K164:K165"/>
    <mergeCell ref="K166:K167"/>
    <mergeCell ref="K170:K171"/>
    <mergeCell ref="K172:K173"/>
    <mergeCell ref="K174:K175"/>
    <mergeCell ref="K177:K178"/>
    <mergeCell ref="K179:K180"/>
    <mergeCell ref="K181:K183"/>
    <mergeCell ref="K184:K185"/>
    <mergeCell ref="K186:K187"/>
    <mergeCell ref="K188:K189"/>
    <mergeCell ref="K192:K193"/>
    <mergeCell ref="K194:K195"/>
    <mergeCell ref="K196:K197"/>
    <mergeCell ref="K198:K199"/>
    <mergeCell ref="K200:K201"/>
    <mergeCell ref="K202:K203"/>
    <mergeCell ref="K204:K206"/>
    <mergeCell ref="K207:K208"/>
    <mergeCell ref="K210:K211"/>
    <mergeCell ref="K212:K216"/>
    <mergeCell ref="K217:K218"/>
    <mergeCell ref="K219:K220"/>
    <mergeCell ref="K221:K222"/>
    <mergeCell ref="K223:K224"/>
    <mergeCell ref="K225:K229"/>
    <mergeCell ref="K230:K231"/>
    <mergeCell ref="K232:K236"/>
    <mergeCell ref="K237:K238"/>
    <mergeCell ref="K239:K240"/>
    <mergeCell ref="K241:K242"/>
    <mergeCell ref="K243:K245"/>
    <mergeCell ref="K246:K250"/>
    <mergeCell ref="K251:K255"/>
    <mergeCell ref="K256:K258"/>
    <mergeCell ref="K259:K260"/>
    <mergeCell ref="K261:K264"/>
    <mergeCell ref="K265:K266"/>
    <mergeCell ref="K267:K269"/>
    <mergeCell ref="K270:K273"/>
    <mergeCell ref="K274:K275"/>
    <mergeCell ref="K276:K279"/>
    <mergeCell ref="K463:K464"/>
    <mergeCell ref="K465:K466"/>
    <mergeCell ref="K467:K468"/>
    <mergeCell ref="K469:K470"/>
    <mergeCell ref="K471:K472"/>
    <mergeCell ref="K473:K475"/>
    <mergeCell ref="K476:K478"/>
    <mergeCell ref="K479:K481"/>
    <mergeCell ref="K482:K483"/>
    <mergeCell ref="K484:K486"/>
    <mergeCell ref="K487:K488"/>
    <mergeCell ref="K489:K491"/>
    <mergeCell ref="K492:K493"/>
    <mergeCell ref="K494:K498"/>
    <mergeCell ref="K499:K501"/>
    <mergeCell ref="K502:K505"/>
    <mergeCell ref="K506:K508"/>
    <mergeCell ref="K509:K511"/>
    <mergeCell ref="K512:K513"/>
    <mergeCell ref="K514:K518"/>
    <mergeCell ref="K519:K521"/>
    <mergeCell ref="K522:K523"/>
    <mergeCell ref="K524:K526"/>
    <mergeCell ref="K527:K530"/>
    <mergeCell ref="K531:K533"/>
    <mergeCell ref="K534:K537"/>
    <mergeCell ref="K538:K540"/>
    <mergeCell ref="K541:K543"/>
    <mergeCell ref="K544:K546"/>
    <mergeCell ref="K547:K549"/>
    <mergeCell ref="K550:K552"/>
    <mergeCell ref="K553:K554"/>
    <mergeCell ref="K555:K556"/>
    <mergeCell ref="K557:K559"/>
    <mergeCell ref="K560:K561"/>
    <mergeCell ref="K562:K565"/>
    <mergeCell ref="K566:K567"/>
    <mergeCell ref="K568:K569"/>
    <mergeCell ref="K570:K572"/>
    <mergeCell ref="K573:K574"/>
    <mergeCell ref="K575:K576"/>
    <mergeCell ref="K577:K578"/>
    <mergeCell ref="K579:K584"/>
    <mergeCell ref="K585:K586"/>
    <mergeCell ref="K587:K588"/>
    <mergeCell ref="K589:K591"/>
    <mergeCell ref="K592:K593"/>
    <mergeCell ref="K594:K595"/>
    <mergeCell ref="K596:K601"/>
    <mergeCell ref="F611:F613"/>
    <mergeCell ref="G611:G613"/>
    <mergeCell ref="G616:G617"/>
    <mergeCell ref="F651:F652"/>
    <mergeCell ref="G651:G652"/>
    <mergeCell ref="F656:F661"/>
    <mergeCell ref="G656:G661"/>
    <mergeCell ref="F664:F667"/>
    <mergeCell ref="G664:G667"/>
    <mergeCell ref="F668:F672"/>
    <mergeCell ref="G668:G672"/>
    <mergeCell ref="F674:F675"/>
    <mergeCell ref="G674:G675"/>
    <mergeCell ref="G692:G693"/>
    <mergeCell ref="F692:F693"/>
    <mergeCell ref="F710:F711"/>
    <mergeCell ref="G710:G711"/>
    <mergeCell ref="F723:F724"/>
    <mergeCell ref="G723:G724"/>
    <mergeCell ref="F735:F737"/>
    <mergeCell ref="G735:G737"/>
    <mergeCell ref="F781:F783"/>
    <mergeCell ref="G781:G783"/>
    <mergeCell ref="F786:F788"/>
    <mergeCell ref="G786:G788"/>
    <mergeCell ref="F790:F791"/>
    <mergeCell ref="G790:G791"/>
    <mergeCell ref="G794:G795"/>
    <mergeCell ref="F839:F841"/>
    <mergeCell ref="G839:G841"/>
    <mergeCell ref="F855:F857"/>
    <mergeCell ref="G855:G857"/>
    <mergeCell ref="F859:F860"/>
    <mergeCell ref="G859:G860"/>
    <mergeCell ref="F794:F795"/>
    <mergeCell ref="F799:F805"/>
    <mergeCell ref="G799:G805"/>
    <mergeCell ref="F827:F828"/>
    <mergeCell ref="G827:G828"/>
    <mergeCell ref="F836:F837"/>
    <mergeCell ref="G836:G837"/>
    <mergeCell ref="K602:K603"/>
    <mergeCell ref="K604:K606"/>
    <mergeCell ref="K607:K610"/>
    <mergeCell ref="K611:K617"/>
    <mergeCell ref="K618:K619"/>
    <mergeCell ref="K620:K622"/>
    <mergeCell ref="K623:K624"/>
    <mergeCell ref="K625:K628"/>
    <mergeCell ref="K629:K632"/>
    <mergeCell ref="K633:K635"/>
    <mergeCell ref="K636:K638"/>
    <mergeCell ref="K639:K641"/>
    <mergeCell ref="K642:K645"/>
    <mergeCell ref="K646:K647"/>
    <mergeCell ref="K648:K650"/>
    <mergeCell ref="K651:K654"/>
    <mergeCell ref="K655:K663"/>
    <mergeCell ref="K664:K675"/>
    <mergeCell ref="K676:K678"/>
    <mergeCell ref="K679:K680"/>
    <mergeCell ref="K681:K685"/>
    <mergeCell ref="K686:K688"/>
    <mergeCell ref="K689:K690"/>
    <mergeCell ref="K691:K694"/>
    <mergeCell ref="K695:K698"/>
    <mergeCell ref="K699:K701"/>
    <mergeCell ref="K702:K703"/>
    <mergeCell ref="K704:K706"/>
    <mergeCell ref="K707:K711"/>
    <mergeCell ref="K712:K713"/>
    <mergeCell ref="K714:K715"/>
    <mergeCell ref="K716:K718"/>
    <mergeCell ref="K719:K722"/>
    <mergeCell ref="K723:K726"/>
    <mergeCell ref="K727:K729"/>
    <mergeCell ref="K730:K733"/>
    <mergeCell ref="K734:K738"/>
    <mergeCell ref="K739:K741"/>
    <mergeCell ref="K742:K743"/>
    <mergeCell ref="K744:K745"/>
    <mergeCell ref="K746:K748"/>
    <mergeCell ref="K749:K752"/>
    <mergeCell ref="K753:K755"/>
    <mergeCell ref="K756:K758"/>
    <mergeCell ref="K759:K761"/>
    <mergeCell ref="K762:K765"/>
    <mergeCell ref="K767:K769"/>
    <mergeCell ref="K770:K771"/>
    <mergeCell ref="K772:K774"/>
    <mergeCell ref="B1155:B1163"/>
    <mergeCell ref="B1164:B1169"/>
    <mergeCell ref="B1170:B1174"/>
    <mergeCell ref="B1175:B1182"/>
    <mergeCell ref="B1183:B1185"/>
    <mergeCell ref="B1186:B1194"/>
    <mergeCell ref="B1195:B1202"/>
    <mergeCell ref="B1203:B1204"/>
    <mergeCell ref="B1205:B1209"/>
    <mergeCell ref="B1210:B1211"/>
    <mergeCell ref="B1212:B1216"/>
    <mergeCell ref="B1217:B1219"/>
    <mergeCell ref="B1220:B1222"/>
    <mergeCell ref="B1223:B1225"/>
    <mergeCell ref="B1226:B1230"/>
    <mergeCell ref="B1231:B1232"/>
    <mergeCell ref="B1233:B1237"/>
    <mergeCell ref="B1238:B1244"/>
    <mergeCell ref="B1245:B1248"/>
    <mergeCell ref="B1249:B1250"/>
    <mergeCell ref="B1251:B1255"/>
    <mergeCell ref="B1256:B1259"/>
    <mergeCell ref="B1260:B1263"/>
    <mergeCell ref="B1264:B1265"/>
    <mergeCell ref="B1266:B1268"/>
    <mergeCell ref="B1269:B1273"/>
    <mergeCell ref="B1274:B1276"/>
    <mergeCell ref="B1277:B1280"/>
    <mergeCell ref="B1281:B1283"/>
    <mergeCell ref="B1284:B1287"/>
    <mergeCell ref="B1290:B1291"/>
    <mergeCell ref="B1292:B1295"/>
    <mergeCell ref="B1296:B1298"/>
    <mergeCell ref="B1299:B1305"/>
    <mergeCell ref="B1306:B1309"/>
    <mergeCell ref="B1310:B1314"/>
    <mergeCell ref="B1315:B1317"/>
    <mergeCell ref="B1318:B1325"/>
    <mergeCell ref="B1326:B1328"/>
    <mergeCell ref="A1329:A1331"/>
    <mergeCell ref="B1329:B1333"/>
    <mergeCell ref="C1329:C1331"/>
    <mergeCell ref="A1385:A1387"/>
    <mergeCell ref="C1385:C1387"/>
    <mergeCell ref="B1543:B1545"/>
    <mergeCell ref="B1546:B1548"/>
    <mergeCell ref="B1549:B1554"/>
    <mergeCell ref="B1555:B1558"/>
    <mergeCell ref="B1559:B1561"/>
    <mergeCell ref="B1562:B1566"/>
    <mergeCell ref="B1567:B1571"/>
    <mergeCell ref="B1572:B1574"/>
    <mergeCell ref="B1575:B1581"/>
    <mergeCell ref="B1582:B1585"/>
    <mergeCell ref="B1586:B1587"/>
    <mergeCell ref="B1588:B1591"/>
    <mergeCell ref="B1592:B1593"/>
    <mergeCell ref="B1594:B1595"/>
    <mergeCell ref="B1596:B1598"/>
    <mergeCell ref="B1599:B1600"/>
    <mergeCell ref="A1601:A1603"/>
    <mergeCell ref="B1601:B1604"/>
    <mergeCell ref="C1601:C1603"/>
    <mergeCell ref="B1605:B1607"/>
    <mergeCell ref="B1608:B1609"/>
    <mergeCell ref="B1631:B1636"/>
    <mergeCell ref="B1637:B1638"/>
    <mergeCell ref="B1639:B1640"/>
    <mergeCell ref="B1641:B1642"/>
    <mergeCell ref="B1610:B1612"/>
    <mergeCell ref="B1613:B1614"/>
    <mergeCell ref="B1615:B1620"/>
    <mergeCell ref="B1621:B1623"/>
    <mergeCell ref="B1624:B1625"/>
    <mergeCell ref="B1626:B1628"/>
    <mergeCell ref="B1629:B1630"/>
    <mergeCell ref="B1334:B1340"/>
    <mergeCell ref="B1341:B1344"/>
    <mergeCell ref="B1345:B1348"/>
    <mergeCell ref="B1349:B1353"/>
    <mergeCell ref="B1354:B1355"/>
    <mergeCell ref="B1356:B1360"/>
    <mergeCell ref="B1361:B1363"/>
    <mergeCell ref="B1364:B1366"/>
    <mergeCell ref="B1367:B1368"/>
    <mergeCell ref="B1369:B1371"/>
    <mergeCell ref="B1372:B1375"/>
    <mergeCell ref="B1376:B1377"/>
    <mergeCell ref="B1379:B1381"/>
    <mergeCell ref="D1385:D1387"/>
    <mergeCell ref="B1382:B1391"/>
    <mergeCell ref="B1392:B1394"/>
    <mergeCell ref="B1395:B1396"/>
    <mergeCell ref="B1397:B1400"/>
    <mergeCell ref="B1401:B1405"/>
    <mergeCell ref="B1406:B1412"/>
    <mergeCell ref="B1413:B1419"/>
    <mergeCell ref="B1420:B1421"/>
    <mergeCell ref="B1422:B1423"/>
    <mergeCell ref="B1424:B1427"/>
    <mergeCell ref="B1428:B1434"/>
    <mergeCell ref="B1435:B1439"/>
    <mergeCell ref="B1440:B1444"/>
    <mergeCell ref="B1445:B1450"/>
    <mergeCell ref="B1451:B1456"/>
    <mergeCell ref="B1457:B1458"/>
    <mergeCell ref="B1459:B1465"/>
    <mergeCell ref="B1466:B1472"/>
    <mergeCell ref="B1473:B1478"/>
    <mergeCell ref="B1479:B1482"/>
    <mergeCell ref="B1483:B1487"/>
    <mergeCell ref="B1488:B1490"/>
    <mergeCell ref="B1491:B1494"/>
    <mergeCell ref="B1495:B1497"/>
    <mergeCell ref="B1498:B1502"/>
    <mergeCell ref="B1503:B1505"/>
    <mergeCell ref="B1506:B1507"/>
    <mergeCell ref="B1508:B1509"/>
    <mergeCell ref="B1510:B1515"/>
    <mergeCell ref="B1516:B1518"/>
    <mergeCell ref="B1519:B1524"/>
    <mergeCell ref="B1525:B1528"/>
    <mergeCell ref="B1529:B1533"/>
    <mergeCell ref="B1534:B1539"/>
    <mergeCell ref="B1540:B1542"/>
    <mergeCell ref="B177:B178"/>
    <mergeCell ref="B179:B180"/>
    <mergeCell ref="B181:B183"/>
    <mergeCell ref="B184:B185"/>
    <mergeCell ref="B186:B187"/>
    <mergeCell ref="B188:B189"/>
    <mergeCell ref="B192:B193"/>
    <mergeCell ref="B194:B195"/>
    <mergeCell ref="B196:B197"/>
    <mergeCell ref="B198:B199"/>
    <mergeCell ref="B200:B201"/>
    <mergeCell ref="B202:B203"/>
    <mergeCell ref="B204:B206"/>
    <mergeCell ref="B207:B208"/>
    <mergeCell ref="B210:B211"/>
    <mergeCell ref="B212:B216"/>
    <mergeCell ref="B217:B218"/>
    <mergeCell ref="B219:B220"/>
    <mergeCell ref="B221:B222"/>
    <mergeCell ref="B223:B224"/>
    <mergeCell ref="B225:B229"/>
    <mergeCell ref="B230:B231"/>
    <mergeCell ref="B232:B236"/>
    <mergeCell ref="B237:B238"/>
    <mergeCell ref="B239:B240"/>
    <mergeCell ref="B241:B242"/>
    <mergeCell ref="B243:B245"/>
    <mergeCell ref="B246:B250"/>
    <mergeCell ref="B251:B255"/>
    <mergeCell ref="B256:B258"/>
    <mergeCell ref="B259:B260"/>
    <mergeCell ref="B261:B264"/>
    <mergeCell ref="B265:B266"/>
    <mergeCell ref="B267:B269"/>
    <mergeCell ref="B270:B273"/>
    <mergeCell ref="B274:B275"/>
    <mergeCell ref="B276:B279"/>
    <mergeCell ref="B280:B282"/>
    <mergeCell ref="A285:A287"/>
    <mergeCell ref="C285:C287"/>
    <mergeCell ref="A289:A290"/>
    <mergeCell ref="C289:C290"/>
    <mergeCell ref="A318:A319"/>
    <mergeCell ref="C318:C319"/>
    <mergeCell ref="B283:B291"/>
    <mergeCell ref="B292:B293"/>
    <mergeCell ref="B294:B297"/>
    <mergeCell ref="B299:B302"/>
    <mergeCell ref="B303:B307"/>
    <mergeCell ref="B308:B312"/>
    <mergeCell ref="B313:B321"/>
    <mergeCell ref="B322:B324"/>
    <mergeCell ref="B325:B326"/>
    <mergeCell ref="B327:B331"/>
    <mergeCell ref="B332:B333"/>
    <mergeCell ref="B334:B335"/>
    <mergeCell ref="B336:B340"/>
    <mergeCell ref="B341:B342"/>
    <mergeCell ref="B343:B344"/>
    <mergeCell ref="B345:B347"/>
    <mergeCell ref="B348:B349"/>
    <mergeCell ref="B350:B351"/>
    <mergeCell ref="B352:B353"/>
    <mergeCell ref="B354:B355"/>
    <mergeCell ref="B356:B359"/>
    <mergeCell ref="B360:B361"/>
    <mergeCell ref="B362:B363"/>
    <mergeCell ref="B364:B366"/>
    <mergeCell ref="B367:B371"/>
    <mergeCell ref="B372:B373"/>
    <mergeCell ref="B374:B376"/>
    <mergeCell ref="B377:B379"/>
    <mergeCell ref="B380:B382"/>
    <mergeCell ref="B383:B384"/>
    <mergeCell ref="B385:B387"/>
    <mergeCell ref="B388:B390"/>
    <mergeCell ref="B391:B393"/>
    <mergeCell ref="B394:B395"/>
    <mergeCell ref="B396:B397"/>
    <mergeCell ref="B398:B399"/>
    <mergeCell ref="B400:B401"/>
    <mergeCell ref="B402:B404"/>
    <mergeCell ref="B405:B406"/>
    <mergeCell ref="B407:B409"/>
    <mergeCell ref="B410:B413"/>
    <mergeCell ref="B414:B416"/>
    <mergeCell ref="B417:B419"/>
    <mergeCell ref="B420:B422"/>
    <mergeCell ref="B423:B424"/>
    <mergeCell ref="B425:B426"/>
    <mergeCell ref="B427:B429"/>
    <mergeCell ref="B430:B431"/>
    <mergeCell ref="B432:B436"/>
    <mergeCell ref="B437:B438"/>
    <mergeCell ref="B439:B443"/>
    <mergeCell ref="B444:B445"/>
    <mergeCell ref="B446:B449"/>
    <mergeCell ref="B450:B452"/>
    <mergeCell ref="B453:B455"/>
    <mergeCell ref="B456:B458"/>
    <mergeCell ref="B459:B462"/>
    <mergeCell ref="B463:B464"/>
    <mergeCell ref="B465:B466"/>
    <mergeCell ref="B467:B468"/>
    <mergeCell ref="B469:B470"/>
    <mergeCell ref="B471:B472"/>
    <mergeCell ref="B473:B475"/>
    <mergeCell ref="B476:B478"/>
    <mergeCell ref="B479:B481"/>
    <mergeCell ref="B482:B483"/>
    <mergeCell ref="B484:B486"/>
    <mergeCell ref="B487:B488"/>
    <mergeCell ref="B489:B491"/>
    <mergeCell ref="B492:B493"/>
    <mergeCell ref="B494:B498"/>
    <mergeCell ref="B499:B501"/>
    <mergeCell ref="B502:B505"/>
    <mergeCell ref="B506:B508"/>
    <mergeCell ref="B509:B511"/>
    <mergeCell ref="B512:B513"/>
    <mergeCell ref="B514:B518"/>
    <mergeCell ref="B519:B521"/>
    <mergeCell ref="B522:B523"/>
    <mergeCell ref="B524:B526"/>
    <mergeCell ref="B527:B530"/>
    <mergeCell ref="B531:B533"/>
    <mergeCell ref="B534:B537"/>
    <mergeCell ref="B538:B540"/>
    <mergeCell ref="B541:B543"/>
    <mergeCell ref="B544:B546"/>
    <mergeCell ref="B547:B549"/>
    <mergeCell ref="B550:B552"/>
    <mergeCell ref="B553:B554"/>
    <mergeCell ref="B555:B556"/>
    <mergeCell ref="B557:B559"/>
    <mergeCell ref="B560:B561"/>
    <mergeCell ref="B562:B565"/>
    <mergeCell ref="B566:B567"/>
    <mergeCell ref="B568:B569"/>
    <mergeCell ref="B570:B572"/>
    <mergeCell ref="B573:B574"/>
    <mergeCell ref="B575:B576"/>
    <mergeCell ref="B577:B578"/>
    <mergeCell ref="B579:B584"/>
    <mergeCell ref="B585:B586"/>
    <mergeCell ref="B587:B588"/>
    <mergeCell ref="B589:B591"/>
    <mergeCell ref="B592:B593"/>
    <mergeCell ref="B594:B595"/>
    <mergeCell ref="A616:A617"/>
    <mergeCell ref="C616:C617"/>
    <mergeCell ref="B596:B601"/>
    <mergeCell ref="B602:B603"/>
    <mergeCell ref="B604:B606"/>
    <mergeCell ref="B607:B610"/>
    <mergeCell ref="A611:A613"/>
    <mergeCell ref="B611:B617"/>
    <mergeCell ref="C611:C613"/>
    <mergeCell ref="B618:B619"/>
    <mergeCell ref="B620:B622"/>
    <mergeCell ref="B623:B624"/>
    <mergeCell ref="B625:B628"/>
    <mergeCell ref="B629:B632"/>
    <mergeCell ref="B633:B635"/>
    <mergeCell ref="B636:B638"/>
    <mergeCell ref="A664:A667"/>
    <mergeCell ref="A668:A672"/>
    <mergeCell ref="A674:A675"/>
    <mergeCell ref="A692:A693"/>
    <mergeCell ref="A710:A711"/>
    <mergeCell ref="A723:A724"/>
    <mergeCell ref="A735:A737"/>
    <mergeCell ref="B639:B641"/>
    <mergeCell ref="B642:B645"/>
    <mergeCell ref="B646:B647"/>
    <mergeCell ref="B648:B650"/>
    <mergeCell ref="A651:A652"/>
    <mergeCell ref="B651:B654"/>
    <mergeCell ref="A656:A661"/>
    <mergeCell ref="C723:C724"/>
    <mergeCell ref="C735:C737"/>
    <mergeCell ref="C651:C652"/>
    <mergeCell ref="C656:C661"/>
    <mergeCell ref="C664:C667"/>
    <mergeCell ref="C668:C672"/>
    <mergeCell ref="C674:C675"/>
    <mergeCell ref="C692:C693"/>
    <mergeCell ref="C710:C711"/>
    <mergeCell ref="B655:B663"/>
    <mergeCell ref="B664:B675"/>
    <mergeCell ref="B676:B678"/>
    <mergeCell ref="B679:B680"/>
    <mergeCell ref="B681:B685"/>
    <mergeCell ref="B686:B688"/>
    <mergeCell ref="B689:B690"/>
    <mergeCell ref="B691:B694"/>
    <mergeCell ref="B695:B698"/>
    <mergeCell ref="B699:B701"/>
    <mergeCell ref="B702:B703"/>
    <mergeCell ref="B704:B706"/>
    <mergeCell ref="B707:B711"/>
    <mergeCell ref="B712:B713"/>
    <mergeCell ref="B714:B715"/>
    <mergeCell ref="B716:B718"/>
    <mergeCell ref="B719:B722"/>
    <mergeCell ref="B723:B726"/>
    <mergeCell ref="B727:B729"/>
    <mergeCell ref="B730:B733"/>
    <mergeCell ref="B734:B738"/>
    <mergeCell ref="B739:B741"/>
    <mergeCell ref="B742:B743"/>
    <mergeCell ref="B744:B745"/>
    <mergeCell ref="B746:B748"/>
    <mergeCell ref="B749:B752"/>
    <mergeCell ref="B753:B755"/>
    <mergeCell ref="B756:B758"/>
    <mergeCell ref="B778:B780"/>
    <mergeCell ref="B781:B785"/>
    <mergeCell ref="C781:C783"/>
    <mergeCell ref="C786:C788"/>
    <mergeCell ref="C790:C791"/>
    <mergeCell ref="C794:C795"/>
    <mergeCell ref="C799:C805"/>
    <mergeCell ref="B759:B761"/>
    <mergeCell ref="B762:B765"/>
    <mergeCell ref="B767:B769"/>
    <mergeCell ref="B770:B771"/>
    <mergeCell ref="B772:B774"/>
    <mergeCell ref="B775:B777"/>
    <mergeCell ref="A781:A783"/>
    <mergeCell ref="A786:A788"/>
    <mergeCell ref="B786:B792"/>
    <mergeCell ref="A790:A791"/>
    <mergeCell ref="B793:B796"/>
    <mergeCell ref="A794:A795"/>
    <mergeCell ref="B797:B798"/>
    <mergeCell ref="A799:A805"/>
    <mergeCell ref="B799:B807"/>
    <mergeCell ref="B808:B809"/>
    <mergeCell ref="B810:B811"/>
    <mergeCell ref="B812:B815"/>
    <mergeCell ref="B816:B817"/>
    <mergeCell ref="B818:B819"/>
    <mergeCell ref="B820:B821"/>
    <mergeCell ref="B822:B824"/>
    <mergeCell ref="B825:B826"/>
    <mergeCell ref="A827:A828"/>
    <mergeCell ref="B827:B830"/>
    <mergeCell ref="C827:C828"/>
    <mergeCell ref="B831:B833"/>
    <mergeCell ref="A836:A837"/>
    <mergeCell ref="C836:C837"/>
    <mergeCell ref="B834:B835"/>
    <mergeCell ref="B836:B842"/>
    <mergeCell ref="A839:A841"/>
    <mergeCell ref="C839:C841"/>
    <mergeCell ref="B843:B846"/>
    <mergeCell ref="B847:B849"/>
    <mergeCell ref="B850:B852"/>
    <mergeCell ref="B853:B854"/>
    <mergeCell ref="A855:A857"/>
    <mergeCell ref="B855:B860"/>
    <mergeCell ref="C855:C857"/>
    <mergeCell ref="A859:A860"/>
    <mergeCell ref="C859:C860"/>
    <mergeCell ref="B861:B863"/>
    <mergeCell ref="B864:B865"/>
    <mergeCell ref="B866:B868"/>
    <mergeCell ref="B869:B870"/>
    <mergeCell ref="B871:B872"/>
    <mergeCell ref="B873:B874"/>
    <mergeCell ref="B875:B878"/>
    <mergeCell ref="B879:B881"/>
    <mergeCell ref="B882:B891"/>
    <mergeCell ref="B892:B895"/>
    <mergeCell ref="B896:B901"/>
    <mergeCell ref="B902:B904"/>
    <mergeCell ref="B905:B908"/>
    <mergeCell ref="B909:B913"/>
    <mergeCell ref="B914:B919"/>
    <mergeCell ref="B920:B925"/>
    <mergeCell ref="B926:B932"/>
    <mergeCell ref="B933:B934"/>
    <mergeCell ref="B935:B938"/>
    <mergeCell ref="B939:B944"/>
    <mergeCell ref="B945:B948"/>
    <mergeCell ref="B949:B952"/>
    <mergeCell ref="B953:B963"/>
    <mergeCell ref="B964:B968"/>
    <mergeCell ref="B969:B974"/>
    <mergeCell ref="B975:B977"/>
    <mergeCell ref="B978:B982"/>
    <mergeCell ref="B983:B984"/>
    <mergeCell ref="B985:B987"/>
    <mergeCell ref="B988:B989"/>
    <mergeCell ref="B990:B994"/>
    <mergeCell ref="B995:B1000"/>
    <mergeCell ref="B1001:B1004"/>
    <mergeCell ref="B1005:B1010"/>
    <mergeCell ref="B1011:B1013"/>
    <mergeCell ref="B1014:B1020"/>
    <mergeCell ref="B1021:B1023"/>
    <mergeCell ref="B1024:B1027"/>
    <mergeCell ref="B1028:B1035"/>
    <mergeCell ref="B1036:B1038"/>
    <mergeCell ref="B1039:B1041"/>
    <mergeCell ref="B1042:B1043"/>
    <mergeCell ref="B1044:B1048"/>
    <mergeCell ref="B1049:B1052"/>
    <mergeCell ref="B1053:B1055"/>
    <mergeCell ref="B1056:B1058"/>
    <mergeCell ref="B1059:B1060"/>
    <mergeCell ref="B1061:B1064"/>
    <mergeCell ref="B1065:B1068"/>
    <mergeCell ref="B1069:B1070"/>
    <mergeCell ref="B1071:B1078"/>
    <mergeCell ref="B1079:B1083"/>
    <mergeCell ref="B1084:B1087"/>
    <mergeCell ref="B1088:B1092"/>
    <mergeCell ref="B1093:B1095"/>
    <mergeCell ref="B1096:B1100"/>
    <mergeCell ref="B1101:B1104"/>
    <mergeCell ref="B1105:B1107"/>
    <mergeCell ref="B1108:B1110"/>
    <mergeCell ref="B1111:B1115"/>
    <mergeCell ref="B1116:B1117"/>
    <mergeCell ref="B1118:B1119"/>
    <mergeCell ref="B1120:B1123"/>
    <mergeCell ref="B1124:B1127"/>
    <mergeCell ref="B1128:B1130"/>
    <mergeCell ref="B1131:B1134"/>
    <mergeCell ref="B1135:B1138"/>
    <mergeCell ref="B1139:B1141"/>
    <mergeCell ref="B1142:B1145"/>
    <mergeCell ref="B1146:B1150"/>
    <mergeCell ref="B1151:B1154"/>
  </mergeCells>
  <conditionalFormatting sqref="B96 B99 B106 B108 A120:B120 B122 B125 B128:B129 B133 B139">
    <cfRule type="expression" dxfId="0" priority="1">
      <formula>$C96="Warm Intro Pending"</formula>
    </cfRule>
  </conditionalFormatting>
  <conditionalFormatting sqref="B96 B99 B106 B108 A120:B120 B122 B125 B128:B129 B133 B139">
    <cfRule type="expression" dxfId="1" priority="2">
      <formula>$C96="Contact Made"</formula>
    </cfRule>
  </conditionalFormatting>
  <conditionalFormatting sqref="B96 B99 B106 B108 A120:B120 B122 B125 B128:B129 B133 B139">
    <cfRule type="expression" dxfId="2" priority="3">
      <formula>$C96="On Hold"</formula>
    </cfRule>
  </conditionalFormatting>
  <conditionalFormatting sqref="B96 B99 B106 B108 A120:B120 B122 B125 B128:B129 B133 B139">
    <cfRule type="expression" dxfId="3" priority="4">
      <formula>$C96="Closed Lost"</formula>
    </cfRule>
  </conditionalFormatting>
  <conditionalFormatting sqref="B96 B99 B106 B108 A120:B120 B122 B125 B128:B129 B133 B139">
    <cfRule type="expression" dxfId="4" priority="5">
      <formula>$C96="Meeting Booked"</formula>
    </cfRule>
  </conditionalFormatting>
  <conditionalFormatting sqref="B96 B99 B106 B108 A120:B120 B122 B125 B128:B129 B133 B139">
    <cfRule type="expression" dxfId="5" priority="6">
      <formula>$C96="Drawing Board"</formula>
    </cfRule>
  </conditionalFormatting>
  <conditionalFormatting sqref="B96 B99 B106 B108 A120:B120 B122 B125 B128:B129 B133 B139">
    <cfRule type="expression" dxfId="6" priority="7">
      <formula>$C96="Meeting Completed (Trial Pending)"</formula>
    </cfRule>
  </conditionalFormatting>
  <conditionalFormatting sqref="L3:L1937">
    <cfRule type="expression" dxfId="7" priority="8">
      <formula>$L3&lt;=today()</formula>
    </cfRule>
  </conditionalFormatting>
  <conditionalFormatting sqref="A3:O1937">
    <cfRule type="expression" dxfId="0" priority="9">
      <formula>$H3="Warm Intro Pending"</formula>
    </cfRule>
  </conditionalFormatting>
  <conditionalFormatting sqref="A3:O1937">
    <cfRule type="expression" dxfId="1" priority="10">
      <formula>$H3="Contact Made"</formula>
    </cfRule>
  </conditionalFormatting>
  <conditionalFormatting sqref="A3:O1937">
    <cfRule type="expression" dxfId="2" priority="11">
      <formula>$H3="On Hold"</formula>
    </cfRule>
  </conditionalFormatting>
  <conditionalFormatting sqref="A3:O1937">
    <cfRule type="expression" dxfId="3" priority="12">
      <formula>$H3="Closed Lost"</formula>
    </cfRule>
  </conditionalFormatting>
  <conditionalFormatting sqref="A3:O1937">
    <cfRule type="expression" dxfId="4" priority="13">
      <formula>$H3="Meeting Booked"</formula>
    </cfRule>
  </conditionalFormatting>
  <conditionalFormatting sqref="A3:O1937">
    <cfRule type="expression" dxfId="5" priority="14">
      <formula>$H3="Drawing Board"</formula>
    </cfRule>
  </conditionalFormatting>
  <conditionalFormatting sqref="A3:O1937">
    <cfRule type="expression" dxfId="8" priority="15">
      <formula>$H3="Meeting Complete (Trial Pending)"</formula>
    </cfRule>
  </conditionalFormatting>
  <conditionalFormatting sqref="A3:O1937">
    <cfRule type="expression" dxfId="0" priority="16">
      <formula>$H3="Warm Intro Pending"</formula>
    </cfRule>
  </conditionalFormatting>
  <conditionalFormatting sqref="A3:O1937">
    <cfRule type="expression" dxfId="9" priority="17">
      <formula>$H3="Scheduling Meeting"</formula>
    </cfRule>
  </conditionalFormatting>
  <conditionalFormatting sqref="A3:O1937">
    <cfRule type="expression" dxfId="10" priority="18">
      <formula>$H3="Ghosted"</formula>
    </cfRule>
  </conditionalFormatting>
  <dataValidations>
    <dataValidation type="list" allowBlank="1" sqref="H5 H8 H10:H11 H14 H17 H20 H22 H24 H28 H31 H33 H35 H37 H40 H43 H45 H47 H50 H52 H54 H57 H60 H67 H70 H73 H78 H83 H86 H88 H91 H93 H96 H99 H105:H106 H108 H120 H122 H125 H128 H133 H139 H143:H144 H147:H148 H151 H154 H156 H161 H164 H166 H168:H170 H172 H174 H177 H179 H181 H184 H186 H188 H190:H192 H194 H196 H198 H200 H202 H204 H207 H209:H210 H212 H217 H219 H221 H223 H225 H230 H232 H237 H241 H243 H246 H251 H256 H259 H261 H265 H267 H270 H274 H276 H280 H283 H292 H294 H298:H299 H303 H308 H313 H325 H327 H332 H334 H336 H341 H343 H345 H348 H350 H352 H354 H356 H360 H362 H364 H367 H372 H374 H377 H380 H383 H385 H388 H391 H394 H396 H398 H400 H402 H405 H407 H410 H414 H417 H420 H423 H425 H427 H430 H432 H437 H439 H444 H446 H450 H453 H456 H459 H463 H465 H467 H469 H471 H473 H476 H479 H482 H484 H487 H489 H492 H494 H499 H502 H506 H509 H512 H514 H519 H522 H524 H527 H531 H534 H538 H541 H544 H547 H550 H553 H555 H557 H560 H562 H566 H568 H570 H573 H575 H577 H579 H585 H587 H589 H592 H594 H596 H602 H604 H607 H611 H618 H620 H623 H625 H629 H633 H636 H639 H642 H646 H648 H651 H655 H664 H676 H679 H681 H686 H689 H691 H695 H699 H702 H704 H707 H712 H714 H716 H719 H723 H727 H730 H734 H739 H742 H744 H746 H749 H753 H756 H759 H762 H766:H767 H770 H772 H775 H778 H781 H786 H793 H797 H799 H808 H810 H812 H816 H818 H820 H822 H825 H827 H831 H834 H836 H843 H847 H850 H853 H855 H861 H864 H866 H869 H871 H873 H875 H879 H882 H892 H896 H902 H905 H909 H914 H920 H926 H933 H935 H939 H945 H949 H953 H964 H969 H975 H978 H983 H985 H988 H990 H995 H1001 H1005 H1011 H1014 H1021 H1024 H1028 H1036 H1039 H1042 H1044 H1049 H1053 H1056 H1059 H1061 H1065 H1069 H1071 H1079 H1084 H1088 H1093 H1096 H1101 H1105 H1108 H1111 H1116 H1118 H1120 H1124 H1128 H1131 H1135 H1139 H1142 H1146 H1151 H1155 H1164 H1170 H1175 H1183 H1186 H1195 H1203 H1205 H1210 H1212 H1217 H1220 H1223 H1226 H1231 H1233 H1238 H1245 H1249 H1251 H1256 H1260 H1264 H1266 H1269 H1274 H1277 H1281 H1284 H1288:H1290 H1292 H1296 H1299 H1306 H1310 H1315 H1326 H1329 H1334 H1341 H1345 H1349 H1354 H1356 H1361 H1364 H1367 H1369 H1372 H1376 H1378:H1379 H1382 H1392 H1395 H1397 H1401 H1406 H1413 H1420 H1422 H1424 H1428 H1435 H1440 H1445 H1451 H1457 H1459 H1466 H1473 H1479 H1483 H1488 H1491 H1495 H1498 H1503 H1506 H1508 H1510 H1516 H1519 H1525 H1529 H1534 H1540 H1543 H1546 H1549 H1555 H1559 H1562 H1567 H1572 H1575 H1582 H1586 H1588 H1592 H1594 H1596 H1599 H1601 H1605 H1608 H1610 H1613 H1615 H1621 H1624 H1626 H1629 H1631 H1637 H1639 H1641 H1643:H1937">
      <formula1>"Warm Intro Requested,Warm Intro Pending,Cold Outreach Attempted,Direct Outreach Attempted,Contact Made,Scheduling Meeting,Meeting Booked,Meeting Complete (Trial Pending),Ghosted,On Hold,Trial Started,Closed Lost,Closed Won,Disqualified,Drawing Board"</formula1>
    </dataValidation>
  </dataValidations>
  <hyperlinks>
    <hyperlink r:id="rId2" ref="A3"/>
    <hyperlink r:id="rId3" ref="D3"/>
    <hyperlink r:id="rId4" ref="A4"/>
    <hyperlink r:id="rId5" ref="D4"/>
    <hyperlink r:id="rId6" ref="A5"/>
    <hyperlink r:id="rId7" ref="B5"/>
    <hyperlink r:id="rId8" ref="D5"/>
    <hyperlink r:id="rId9" ref="F5"/>
    <hyperlink r:id="rId10" ref="G5"/>
    <hyperlink r:id="rId11" ref="A6"/>
    <hyperlink r:id="rId12" ref="D6"/>
    <hyperlink r:id="rId13" ref="F6"/>
    <hyperlink r:id="rId14" ref="A7"/>
    <hyperlink r:id="rId15" ref="D7"/>
    <hyperlink r:id="rId16" ref="G7"/>
    <hyperlink r:id="rId17" ref="A8"/>
    <hyperlink r:id="rId18" ref="B8"/>
    <hyperlink r:id="rId19" ref="D8"/>
    <hyperlink r:id="rId20" ref="A9"/>
    <hyperlink r:id="rId21" ref="D9"/>
    <hyperlink r:id="rId22" ref="A10"/>
    <hyperlink r:id="rId23" ref="B10"/>
    <hyperlink r:id="rId24" ref="D10"/>
    <hyperlink r:id="rId25" ref="E10"/>
    <hyperlink r:id="rId26" ref="G10"/>
    <hyperlink r:id="rId27" ref="A11"/>
    <hyperlink r:id="rId28" ref="B11"/>
    <hyperlink r:id="rId29" ref="D11"/>
    <hyperlink r:id="rId30" ref="G11"/>
    <hyperlink r:id="rId31" ref="A12"/>
    <hyperlink r:id="rId32" ref="D12"/>
    <hyperlink r:id="rId33" ref="A13"/>
    <hyperlink r:id="rId34" ref="D13"/>
    <hyperlink r:id="rId35" ref="G13"/>
    <hyperlink r:id="rId36" ref="A14"/>
    <hyperlink r:id="rId37" ref="B14"/>
    <hyperlink r:id="rId38" ref="D14"/>
    <hyperlink r:id="rId39" ref="E14"/>
    <hyperlink r:id="rId40" ref="G14"/>
    <hyperlink r:id="rId41" ref="A15"/>
    <hyperlink r:id="rId42" ref="D15"/>
    <hyperlink r:id="rId43" ref="F15"/>
    <hyperlink r:id="rId44" ref="A16"/>
    <hyperlink r:id="rId45" ref="D16"/>
    <hyperlink r:id="rId46" ref="A17"/>
    <hyperlink r:id="rId47" ref="B17"/>
    <hyperlink r:id="rId48" ref="D17"/>
    <hyperlink r:id="rId49" ref="E17"/>
    <hyperlink r:id="rId50" ref="A18"/>
    <hyperlink r:id="rId51" ref="D18"/>
    <hyperlink r:id="rId52" ref="A19"/>
    <hyperlink r:id="rId53" ref="D19"/>
    <hyperlink r:id="rId54" ref="A20"/>
    <hyperlink r:id="rId55" ref="B20"/>
    <hyperlink r:id="rId56" ref="D20"/>
    <hyperlink r:id="rId57" ref="E20"/>
    <hyperlink r:id="rId58" ref="G20"/>
    <hyperlink r:id="rId59" ref="A21"/>
    <hyperlink r:id="rId60" ref="D21"/>
    <hyperlink r:id="rId61" ref="E21"/>
    <hyperlink r:id="rId62" ref="A22"/>
    <hyperlink r:id="rId63" ref="B22"/>
    <hyperlink r:id="rId64" ref="D22"/>
    <hyperlink r:id="rId65" ref="E22"/>
    <hyperlink r:id="rId66" ref="F22"/>
    <hyperlink r:id="rId67" ref="G22"/>
    <hyperlink r:id="rId68" ref="A23"/>
    <hyperlink r:id="rId69" ref="D23"/>
    <hyperlink r:id="rId70" ref="E23"/>
    <hyperlink r:id="rId71" ref="A24"/>
    <hyperlink r:id="rId72" ref="B24"/>
    <hyperlink r:id="rId73" ref="D24"/>
    <hyperlink r:id="rId74" ref="G24"/>
    <hyperlink r:id="rId75" ref="A25"/>
    <hyperlink r:id="rId76" ref="D25"/>
    <hyperlink r:id="rId77" ref="A26"/>
    <hyperlink r:id="rId78" ref="D26"/>
    <hyperlink r:id="rId79" ref="A27"/>
    <hyperlink r:id="rId80" ref="D27"/>
    <hyperlink r:id="rId81" ref="A28"/>
    <hyperlink r:id="rId82" ref="D28"/>
    <hyperlink r:id="rId83" ref="G28"/>
    <hyperlink r:id="rId84" ref="A29"/>
    <hyperlink r:id="rId85" ref="D29"/>
    <hyperlink r:id="rId86" ref="A30"/>
    <hyperlink r:id="rId87" ref="D30"/>
    <hyperlink r:id="rId88" ref="A31"/>
    <hyperlink r:id="rId89" ref="B31"/>
    <hyperlink r:id="rId90" ref="D31"/>
    <hyperlink r:id="rId91" ref="A32"/>
    <hyperlink r:id="rId92" ref="D32"/>
    <hyperlink r:id="rId93" ref="G32"/>
    <hyperlink r:id="rId94" ref="A33"/>
    <hyperlink r:id="rId95" ref="B33"/>
    <hyperlink r:id="rId96" ref="D33"/>
    <hyperlink r:id="rId97" ref="A34"/>
    <hyperlink r:id="rId98" ref="D34"/>
    <hyperlink r:id="rId99" ref="A35"/>
    <hyperlink r:id="rId100" ref="B35"/>
    <hyperlink r:id="rId101" ref="D35"/>
    <hyperlink r:id="rId102" ref="G35"/>
    <hyperlink r:id="rId103" ref="A36"/>
    <hyperlink r:id="rId104" ref="D36"/>
    <hyperlink r:id="rId105" ref="A37"/>
    <hyperlink r:id="rId106" ref="B37"/>
    <hyperlink r:id="rId107" ref="D37"/>
    <hyperlink r:id="rId108" ref="A38"/>
    <hyperlink r:id="rId109" ref="D38"/>
    <hyperlink r:id="rId110" ref="A39"/>
    <hyperlink r:id="rId111" ref="D39"/>
    <hyperlink r:id="rId112" ref="G39"/>
    <hyperlink r:id="rId113" ref="A40"/>
    <hyperlink r:id="rId114" ref="B40"/>
    <hyperlink r:id="rId115" ref="D40"/>
    <hyperlink r:id="rId116" ref="G40"/>
    <hyperlink r:id="rId117" ref="A41"/>
    <hyperlink r:id="rId118" ref="D41"/>
    <hyperlink r:id="rId119" ref="F41"/>
    <hyperlink r:id="rId120" ref="A42"/>
    <hyperlink r:id="rId121" ref="D42"/>
    <hyperlink r:id="rId122" ref="A43"/>
    <hyperlink r:id="rId123" ref="B43"/>
    <hyperlink r:id="rId124" ref="D43"/>
    <hyperlink r:id="rId125" ref="F43"/>
    <hyperlink r:id="rId126" ref="A44"/>
    <hyperlink r:id="rId127" ref="D44"/>
    <hyperlink r:id="rId128" ref="F44"/>
    <hyperlink r:id="rId129" ref="A45"/>
    <hyperlink r:id="rId130" ref="B45"/>
    <hyperlink r:id="rId131" ref="D45"/>
    <hyperlink r:id="rId132" ref="F45"/>
    <hyperlink r:id="rId133" ref="G45"/>
    <hyperlink r:id="rId134" ref="A46"/>
    <hyperlink r:id="rId135" ref="D46"/>
    <hyperlink r:id="rId136" ref="A47"/>
    <hyperlink r:id="rId137" ref="B47"/>
    <hyperlink r:id="rId138" ref="D47"/>
    <hyperlink r:id="rId139" ref="G47"/>
    <hyperlink r:id="rId140" ref="A48"/>
    <hyperlink r:id="rId141" ref="D48"/>
    <hyperlink r:id="rId142" ref="G48"/>
    <hyperlink r:id="rId143" ref="A49"/>
    <hyperlink r:id="rId144" ref="D49"/>
    <hyperlink r:id="rId145" ref="F49"/>
    <hyperlink r:id="rId146" ref="A50"/>
    <hyperlink r:id="rId147" ref="B50"/>
    <hyperlink r:id="rId148" ref="D50"/>
    <hyperlink r:id="rId149" ref="G50"/>
    <hyperlink r:id="rId150" ref="A51"/>
    <hyperlink r:id="rId151" ref="D51"/>
    <hyperlink r:id="rId152" ref="A52"/>
    <hyperlink r:id="rId153" ref="B52"/>
    <hyperlink r:id="rId154" ref="D52"/>
    <hyperlink r:id="rId155" ref="A53"/>
    <hyperlink r:id="rId156" ref="D53"/>
    <hyperlink r:id="rId157" ref="G53"/>
    <hyperlink r:id="rId158" ref="A54"/>
    <hyperlink r:id="rId159" ref="B54"/>
    <hyperlink r:id="rId160" ref="D54"/>
    <hyperlink r:id="rId161" ref="A55"/>
    <hyperlink r:id="rId162" ref="D55"/>
    <hyperlink r:id="rId163" ref="A56"/>
    <hyperlink r:id="rId164" ref="D56"/>
    <hyperlink r:id="rId165" ref="E56"/>
    <hyperlink r:id="rId166" ref="F56"/>
    <hyperlink r:id="rId167" ref="G56"/>
    <hyperlink r:id="rId168" ref="A57"/>
    <hyperlink r:id="rId169" ref="B57"/>
    <hyperlink r:id="rId170" ref="D57"/>
    <hyperlink r:id="rId171" ref="A58"/>
    <hyperlink r:id="rId172" ref="D58"/>
    <hyperlink r:id="rId173" ref="G58"/>
    <hyperlink r:id="rId174" ref="A59"/>
    <hyperlink r:id="rId175" ref="D59"/>
    <hyperlink r:id="rId176" ref="A60"/>
    <hyperlink r:id="rId177" ref="B60"/>
    <hyperlink r:id="rId178" ref="D60"/>
    <hyperlink r:id="rId179" ref="F60"/>
    <hyperlink r:id="rId180" ref="A61"/>
    <hyperlink r:id="rId181" ref="D61"/>
    <hyperlink r:id="rId182" ref="A62"/>
    <hyperlink r:id="rId183" ref="D62"/>
    <hyperlink r:id="rId184" ref="F62"/>
    <hyperlink r:id="rId185" ref="A63"/>
    <hyperlink r:id="rId186" ref="D63"/>
    <hyperlink r:id="rId187" ref="A64"/>
    <hyperlink r:id="rId188" ref="D64"/>
    <hyperlink r:id="rId189" ref="A65"/>
    <hyperlink r:id="rId190" ref="D65"/>
    <hyperlink r:id="rId191" ref="F65"/>
    <hyperlink r:id="rId192" ref="A66"/>
    <hyperlink r:id="rId193" ref="D66"/>
    <hyperlink r:id="rId194" ref="A67"/>
    <hyperlink r:id="rId195" ref="B67"/>
    <hyperlink r:id="rId196" ref="D67"/>
    <hyperlink r:id="rId197" ref="F67"/>
    <hyperlink r:id="rId198" ref="A68"/>
    <hyperlink r:id="rId199" ref="D68"/>
    <hyperlink r:id="rId200" ref="G68"/>
    <hyperlink r:id="rId201" ref="A69"/>
    <hyperlink r:id="rId202" ref="D69"/>
    <hyperlink r:id="rId203" ref="A70"/>
    <hyperlink r:id="rId204" ref="B70"/>
    <hyperlink r:id="rId205" ref="D70"/>
    <hyperlink r:id="rId206" ref="F70"/>
    <hyperlink r:id="rId207" ref="G70"/>
    <hyperlink r:id="rId208" ref="A71"/>
    <hyperlink r:id="rId209" ref="D71"/>
    <hyperlink r:id="rId210" ref="G71"/>
    <hyperlink r:id="rId211" ref="A72"/>
    <hyperlink r:id="rId212" ref="D72"/>
    <hyperlink r:id="rId213" ref="A73"/>
    <hyperlink r:id="rId214" ref="B73"/>
    <hyperlink r:id="rId215" ref="A74"/>
    <hyperlink r:id="rId216" ref="A75"/>
    <hyperlink r:id="rId217" ref="F75"/>
    <hyperlink r:id="rId218" ref="A76"/>
    <hyperlink r:id="rId219" ref="D76"/>
    <hyperlink r:id="rId220" ref="A77"/>
    <hyperlink r:id="rId221" ref="D77"/>
    <hyperlink r:id="rId222" ref="A78"/>
    <hyperlink r:id="rId223" ref="B78"/>
    <hyperlink r:id="rId224" ref="D78"/>
    <hyperlink r:id="rId225" ref="G78"/>
    <hyperlink r:id="rId226" ref="A79"/>
    <hyperlink r:id="rId227" ref="D79"/>
    <hyperlink r:id="rId228" ref="A80"/>
    <hyperlink r:id="rId229" ref="D80"/>
    <hyperlink r:id="rId230" ref="G80"/>
    <hyperlink r:id="rId231" ref="A81"/>
    <hyperlink r:id="rId232" ref="D81"/>
    <hyperlink r:id="rId233" ref="G81"/>
    <hyperlink r:id="rId234" ref="A82"/>
    <hyperlink r:id="rId235" ref="D82"/>
    <hyperlink r:id="rId236" ref="A83"/>
    <hyperlink r:id="rId237" ref="B83"/>
    <hyperlink r:id="rId238" ref="D83"/>
    <hyperlink r:id="rId239" ref="G83"/>
    <hyperlink r:id="rId240" ref="A84"/>
    <hyperlink r:id="rId241" ref="D84"/>
    <hyperlink r:id="rId242" ref="A85"/>
    <hyperlink r:id="rId243" ref="D85"/>
    <hyperlink r:id="rId244" ref="G85"/>
    <hyperlink r:id="rId245" ref="A86"/>
    <hyperlink r:id="rId246" ref="B86"/>
    <hyperlink r:id="rId247" ref="D86"/>
    <hyperlink r:id="rId248" ref="A87"/>
    <hyperlink r:id="rId249" ref="D87"/>
    <hyperlink r:id="rId250" ref="A88"/>
    <hyperlink r:id="rId251" ref="B88"/>
    <hyperlink r:id="rId252" ref="D88"/>
    <hyperlink r:id="rId253" ref="A89"/>
    <hyperlink r:id="rId254" ref="D89"/>
    <hyperlink r:id="rId255" ref="A90"/>
    <hyperlink r:id="rId256" ref="D90"/>
    <hyperlink r:id="rId257" ref="F90"/>
    <hyperlink r:id="rId258" ref="J90"/>
    <hyperlink r:id="rId259" ref="A91"/>
    <hyperlink r:id="rId260" ref="B91"/>
    <hyperlink r:id="rId261" ref="D91"/>
    <hyperlink r:id="rId262" ref="F91"/>
    <hyperlink r:id="rId263" ref="G91"/>
    <hyperlink r:id="rId264" ref="A92"/>
    <hyperlink r:id="rId265" ref="D92"/>
    <hyperlink r:id="rId266" ref="A93"/>
    <hyperlink r:id="rId267" ref="B93"/>
    <hyperlink r:id="rId268" ref="D93"/>
    <hyperlink r:id="rId269" ref="A94"/>
    <hyperlink r:id="rId270" ref="D94"/>
    <hyperlink r:id="rId271" ref="A95"/>
    <hyperlink r:id="rId272" ref="D95"/>
    <hyperlink r:id="rId273" ref="A96"/>
    <hyperlink r:id="rId274" ref="B96"/>
    <hyperlink r:id="rId275" ref="D96"/>
    <hyperlink r:id="rId276" ref="F96"/>
    <hyperlink r:id="rId277" ref="G96"/>
    <hyperlink r:id="rId278" ref="A97"/>
    <hyperlink r:id="rId279" ref="D97"/>
    <hyperlink r:id="rId280" ref="A98"/>
    <hyperlink r:id="rId281" ref="D98"/>
    <hyperlink r:id="rId282" ref="A99"/>
    <hyperlink r:id="rId283" ref="B99"/>
    <hyperlink r:id="rId284" ref="D99"/>
    <hyperlink r:id="rId285" ref="G99"/>
    <hyperlink r:id="rId286" ref="A100"/>
    <hyperlink r:id="rId287" ref="D100"/>
    <hyperlink r:id="rId288" ref="A101"/>
    <hyperlink r:id="rId289" ref="D101"/>
    <hyperlink r:id="rId290" ref="A102"/>
    <hyperlink r:id="rId291" ref="D102"/>
    <hyperlink r:id="rId292" ref="A103"/>
    <hyperlink r:id="rId293" ref="D103"/>
    <hyperlink r:id="rId294" ref="E103"/>
    <hyperlink r:id="rId295" ref="A104"/>
    <hyperlink r:id="rId296" ref="D104"/>
    <hyperlink r:id="rId297" ref="E104"/>
    <hyperlink r:id="rId298" ref="A105"/>
    <hyperlink r:id="rId299" ref="B105"/>
    <hyperlink r:id="rId300" ref="D105"/>
    <hyperlink r:id="rId301" ref="F105"/>
    <hyperlink r:id="rId302" ref="A106"/>
    <hyperlink r:id="rId303" ref="B106"/>
    <hyperlink r:id="rId304" ref="D106"/>
    <hyperlink r:id="rId305" ref="A107"/>
    <hyperlink r:id="rId306" ref="D107"/>
    <hyperlink r:id="rId307" ref="A108"/>
    <hyperlink r:id="rId308" ref="B108"/>
    <hyperlink r:id="rId309" ref="E108"/>
    <hyperlink r:id="rId310" ref="A109"/>
    <hyperlink r:id="rId311" ref="E109"/>
    <hyperlink r:id="rId312" ref="A110"/>
    <hyperlink r:id="rId313" ref="E110"/>
    <hyperlink r:id="rId314" ref="A111"/>
    <hyperlink r:id="rId315" ref="E111"/>
    <hyperlink r:id="rId316" ref="G111"/>
    <hyperlink r:id="rId317" ref="A112"/>
    <hyperlink r:id="rId318" ref="E112"/>
    <hyperlink r:id="rId319" ref="A113"/>
    <hyperlink r:id="rId320" ref="A114"/>
    <hyperlink r:id="rId321" ref="E114"/>
    <hyperlink r:id="rId322" ref="G114"/>
    <hyperlink r:id="rId323" ref="A115"/>
    <hyperlink r:id="rId324" ref="D115"/>
    <hyperlink r:id="rId325" ref="A116"/>
    <hyperlink r:id="rId326" ref="D116"/>
    <hyperlink r:id="rId327" ref="A117"/>
    <hyperlink r:id="rId328" ref="D117"/>
    <hyperlink r:id="rId329" ref="A118"/>
    <hyperlink r:id="rId330" ref="D118"/>
    <hyperlink r:id="rId331" ref="A119"/>
    <hyperlink r:id="rId332" ref="D119"/>
    <hyperlink r:id="rId333" ref="A120"/>
    <hyperlink r:id="rId334" ref="B120"/>
    <hyperlink r:id="rId335" ref="D120"/>
    <hyperlink r:id="rId336" ref="E120"/>
    <hyperlink r:id="rId337" ref="F120"/>
    <hyperlink r:id="rId338" ref="G120"/>
    <hyperlink r:id="rId339" ref="A121"/>
    <hyperlink r:id="rId340" ref="D121"/>
    <hyperlink r:id="rId341" ref="A122"/>
    <hyperlink r:id="rId342" ref="B122"/>
    <hyperlink r:id="rId343" ref="D122"/>
    <hyperlink r:id="rId344" ref="A123"/>
    <hyperlink r:id="rId345" ref="D123"/>
    <hyperlink r:id="rId346" ref="A124"/>
    <hyperlink r:id="rId347" ref="D124"/>
    <hyperlink r:id="rId348" ref="A125"/>
    <hyperlink r:id="rId349" ref="B125"/>
    <hyperlink r:id="rId350" ref="D125"/>
    <hyperlink r:id="rId351" ref="F125"/>
    <hyperlink r:id="rId352" ref="G125"/>
    <hyperlink r:id="rId353" ref="A126"/>
    <hyperlink r:id="rId354" ref="D126"/>
    <hyperlink r:id="rId355" ref="G126"/>
    <hyperlink r:id="rId356" ref="A127"/>
    <hyperlink r:id="rId357" ref="D127"/>
    <hyperlink r:id="rId358" ref="F127"/>
    <hyperlink r:id="rId359" ref="G127"/>
    <hyperlink r:id="rId360" ref="A128"/>
    <hyperlink r:id="rId361" ref="B128"/>
    <hyperlink r:id="rId362" ref="D128"/>
    <hyperlink r:id="rId363" ref="F128"/>
    <hyperlink r:id="rId364" ref="A129"/>
    <hyperlink r:id="rId365" ref="D129"/>
    <hyperlink r:id="rId366" ref="F129"/>
    <hyperlink r:id="rId367" ref="G129"/>
    <hyperlink r:id="rId368" ref="A130"/>
    <hyperlink r:id="rId369" ref="D130"/>
    <hyperlink r:id="rId370" ref="A131"/>
    <hyperlink r:id="rId371" ref="D131"/>
    <hyperlink r:id="rId372" ref="E131"/>
    <hyperlink r:id="rId373" ref="A132"/>
    <hyperlink r:id="rId374" ref="D132"/>
    <hyperlink r:id="rId375" ref="A133"/>
    <hyperlink r:id="rId376" ref="B133"/>
    <hyperlink r:id="rId377" ref="D133"/>
    <hyperlink r:id="rId378" ref="E133"/>
    <hyperlink r:id="rId379" ref="F133"/>
    <hyperlink r:id="rId380" ref="G133"/>
    <hyperlink r:id="rId381" ref="A134"/>
    <hyperlink r:id="rId382" ref="D134"/>
    <hyperlink r:id="rId383" ref="A135"/>
    <hyperlink r:id="rId384" ref="D135"/>
    <hyperlink r:id="rId385" ref="A136"/>
    <hyperlink r:id="rId386" ref="D136"/>
    <hyperlink r:id="rId387" ref="A137"/>
    <hyperlink r:id="rId388" ref="D137"/>
    <hyperlink r:id="rId389" ref="G137"/>
    <hyperlink r:id="rId390" ref="A138"/>
    <hyperlink r:id="rId391" ref="D138"/>
    <hyperlink r:id="rId392" ref="A139"/>
    <hyperlink r:id="rId393" ref="B139"/>
    <hyperlink r:id="rId394" ref="D139"/>
    <hyperlink r:id="rId395" ref="F139"/>
    <hyperlink r:id="rId396" ref="A140"/>
    <hyperlink r:id="rId397" ref="D140"/>
    <hyperlink r:id="rId398" ref="A141"/>
    <hyperlink r:id="rId399" ref="D141"/>
    <hyperlink r:id="rId400" ref="F141"/>
    <hyperlink r:id="rId401" ref="A142"/>
    <hyperlink r:id="rId402" ref="D142"/>
    <hyperlink r:id="rId403" ref="A143"/>
    <hyperlink r:id="rId404" ref="B143"/>
    <hyperlink r:id="rId405" ref="D143"/>
    <hyperlink r:id="rId406" ref="A144"/>
    <hyperlink r:id="rId407" ref="D144"/>
    <hyperlink r:id="rId408" ref="E144"/>
    <hyperlink r:id="rId409" ref="A145"/>
    <hyperlink r:id="rId410" ref="D145"/>
    <hyperlink r:id="rId411" ref="E145"/>
    <hyperlink r:id="rId412" ref="G145"/>
    <hyperlink r:id="rId413" ref="A146"/>
    <hyperlink r:id="rId414" ref="D146"/>
    <hyperlink r:id="rId415" ref="A147"/>
    <hyperlink r:id="rId416" ref="B147"/>
    <hyperlink r:id="rId417" ref="D147"/>
    <hyperlink r:id="rId418" ref="F147"/>
    <hyperlink r:id="rId419" ref="A148"/>
    <hyperlink r:id="rId420" ref="B148"/>
    <hyperlink r:id="rId421" ref="D148"/>
    <hyperlink r:id="rId422" ref="A149"/>
    <hyperlink r:id="rId423" ref="D149"/>
    <hyperlink r:id="rId424" ref="F149"/>
    <hyperlink r:id="rId425" ref="A150"/>
    <hyperlink r:id="rId426" ref="D150"/>
    <hyperlink r:id="rId427" ref="F150"/>
    <hyperlink r:id="rId428" ref="G150"/>
    <hyperlink r:id="rId429" ref="A151"/>
    <hyperlink r:id="rId430" ref="B151"/>
    <hyperlink r:id="rId431" ref="D151"/>
    <hyperlink r:id="rId432" ref="A152"/>
    <hyperlink r:id="rId433" ref="D152"/>
    <hyperlink r:id="rId434" ref="A153"/>
    <hyperlink r:id="rId435" ref="D153"/>
    <hyperlink r:id="rId436" ref="A154"/>
    <hyperlink r:id="rId437" ref="B154"/>
    <hyperlink r:id="rId438" ref="D154"/>
    <hyperlink r:id="rId439" ref="A155"/>
    <hyperlink r:id="rId440" ref="D155"/>
    <hyperlink r:id="rId441" ref="A156"/>
    <hyperlink r:id="rId442" ref="B156"/>
    <hyperlink r:id="rId443" ref="F156"/>
    <hyperlink r:id="rId444" ref="G156"/>
    <hyperlink r:id="rId445" ref="A157"/>
    <hyperlink r:id="rId446" ref="G157"/>
    <hyperlink r:id="rId447" ref="A158"/>
    <hyperlink r:id="rId448" ref="F158"/>
    <hyperlink r:id="rId449" ref="G158"/>
    <hyperlink r:id="rId450" ref="A159"/>
    <hyperlink r:id="rId451" ref="G159"/>
    <hyperlink r:id="rId452" ref="A160"/>
    <hyperlink r:id="rId453" ref="A161"/>
    <hyperlink r:id="rId454" ref="D161"/>
    <hyperlink r:id="rId455" ref="A162"/>
    <hyperlink r:id="rId456" ref="D162"/>
    <hyperlink r:id="rId457" ref="F162"/>
    <hyperlink r:id="rId458" ref="A163"/>
    <hyperlink r:id="rId459" ref="D163"/>
    <hyperlink r:id="rId460" ref="A164"/>
    <hyperlink r:id="rId461" ref="D164"/>
    <hyperlink r:id="rId462" ref="A165"/>
    <hyperlink r:id="rId463" ref="D165"/>
    <hyperlink r:id="rId464" ref="F165"/>
    <hyperlink r:id="rId465" ref="A166"/>
    <hyperlink r:id="rId466" ref="B166"/>
    <hyperlink r:id="rId467" ref="A167"/>
    <hyperlink r:id="rId468" ref="F167"/>
    <hyperlink r:id="rId469" ref="A168"/>
    <hyperlink r:id="rId470" ref="B168"/>
    <hyperlink r:id="rId471" ref="D168"/>
    <hyperlink r:id="rId472" ref="A169"/>
    <hyperlink r:id="rId473" ref="B169"/>
    <hyperlink r:id="rId474" ref="D169"/>
    <hyperlink r:id="rId475" ref="A170"/>
    <hyperlink r:id="rId476" ref="B170"/>
    <hyperlink r:id="rId477" ref="D170"/>
    <hyperlink r:id="rId478" ref="A171"/>
    <hyperlink r:id="rId479" ref="D171"/>
    <hyperlink r:id="rId480" ref="A172"/>
    <hyperlink r:id="rId481" ref="B172"/>
    <hyperlink r:id="rId482" ref="D172"/>
    <hyperlink r:id="rId483" ref="A173"/>
    <hyperlink r:id="rId484" ref="D173"/>
    <hyperlink r:id="rId485" ref="A174"/>
    <hyperlink r:id="rId486" ref="B174"/>
    <hyperlink r:id="rId487" ref="G174"/>
    <hyperlink r:id="rId488" ref="A175"/>
    <hyperlink r:id="rId489" ref="A176"/>
    <hyperlink r:id="rId490" ref="D176"/>
    <hyperlink r:id="rId491" ref="A177"/>
    <hyperlink r:id="rId492" ref="B177"/>
    <hyperlink r:id="rId493" ref="D177"/>
    <hyperlink r:id="rId494" ref="G177"/>
    <hyperlink r:id="rId495" ref="A178"/>
    <hyperlink r:id="rId496" ref="D178"/>
    <hyperlink r:id="rId497" ref="A179"/>
    <hyperlink r:id="rId498" ref="B179"/>
    <hyperlink r:id="rId499" ref="D179"/>
    <hyperlink r:id="rId500" ref="F179"/>
    <hyperlink r:id="rId501" ref="A180"/>
    <hyperlink r:id="rId502" ref="D180"/>
    <hyperlink r:id="rId503" ref="F180"/>
    <hyperlink r:id="rId504" ref="A181"/>
    <hyperlink r:id="rId505" ref="B181"/>
    <hyperlink r:id="rId506" ref="D181"/>
    <hyperlink r:id="rId507" ref="A182"/>
    <hyperlink r:id="rId508" ref="D182"/>
    <hyperlink r:id="rId509" ref="A183"/>
    <hyperlink r:id="rId510" ref="D183"/>
    <hyperlink r:id="rId511" ref="F183"/>
    <hyperlink r:id="rId512" ref="G183"/>
    <hyperlink r:id="rId513" ref="A184"/>
    <hyperlink r:id="rId514" ref="B184"/>
    <hyperlink r:id="rId515" ref="D184"/>
    <hyperlink r:id="rId516" ref="F184"/>
    <hyperlink r:id="rId517" ref="A185"/>
    <hyperlink r:id="rId518" ref="D185"/>
    <hyperlink r:id="rId519" ref="F185"/>
    <hyperlink r:id="rId520" ref="G185"/>
    <hyperlink r:id="rId521" ref="A186"/>
    <hyperlink r:id="rId522" ref="B186"/>
    <hyperlink r:id="rId523" ref="D186"/>
    <hyperlink r:id="rId524" ref="A187"/>
    <hyperlink r:id="rId525" ref="D187"/>
    <hyperlink r:id="rId526" ref="A188"/>
    <hyperlink r:id="rId527" ref="B188"/>
    <hyperlink r:id="rId528" ref="D188"/>
    <hyperlink r:id="rId529" ref="A189"/>
    <hyperlink r:id="rId530" ref="D189"/>
    <hyperlink r:id="rId531" ref="A190"/>
    <hyperlink r:id="rId532" ref="B190"/>
    <hyperlink r:id="rId533" ref="D190"/>
    <hyperlink r:id="rId534" ref="A191"/>
    <hyperlink r:id="rId535" ref="B191"/>
    <hyperlink r:id="rId536" ref="D191"/>
    <hyperlink r:id="rId537" ref="G191"/>
    <hyperlink r:id="rId538" ref="A192"/>
    <hyperlink r:id="rId539" ref="B192"/>
    <hyperlink r:id="rId540" ref="D192"/>
    <hyperlink r:id="rId541" ref="E192"/>
    <hyperlink r:id="rId542" ref="A193"/>
    <hyperlink r:id="rId543" ref="D193"/>
    <hyperlink r:id="rId544" ref="B194"/>
    <hyperlink r:id="rId545" ref="D194"/>
    <hyperlink r:id="rId546" ref="D195"/>
    <hyperlink r:id="rId547" ref="A196"/>
    <hyperlink r:id="rId548" ref="B196"/>
    <hyperlink r:id="rId549" ref="F196"/>
    <hyperlink r:id="rId550" ref="A197"/>
    <hyperlink r:id="rId551" ref="F197"/>
    <hyperlink r:id="rId552" ref="A198"/>
    <hyperlink r:id="rId553" ref="B198"/>
    <hyperlink r:id="rId554" ref="D198"/>
    <hyperlink r:id="rId555" ref="A199"/>
    <hyperlink r:id="rId556" ref="D199"/>
    <hyperlink r:id="rId557" ref="A200"/>
    <hyperlink r:id="rId558" ref="B200"/>
    <hyperlink r:id="rId559" ref="D200"/>
    <hyperlink r:id="rId560" ref="A201"/>
    <hyperlink r:id="rId561" ref="D201"/>
    <hyperlink r:id="rId562" ref="A202"/>
    <hyperlink r:id="rId563" ref="B202"/>
    <hyperlink r:id="rId564" ref="D202"/>
    <hyperlink r:id="rId565" ref="A203"/>
    <hyperlink r:id="rId566" ref="D203"/>
    <hyperlink r:id="rId567" ref="F203"/>
    <hyperlink r:id="rId568" ref="G203"/>
    <hyperlink r:id="rId569" ref="A204"/>
    <hyperlink r:id="rId570" ref="B204"/>
    <hyperlink r:id="rId571" ref="D204"/>
    <hyperlink r:id="rId572" ref="A205"/>
    <hyperlink r:id="rId573" ref="D205"/>
    <hyperlink r:id="rId574" ref="A206"/>
    <hyperlink r:id="rId575" ref="D206"/>
    <hyperlink r:id="rId576" ref="A207"/>
    <hyperlink r:id="rId577" ref="B207"/>
    <hyperlink r:id="rId578" ref="D207"/>
    <hyperlink r:id="rId579" ref="G207"/>
    <hyperlink r:id="rId580" ref="A208"/>
    <hyperlink r:id="rId581" ref="D208"/>
    <hyperlink r:id="rId582" ref="G208"/>
    <hyperlink r:id="rId583" ref="A209"/>
    <hyperlink r:id="rId584" ref="B209"/>
    <hyperlink r:id="rId585" ref="D209"/>
    <hyperlink r:id="rId586" ref="A210"/>
    <hyperlink r:id="rId587" ref="B210"/>
    <hyperlink r:id="rId588" ref="D210"/>
    <hyperlink r:id="rId589" ref="A211"/>
    <hyperlink r:id="rId590" ref="D211"/>
    <hyperlink r:id="rId591" ref="A212"/>
    <hyperlink r:id="rId592" ref="B212"/>
    <hyperlink r:id="rId593" ref="D212"/>
    <hyperlink r:id="rId594" ref="F212"/>
    <hyperlink r:id="rId595" ref="A213"/>
    <hyperlink r:id="rId596" ref="D213"/>
    <hyperlink r:id="rId597" ref="G213"/>
    <hyperlink r:id="rId598" ref="A214"/>
    <hyperlink r:id="rId599" ref="D214"/>
    <hyperlink r:id="rId600" ref="F214"/>
    <hyperlink r:id="rId601" ref="G214"/>
    <hyperlink r:id="rId602" ref="A215"/>
    <hyperlink r:id="rId603" ref="D215"/>
    <hyperlink r:id="rId604" ref="A216"/>
    <hyperlink r:id="rId605" ref="D216"/>
    <hyperlink r:id="rId606" ref="A217"/>
    <hyperlink r:id="rId607" ref="B217"/>
    <hyperlink r:id="rId608" ref="D217"/>
    <hyperlink r:id="rId609" ref="D218"/>
    <hyperlink r:id="rId610" ref="A219"/>
    <hyperlink r:id="rId611" ref="B219"/>
    <hyperlink r:id="rId612" ref="E219"/>
    <hyperlink r:id="rId613" ref="A220"/>
    <hyperlink r:id="rId614" ref="A221"/>
    <hyperlink r:id="rId615" ref="B221"/>
    <hyperlink r:id="rId616" ref="D221"/>
    <hyperlink r:id="rId617" ref="D222"/>
    <hyperlink r:id="rId618" ref="A223"/>
    <hyperlink r:id="rId619" ref="B223"/>
    <hyperlink r:id="rId620" ref="D223"/>
    <hyperlink r:id="rId621" ref="D224"/>
    <hyperlink r:id="rId622" ref="A225"/>
    <hyperlink r:id="rId623" ref="B225"/>
    <hyperlink r:id="rId624" ref="D225"/>
    <hyperlink r:id="rId625" ref="E225"/>
    <hyperlink r:id="rId626" ref="A226"/>
    <hyperlink r:id="rId627" ref="D226"/>
    <hyperlink r:id="rId628" ref="E226"/>
    <hyperlink r:id="rId629" ref="F226"/>
    <hyperlink r:id="rId630" ref="A227"/>
    <hyperlink r:id="rId631" ref="D227"/>
    <hyperlink r:id="rId632" ref="G227"/>
    <hyperlink r:id="rId633" ref="A228"/>
    <hyperlink r:id="rId634" ref="D228"/>
    <hyperlink r:id="rId635" ref="A229"/>
    <hyperlink r:id="rId636" ref="D229"/>
    <hyperlink r:id="rId637" ref="B230"/>
    <hyperlink r:id="rId638" ref="D230"/>
    <hyperlink r:id="rId639" ref="A231"/>
    <hyperlink r:id="rId640" ref="D231"/>
    <hyperlink r:id="rId641" ref="G231"/>
    <hyperlink r:id="rId642" ref="A232"/>
    <hyperlink r:id="rId643" ref="B232"/>
    <hyperlink r:id="rId644" ref="D232"/>
    <hyperlink r:id="rId645" ref="G232"/>
    <hyperlink r:id="rId646" ref="A233"/>
    <hyperlink r:id="rId647" ref="D233"/>
    <hyperlink r:id="rId648" ref="E233"/>
    <hyperlink r:id="rId649" ref="G233"/>
    <hyperlink r:id="rId650" ref="A234"/>
    <hyperlink r:id="rId651" ref="D234"/>
    <hyperlink r:id="rId652" ref="A235"/>
    <hyperlink r:id="rId653" ref="D235"/>
    <hyperlink r:id="rId654" ref="G235"/>
    <hyperlink r:id="rId655" ref="A236"/>
    <hyperlink r:id="rId656" ref="D236"/>
    <hyperlink r:id="rId657" ref="F236"/>
    <hyperlink r:id="rId658" ref="G236"/>
    <hyperlink r:id="rId659" ref="A237"/>
    <hyperlink r:id="rId660" ref="B237"/>
    <hyperlink r:id="rId661" ref="D237"/>
    <hyperlink r:id="rId662" ref="G237"/>
    <hyperlink r:id="rId663" ref="A238"/>
    <hyperlink r:id="rId664" ref="D238"/>
    <hyperlink r:id="rId665" ref="A239"/>
    <hyperlink r:id="rId666" ref="D239"/>
    <hyperlink r:id="rId667" ref="A240"/>
    <hyperlink r:id="rId668" ref="D240"/>
    <hyperlink r:id="rId669" ref="A241"/>
    <hyperlink r:id="rId670" ref="B241"/>
    <hyperlink r:id="rId671" ref="D241"/>
    <hyperlink r:id="rId672" ref="A242"/>
    <hyperlink r:id="rId673" ref="D242"/>
    <hyperlink r:id="rId674" ref="A243"/>
    <hyperlink r:id="rId675" ref="B243"/>
    <hyperlink r:id="rId676" ref="D243"/>
    <hyperlink r:id="rId677" ref="G243"/>
    <hyperlink r:id="rId678" ref="A244"/>
    <hyperlink r:id="rId679" ref="D244"/>
    <hyperlink r:id="rId680" ref="A245"/>
    <hyperlink r:id="rId681" ref="D245"/>
    <hyperlink r:id="rId682" ref="A246"/>
    <hyperlink r:id="rId683" ref="B246"/>
    <hyperlink r:id="rId684" ref="D246"/>
    <hyperlink r:id="rId685" ref="A247"/>
    <hyperlink r:id="rId686" ref="D247"/>
    <hyperlink r:id="rId687" ref="F247"/>
    <hyperlink r:id="rId688" ref="A248"/>
    <hyperlink r:id="rId689" ref="D248"/>
    <hyperlink r:id="rId690" ref="A249"/>
    <hyperlink r:id="rId691" ref="D249"/>
    <hyperlink r:id="rId692" ref="F249"/>
    <hyperlink r:id="rId693" ref="A250"/>
    <hyperlink r:id="rId694" ref="D250"/>
    <hyperlink r:id="rId695" ref="A251"/>
    <hyperlink r:id="rId696" ref="B251"/>
    <hyperlink r:id="rId697" ref="D251"/>
    <hyperlink r:id="rId698" ref="G251"/>
    <hyperlink r:id="rId699" ref="A252"/>
    <hyperlink r:id="rId700" ref="D252"/>
    <hyperlink r:id="rId701" ref="E252"/>
    <hyperlink r:id="rId702" ref="A253"/>
    <hyperlink r:id="rId703" ref="D253"/>
    <hyperlink r:id="rId704" ref="E253"/>
    <hyperlink r:id="rId705" ref="A254"/>
    <hyperlink r:id="rId706" ref="D254"/>
    <hyperlink r:id="rId707" ref="A255"/>
    <hyperlink r:id="rId708" ref="D255"/>
    <hyperlink r:id="rId709" ref="G255"/>
    <hyperlink r:id="rId710" ref="A256"/>
    <hyperlink r:id="rId711" ref="B256"/>
    <hyperlink r:id="rId712" ref="D256"/>
    <hyperlink r:id="rId713" ref="F256"/>
    <hyperlink r:id="rId714" ref="G256"/>
    <hyperlink r:id="rId715" ref="A257"/>
    <hyperlink r:id="rId716" ref="D257"/>
    <hyperlink r:id="rId717" ref="G257"/>
    <hyperlink r:id="rId718" ref="A258"/>
    <hyperlink r:id="rId719" ref="D258"/>
    <hyperlink r:id="rId720" ref="A259"/>
    <hyperlink r:id="rId721" ref="B259"/>
    <hyperlink r:id="rId722" ref="D259"/>
    <hyperlink r:id="rId723" ref="G259"/>
    <hyperlink r:id="rId724" ref="A260"/>
    <hyperlink r:id="rId725" ref="D260"/>
    <hyperlink r:id="rId726" ref="A261"/>
    <hyperlink r:id="rId727" ref="B261"/>
    <hyperlink r:id="rId728" ref="D261"/>
    <hyperlink r:id="rId729" ref="G261"/>
    <hyperlink r:id="rId730" ref="A262"/>
    <hyperlink r:id="rId731" ref="D262"/>
    <hyperlink r:id="rId732" ref="G262"/>
    <hyperlink r:id="rId733" ref="A263"/>
    <hyperlink r:id="rId734" ref="D263"/>
    <hyperlink r:id="rId735" ref="A264"/>
    <hyperlink r:id="rId736" ref="D264"/>
    <hyperlink r:id="rId737" ref="A265"/>
    <hyperlink r:id="rId738" ref="B265"/>
    <hyperlink r:id="rId739" ref="D265"/>
    <hyperlink r:id="rId740" ref="G265"/>
    <hyperlink r:id="rId741" ref="A266"/>
    <hyperlink r:id="rId742" ref="D266"/>
    <hyperlink r:id="rId743" ref="A267"/>
    <hyperlink r:id="rId744" ref="B267"/>
    <hyperlink r:id="rId745" ref="D267"/>
    <hyperlink r:id="rId746" ref="A268"/>
    <hyperlink r:id="rId747" ref="D268"/>
    <hyperlink r:id="rId748" ref="A269"/>
    <hyperlink r:id="rId749" ref="D269"/>
    <hyperlink r:id="rId750" ref="A270"/>
    <hyperlink r:id="rId751" ref="B270"/>
    <hyperlink r:id="rId752" ref="D270"/>
    <hyperlink r:id="rId753" ref="F270"/>
    <hyperlink r:id="rId754" ref="G270"/>
    <hyperlink r:id="rId755" ref="A271"/>
    <hyperlink r:id="rId756" ref="D271"/>
    <hyperlink r:id="rId757" ref="F271"/>
    <hyperlink r:id="rId758" ref="A272"/>
    <hyperlink r:id="rId759" ref="D272"/>
    <hyperlink r:id="rId760" ref="A273"/>
    <hyperlink r:id="rId761" ref="D273"/>
    <hyperlink r:id="rId762" ref="A274"/>
    <hyperlink r:id="rId763" ref="B274"/>
    <hyperlink r:id="rId764" ref="D274"/>
    <hyperlink r:id="rId765" ref="F274"/>
    <hyperlink r:id="rId766" ref="G274"/>
    <hyperlink r:id="rId767" ref="A275"/>
    <hyperlink r:id="rId768" ref="D275"/>
    <hyperlink r:id="rId769" ref="A276"/>
    <hyperlink r:id="rId770" ref="B276"/>
    <hyperlink r:id="rId771" ref="D276"/>
    <hyperlink r:id="rId772" ref="G276"/>
    <hyperlink r:id="rId773" ref="A277"/>
    <hyperlink r:id="rId774" ref="D277"/>
    <hyperlink r:id="rId775" ref="A278"/>
    <hyperlink r:id="rId776" ref="D278"/>
    <hyperlink r:id="rId777" ref="A279"/>
    <hyperlink r:id="rId778" ref="D279"/>
    <hyperlink r:id="rId779" ref="A280"/>
    <hyperlink r:id="rId780" ref="B280"/>
    <hyperlink r:id="rId781" ref="D280"/>
    <hyperlink r:id="rId782" ref="F280"/>
    <hyperlink r:id="rId783" ref="A281"/>
    <hyperlink r:id="rId784" ref="D281"/>
    <hyperlink r:id="rId785" ref="A282"/>
    <hyperlink r:id="rId786" ref="D282"/>
    <hyperlink r:id="rId787" ref="A283"/>
    <hyperlink r:id="rId788" ref="B283"/>
    <hyperlink r:id="rId789" ref="D283"/>
    <hyperlink r:id="rId790" ref="A284"/>
    <hyperlink r:id="rId791" ref="D284"/>
    <hyperlink r:id="rId792" ref="F284"/>
    <hyperlink r:id="rId793" ref="A285"/>
    <hyperlink r:id="rId794" ref="D285"/>
    <hyperlink r:id="rId795" ref="E285"/>
    <hyperlink r:id="rId796" ref="F285"/>
    <hyperlink r:id="rId797" ref="G285"/>
    <hyperlink r:id="rId798" ref="E286"/>
    <hyperlink r:id="rId799" ref="E287"/>
    <hyperlink r:id="rId800" ref="A288"/>
    <hyperlink r:id="rId801" ref="D288"/>
    <hyperlink r:id="rId802" ref="A289"/>
    <hyperlink r:id="rId803" ref="D289"/>
    <hyperlink r:id="rId804" ref="E289"/>
    <hyperlink r:id="rId805" ref="E290"/>
    <hyperlink r:id="rId806" ref="A291"/>
    <hyperlink r:id="rId807" ref="D291"/>
    <hyperlink r:id="rId808" ref="A292"/>
    <hyperlink r:id="rId809" ref="B292"/>
    <hyperlink r:id="rId810" ref="E292"/>
    <hyperlink r:id="rId811" ref="G292"/>
    <hyperlink r:id="rId812" ref="A293"/>
    <hyperlink r:id="rId813" ref="A294"/>
    <hyperlink r:id="rId814" ref="B294"/>
    <hyperlink r:id="rId815" ref="D294"/>
    <hyperlink r:id="rId816" ref="G294"/>
    <hyperlink r:id="rId817" ref="A295"/>
    <hyperlink r:id="rId818" ref="D295"/>
    <hyperlink r:id="rId819" ref="A296"/>
    <hyperlink r:id="rId820" ref="D296"/>
    <hyperlink r:id="rId821" ref="G296"/>
    <hyperlink r:id="rId822" ref="A297"/>
    <hyperlink r:id="rId823" ref="D297"/>
    <hyperlink r:id="rId824" ref="A298"/>
    <hyperlink r:id="rId825" ref="B298"/>
    <hyperlink r:id="rId826" ref="D298"/>
    <hyperlink r:id="rId827" ref="E298"/>
    <hyperlink r:id="rId828" ref="F298"/>
    <hyperlink r:id="rId829" ref="A299"/>
    <hyperlink r:id="rId830" ref="B299"/>
    <hyperlink r:id="rId831" ref="D299"/>
    <hyperlink r:id="rId832" ref="G299"/>
    <hyperlink r:id="rId833" ref="A300"/>
    <hyperlink r:id="rId834" ref="D300"/>
    <hyperlink r:id="rId835" ref="A301"/>
    <hyperlink r:id="rId836" ref="D301"/>
    <hyperlink r:id="rId837" ref="A302"/>
    <hyperlink r:id="rId838" ref="D302"/>
    <hyperlink r:id="rId839" ref="A303"/>
    <hyperlink r:id="rId840" ref="B303"/>
    <hyperlink r:id="rId841" ref="D303"/>
    <hyperlink r:id="rId842" ref="G303"/>
    <hyperlink r:id="rId843" ref="A304"/>
    <hyperlink r:id="rId844" ref="D304"/>
    <hyperlink r:id="rId845" ref="E304"/>
    <hyperlink r:id="rId846" ref="A305"/>
    <hyperlink r:id="rId847" ref="D305"/>
    <hyperlink r:id="rId848" ref="F305"/>
    <hyperlink r:id="rId849" ref="A306"/>
    <hyperlink r:id="rId850" ref="D306"/>
    <hyperlink r:id="rId851" ref="A307"/>
    <hyperlink r:id="rId852" ref="D307"/>
    <hyperlink r:id="rId853" ref="A308"/>
    <hyperlink r:id="rId854" ref="B308"/>
    <hyperlink r:id="rId855" ref="D308"/>
    <hyperlink r:id="rId856" ref="A309"/>
    <hyperlink r:id="rId857" ref="D309"/>
    <hyperlink r:id="rId858" ref="A310"/>
    <hyperlink r:id="rId859" ref="D310"/>
    <hyperlink r:id="rId860" ref="A311"/>
    <hyperlink r:id="rId861" ref="D311"/>
    <hyperlink r:id="rId862" ref="F311"/>
    <hyperlink r:id="rId863" ref="G311"/>
    <hyperlink r:id="rId864" ref="A312"/>
    <hyperlink r:id="rId865" ref="D312"/>
    <hyperlink r:id="rId866" ref="A313"/>
    <hyperlink r:id="rId867" ref="B313"/>
    <hyperlink r:id="rId868" ref="D313"/>
    <hyperlink r:id="rId869" ref="A314"/>
    <hyperlink r:id="rId870" ref="D314"/>
    <hyperlink r:id="rId871" ref="G314"/>
    <hyperlink r:id="rId872" ref="A315"/>
    <hyperlink r:id="rId873" ref="D315"/>
    <hyperlink r:id="rId874" ref="A316"/>
    <hyperlink r:id="rId875" ref="D316"/>
    <hyperlink r:id="rId876" ref="A317"/>
    <hyperlink r:id="rId877" ref="D317"/>
    <hyperlink r:id="rId878" ref="G317"/>
    <hyperlink r:id="rId879" ref="A318"/>
    <hyperlink r:id="rId880" ref="D318"/>
    <hyperlink r:id="rId881" ref="E319"/>
    <hyperlink r:id="rId882" ref="A320"/>
    <hyperlink r:id="rId883" ref="D320"/>
    <hyperlink r:id="rId884" ref="F320"/>
    <hyperlink r:id="rId885" ref="A321"/>
    <hyperlink r:id="rId886" ref="D321"/>
    <hyperlink r:id="rId887" ref="A322"/>
    <hyperlink r:id="rId888" ref="D322"/>
    <hyperlink r:id="rId889" ref="A323"/>
    <hyperlink r:id="rId890" ref="D323"/>
    <hyperlink r:id="rId891" ref="A324"/>
    <hyperlink r:id="rId892" ref="D324"/>
    <hyperlink r:id="rId893" ref="A325"/>
    <hyperlink r:id="rId894" ref="B325"/>
    <hyperlink r:id="rId895" ref="D325"/>
    <hyperlink r:id="rId896" ref="G325"/>
    <hyperlink r:id="rId897" ref="A326"/>
    <hyperlink r:id="rId898" ref="D326"/>
    <hyperlink r:id="rId899" ref="G326"/>
    <hyperlink r:id="rId900" ref="A327"/>
    <hyperlink r:id="rId901" ref="B327"/>
    <hyperlink r:id="rId902" ref="D327"/>
    <hyperlink r:id="rId903" ref="F327"/>
    <hyperlink r:id="rId904" ref="G327"/>
    <hyperlink r:id="rId905" ref="A328"/>
    <hyperlink r:id="rId906" ref="D328"/>
    <hyperlink r:id="rId907" ref="A329"/>
    <hyperlink r:id="rId908" ref="D329"/>
    <hyperlink r:id="rId909" ref="A330"/>
    <hyperlink r:id="rId910" ref="D330"/>
    <hyperlink r:id="rId911" ref="A331"/>
    <hyperlink r:id="rId912" ref="D331"/>
    <hyperlink r:id="rId913" ref="F331"/>
    <hyperlink r:id="rId914" ref="A332"/>
    <hyperlink r:id="rId915" ref="B332"/>
    <hyperlink r:id="rId916" ref="D332"/>
    <hyperlink r:id="rId917" ref="F332"/>
    <hyperlink r:id="rId918" ref="G332"/>
    <hyperlink r:id="rId919" ref="A333"/>
    <hyperlink r:id="rId920" ref="D333"/>
    <hyperlink r:id="rId921" ref="F333"/>
    <hyperlink r:id="rId922" ref="A334"/>
    <hyperlink r:id="rId923" ref="B334"/>
    <hyperlink r:id="rId924" ref="D334"/>
    <hyperlink r:id="rId925" ref="A335"/>
    <hyperlink r:id="rId926" ref="D335"/>
    <hyperlink r:id="rId927" ref="A336"/>
    <hyperlink r:id="rId928" ref="B336"/>
    <hyperlink r:id="rId929" ref="D336"/>
    <hyperlink r:id="rId930" ref="E336"/>
    <hyperlink r:id="rId931" ref="F336"/>
    <hyperlink r:id="rId932" ref="A337"/>
    <hyperlink r:id="rId933" ref="D337"/>
    <hyperlink r:id="rId934" ref="F337"/>
    <hyperlink r:id="rId935" ref="A338"/>
    <hyperlink r:id="rId936" ref="D338"/>
    <hyperlink r:id="rId937" ref="A339"/>
    <hyperlink r:id="rId938" ref="D339"/>
    <hyperlink r:id="rId939" ref="F339"/>
    <hyperlink r:id="rId940" ref="A340"/>
    <hyperlink r:id="rId941" ref="D340"/>
    <hyperlink r:id="rId942" ref="A341"/>
    <hyperlink r:id="rId943" ref="B341"/>
    <hyperlink r:id="rId944" ref="D341"/>
    <hyperlink r:id="rId945" ref="A342"/>
    <hyperlink r:id="rId946" ref="D342"/>
    <hyperlink r:id="rId947" ref="A343"/>
    <hyperlink r:id="rId948" ref="B343"/>
    <hyperlink r:id="rId949" ref="D343"/>
    <hyperlink r:id="rId950" ref="A344"/>
    <hyperlink r:id="rId951" ref="D344"/>
    <hyperlink r:id="rId952" ref="A345"/>
    <hyperlink r:id="rId953" ref="B345"/>
    <hyperlink r:id="rId954" ref="D345"/>
    <hyperlink r:id="rId955" ref="F345"/>
    <hyperlink r:id="rId956" ref="A346"/>
    <hyperlink r:id="rId957" ref="D346"/>
    <hyperlink r:id="rId958" ref="A347"/>
    <hyperlink r:id="rId959" ref="D347"/>
    <hyperlink r:id="rId960" ref="G347"/>
    <hyperlink r:id="rId961" ref="A348"/>
    <hyperlink r:id="rId962" ref="B348"/>
    <hyperlink r:id="rId963" ref="D348"/>
    <hyperlink r:id="rId964" ref="A349"/>
    <hyperlink r:id="rId965" ref="D349"/>
    <hyperlink r:id="rId966" ref="A350"/>
    <hyperlink r:id="rId967" ref="B350"/>
    <hyperlink r:id="rId968" ref="D350"/>
    <hyperlink r:id="rId969" ref="A351"/>
    <hyperlink r:id="rId970" ref="D351"/>
    <hyperlink r:id="rId971" ref="A352"/>
    <hyperlink r:id="rId972" ref="B352"/>
    <hyperlink r:id="rId973" ref="D352"/>
    <hyperlink r:id="rId974" ref="G352"/>
    <hyperlink r:id="rId975" ref="A353"/>
    <hyperlink r:id="rId976" ref="D353"/>
    <hyperlink r:id="rId977" ref="A354"/>
    <hyperlink r:id="rId978" ref="B354"/>
    <hyperlink r:id="rId979" ref="D354"/>
    <hyperlink r:id="rId980" ref="G354"/>
    <hyperlink r:id="rId981" ref="A355"/>
    <hyperlink r:id="rId982" ref="D355"/>
    <hyperlink r:id="rId983" ref="A356"/>
    <hyperlink r:id="rId984" ref="B356"/>
    <hyperlink r:id="rId985" ref="D356"/>
    <hyperlink r:id="rId986" ref="F356"/>
    <hyperlink r:id="rId987" ref="A357"/>
    <hyperlink r:id="rId988" ref="D357"/>
    <hyperlink r:id="rId989" ref="A358"/>
    <hyperlink r:id="rId990" ref="D358"/>
    <hyperlink r:id="rId991" ref="A359"/>
    <hyperlink r:id="rId992" ref="D359"/>
    <hyperlink r:id="rId993" ref="A360"/>
    <hyperlink r:id="rId994" ref="B360"/>
    <hyperlink r:id="rId995" ref="D360"/>
    <hyperlink r:id="rId996" ref="A361"/>
    <hyperlink r:id="rId997" ref="D361"/>
    <hyperlink r:id="rId998" ref="A362"/>
    <hyperlink r:id="rId999" ref="B362"/>
    <hyperlink r:id="rId1000" ref="D362"/>
    <hyperlink r:id="rId1001" ref="A363"/>
    <hyperlink r:id="rId1002" ref="D363"/>
    <hyperlink r:id="rId1003" ref="A364"/>
    <hyperlink r:id="rId1004" ref="B364"/>
    <hyperlink r:id="rId1005" ref="D364"/>
    <hyperlink r:id="rId1006" ref="A365"/>
    <hyperlink r:id="rId1007" ref="D365"/>
    <hyperlink r:id="rId1008" ref="F365"/>
    <hyperlink r:id="rId1009" ref="A366"/>
    <hyperlink r:id="rId1010" ref="D366"/>
    <hyperlink r:id="rId1011" ref="F366"/>
    <hyperlink r:id="rId1012" ref="A367"/>
    <hyperlink r:id="rId1013" ref="B367"/>
    <hyperlink r:id="rId1014" ref="D367"/>
    <hyperlink r:id="rId1015" ref="E367"/>
    <hyperlink r:id="rId1016" ref="A368"/>
    <hyperlink r:id="rId1017" ref="D368"/>
    <hyperlink r:id="rId1018" ref="A369"/>
    <hyperlink r:id="rId1019" ref="D369"/>
    <hyperlink r:id="rId1020" ref="A370"/>
    <hyperlink r:id="rId1021" ref="D370"/>
    <hyperlink r:id="rId1022" location="inbox/FMfcgzGrcPPGhLlqwHfMkpWDmxfDRvbZ" ref="J370"/>
    <hyperlink r:id="rId1023" ref="A371"/>
    <hyperlink r:id="rId1024" ref="D371"/>
    <hyperlink r:id="rId1025" ref="A372"/>
    <hyperlink r:id="rId1026" ref="B372"/>
    <hyperlink r:id="rId1027" ref="D372"/>
    <hyperlink r:id="rId1028" ref="J372"/>
    <hyperlink r:id="rId1029" ref="A373"/>
    <hyperlink r:id="rId1030" ref="D373"/>
    <hyperlink r:id="rId1031" ref="E373"/>
    <hyperlink r:id="rId1032" ref="F373"/>
    <hyperlink r:id="rId1033" ref="A374"/>
    <hyperlink r:id="rId1034" ref="B374"/>
    <hyperlink r:id="rId1035" ref="D374"/>
    <hyperlink r:id="rId1036" ref="F374"/>
    <hyperlink r:id="rId1037" ref="A375"/>
    <hyperlink r:id="rId1038" ref="D375"/>
    <hyperlink r:id="rId1039" ref="A376"/>
    <hyperlink r:id="rId1040" ref="D376"/>
    <hyperlink r:id="rId1041" ref="A377"/>
    <hyperlink r:id="rId1042" ref="B377"/>
    <hyperlink r:id="rId1043" ref="G377"/>
    <hyperlink r:id="rId1044" ref="A378"/>
    <hyperlink r:id="rId1045" ref="G378"/>
    <hyperlink r:id="rId1046" ref="A379"/>
    <hyperlink r:id="rId1047" ref="G379"/>
    <hyperlink r:id="rId1048" ref="A380"/>
    <hyperlink r:id="rId1049" ref="B380"/>
    <hyperlink r:id="rId1050" ref="D380"/>
    <hyperlink r:id="rId1051" ref="A381"/>
    <hyperlink r:id="rId1052" ref="D381"/>
    <hyperlink r:id="rId1053" ref="A382"/>
    <hyperlink r:id="rId1054" ref="D382"/>
    <hyperlink r:id="rId1055" ref="G382"/>
    <hyperlink r:id="rId1056" ref="A383"/>
    <hyperlink r:id="rId1057" ref="B383"/>
    <hyperlink r:id="rId1058" ref="D383"/>
    <hyperlink r:id="rId1059" ref="A384"/>
    <hyperlink r:id="rId1060" ref="D384"/>
    <hyperlink r:id="rId1061" ref="A385"/>
    <hyperlink r:id="rId1062" ref="B385"/>
    <hyperlink r:id="rId1063" ref="D385"/>
    <hyperlink r:id="rId1064" ref="A386"/>
    <hyperlink r:id="rId1065" ref="D386"/>
    <hyperlink r:id="rId1066" ref="F386"/>
    <hyperlink r:id="rId1067" ref="A387"/>
    <hyperlink r:id="rId1068" ref="D387"/>
    <hyperlink r:id="rId1069" ref="A388"/>
    <hyperlink r:id="rId1070" ref="B388"/>
    <hyperlink r:id="rId1071" ref="A389"/>
    <hyperlink r:id="rId1072" ref="A390"/>
    <hyperlink r:id="rId1073" ref="A391"/>
    <hyperlink r:id="rId1074" ref="B391"/>
    <hyperlink r:id="rId1075" ref="D391"/>
    <hyperlink r:id="rId1076" ref="A392"/>
    <hyperlink r:id="rId1077" ref="D392"/>
    <hyperlink r:id="rId1078" ref="A393"/>
    <hyperlink r:id="rId1079" ref="D393"/>
    <hyperlink r:id="rId1080" ref="A394"/>
    <hyperlink r:id="rId1081" ref="B394"/>
    <hyperlink r:id="rId1082" ref="D394"/>
    <hyperlink r:id="rId1083" ref="A395"/>
    <hyperlink r:id="rId1084" ref="D395"/>
    <hyperlink r:id="rId1085" ref="A396"/>
    <hyperlink r:id="rId1086" ref="B396"/>
    <hyperlink r:id="rId1087" ref="D396"/>
    <hyperlink r:id="rId1088" ref="A397"/>
    <hyperlink r:id="rId1089" ref="D397"/>
    <hyperlink r:id="rId1090" ref="A398"/>
    <hyperlink r:id="rId1091" ref="B398"/>
    <hyperlink r:id="rId1092" ref="D398"/>
    <hyperlink r:id="rId1093" ref="F398"/>
    <hyperlink r:id="rId1094" ref="A399"/>
    <hyperlink r:id="rId1095" ref="D399"/>
    <hyperlink r:id="rId1096" ref="A400"/>
    <hyperlink r:id="rId1097" ref="B400"/>
    <hyperlink r:id="rId1098" ref="D400"/>
    <hyperlink r:id="rId1099" ref="A401"/>
    <hyperlink r:id="rId1100" ref="D401"/>
    <hyperlink r:id="rId1101" ref="F401"/>
    <hyperlink r:id="rId1102" ref="A402"/>
    <hyperlink r:id="rId1103" ref="B402"/>
    <hyperlink r:id="rId1104" ref="D402"/>
    <hyperlink r:id="rId1105" ref="F402"/>
    <hyperlink r:id="rId1106" ref="A403"/>
    <hyperlink r:id="rId1107" ref="D403"/>
    <hyperlink r:id="rId1108" ref="F403"/>
    <hyperlink r:id="rId1109" ref="A404"/>
    <hyperlink r:id="rId1110" ref="D404"/>
    <hyperlink r:id="rId1111" ref="F404"/>
    <hyperlink r:id="rId1112" ref="A405"/>
    <hyperlink r:id="rId1113" ref="B405"/>
    <hyperlink r:id="rId1114" ref="D405"/>
    <hyperlink r:id="rId1115" ref="G405"/>
    <hyperlink r:id="rId1116" ref="A406"/>
    <hyperlink r:id="rId1117" ref="D406"/>
    <hyperlink r:id="rId1118" ref="A407"/>
    <hyperlink r:id="rId1119" ref="B407"/>
    <hyperlink r:id="rId1120" ref="D407"/>
    <hyperlink r:id="rId1121" ref="G407"/>
    <hyperlink r:id="rId1122" ref="A408"/>
    <hyperlink r:id="rId1123" ref="D408"/>
    <hyperlink r:id="rId1124" ref="F408"/>
    <hyperlink r:id="rId1125" ref="A409"/>
    <hyperlink r:id="rId1126" ref="D409"/>
    <hyperlink r:id="rId1127" ref="A410"/>
    <hyperlink r:id="rId1128" ref="B410"/>
    <hyperlink r:id="rId1129" ref="D410"/>
    <hyperlink r:id="rId1130" ref="G410"/>
    <hyperlink r:id="rId1131" ref="A411"/>
    <hyperlink r:id="rId1132" ref="D411"/>
    <hyperlink r:id="rId1133" ref="F411"/>
    <hyperlink r:id="rId1134" ref="A412"/>
    <hyperlink r:id="rId1135" ref="D412"/>
    <hyperlink r:id="rId1136" ref="A413"/>
    <hyperlink r:id="rId1137" ref="D413"/>
    <hyperlink r:id="rId1138" ref="F413"/>
    <hyperlink r:id="rId1139" ref="A414"/>
    <hyperlink r:id="rId1140" ref="B414"/>
    <hyperlink r:id="rId1141" ref="D414"/>
    <hyperlink r:id="rId1142" ref="F414"/>
    <hyperlink r:id="rId1143" ref="A415"/>
    <hyperlink r:id="rId1144" ref="D415"/>
    <hyperlink r:id="rId1145" ref="A416"/>
    <hyperlink r:id="rId1146" ref="D416"/>
    <hyperlink r:id="rId1147" ref="A417"/>
    <hyperlink r:id="rId1148" ref="B417"/>
    <hyperlink r:id="rId1149" ref="D417"/>
    <hyperlink r:id="rId1150" ref="A418"/>
    <hyperlink r:id="rId1151" ref="D418"/>
    <hyperlink r:id="rId1152" ref="F418"/>
    <hyperlink r:id="rId1153" ref="A419"/>
    <hyperlink r:id="rId1154" ref="D419"/>
    <hyperlink r:id="rId1155" ref="A420"/>
    <hyperlink r:id="rId1156" ref="B420"/>
    <hyperlink r:id="rId1157" ref="D420"/>
    <hyperlink r:id="rId1158" ref="F420"/>
    <hyperlink r:id="rId1159" ref="A421"/>
    <hyperlink r:id="rId1160" ref="D421"/>
    <hyperlink r:id="rId1161" ref="F421"/>
    <hyperlink r:id="rId1162" ref="A422"/>
    <hyperlink r:id="rId1163" ref="D422"/>
    <hyperlink r:id="rId1164" ref="A423"/>
    <hyperlink r:id="rId1165" ref="B423"/>
    <hyperlink r:id="rId1166" ref="D423"/>
    <hyperlink r:id="rId1167" ref="A424"/>
    <hyperlink r:id="rId1168" ref="D424"/>
    <hyperlink r:id="rId1169" ref="A425"/>
    <hyperlink r:id="rId1170" ref="B425"/>
    <hyperlink r:id="rId1171" ref="D425"/>
    <hyperlink r:id="rId1172" ref="A426"/>
    <hyperlink r:id="rId1173" ref="D426"/>
    <hyperlink r:id="rId1174" ref="F426"/>
    <hyperlink r:id="rId1175" ref="A427"/>
    <hyperlink r:id="rId1176" ref="B427"/>
    <hyperlink r:id="rId1177" ref="D427"/>
    <hyperlink r:id="rId1178" ref="A428"/>
    <hyperlink r:id="rId1179" ref="D428"/>
    <hyperlink r:id="rId1180" ref="A429"/>
    <hyperlink r:id="rId1181" ref="D429"/>
    <hyperlink r:id="rId1182" ref="A430"/>
    <hyperlink r:id="rId1183" ref="B430"/>
    <hyperlink r:id="rId1184" ref="D430"/>
    <hyperlink r:id="rId1185" ref="F430"/>
    <hyperlink r:id="rId1186" ref="A431"/>
    <hyperlink r:id="rId1187" ref="D431"/>
    <hyperlink r:id="rId1188" ref="A432"/>
    <hyperlink r:id="rId1189" ref="B432"/>
    <hyperlink r:id="rId1190" ref="D432"/>
    <hyperlink r:id="rId1191" ref="F432"/>
    <hyperlink r:id="rId1192" ref="A433"/>
    <hyperlink r:id="rId1193" ref="D433"/>
    <hyperlink r:id="rId1194" ref="G433"/>
    <hyperlink r:id="rId1195" ref="A434"/>
    <hyperlink r:id="rId1196" ref="D434"/>
    <hyperlink r:id="rId1197" ref="G434"/>
    <hyperlink r:id="rId1198" ref="A435"/>
    <hyperlink r:id="rId1199" ref="D435"/>
    <hyperlink r:id="rId1200" ref="G435"/>
    <hyperlink r:id="rId1201" ref="A436"/>
    <hyperlink r:id="rId1202" ref="D436"/>
    <hyperlink r:id="rId1203" ref="F436"/>
    <hyperlink r:id="rId1204" ref="A437"/>
    <hyperlink r:id="rId1205" ref="B437"/>
    <hyperlink r:id="rId1206" ref="D437"/>
    <hyperlink r:id="rId1207" ref="A438"/>
    <hyperlink r:id="rId1208" ref="D438"/>
    <hyperlink r:id="rId1209" ref="F438"/>
    <hyperlink r:id="rId1210" ref="A439"/>
    <hyperlink r:id="rId1211" ref="B439"/>
    <hyperlink r:id="rId1212" ref="D439"/>
    <hyperlink r:id="rId1213" ref="F439"/>
    <hyperlink r:id="rId1214" ref="A440"/>
    <hyperlink r:id="rId1215" ref="D440"/>
    <hyperlink r:id="rId1216" ref="F440"/>
    <hyperlink r:id="rId1217" ref="A441"/>
    <hyperlink r:id="rId1218" ref="D441"/>
    <hyperlink r:id="rId1219" ref="F441"/>
    <hyperlink r:id="rId1220" ref="A442"/>
    <hyperlink r:id="rId1221" ref="D442"/>
    <hyperlink r:id="rId1222" ref="E442"/>
    <hyperlink r:id="rId1223" ref="F442"/>
    <hyperlink r:id="rId1224" ref="A443"/>
    <hyperlink r:id="rId1225" ref="D443"/>
    <hyperlink r:id="rId1226" ref="F443"/>
    <hyperlink r:id="rId1227" ref="A444"/>
    <hyperlink r:id="rId1228" ref="B444"/>
    <hyperlink r:id="rId1229" ref="D444"/>
    <hyperlink r:id="rId1230" ref="A445"/>
    <hyperlink r:id="rId1231" ref="D445"/>
    <hyperlink r:id="rId1232" ref="G445"/>
    <hyperlink r:id="rId1233" ref="A446"/>
    <hyperlink r:id="rId1234" ref="B446"/>
    <hyperlink r:id="rId1235" ref="D446"/>
    <hyperlink r:id="rId1236" ref="A447"/>
    <hyperlink r:id="rId1237" ref="D447"/>
    <hyperlink r:id="rId1238" ref="F447"/>
    <hyperlink r:id="rId1239" ref="A448"/>
    <hyperlink r:id="rId1240" ref="D448"/>
    <hyperlink r:id="rId1241" ref="G448"/>
    <hyperlink r:id="rId1242" ref="A449"/>
    <hyperlink r:id="rId1243" ref="D449"/>
    <hyperlink r:id="rId1244" ref="F449"/>
    <hyperlink r:id="rId1245" ref="A450"/>
    <hyperlink r:id="rId1246" ref="B450"/>
    <hyperlink r:id="rId1247" ref="D450"/>
    <hyperlink r:id="rId1248" ref="A451"/>
    <hyperlink r:id="rId1249" ref="D451"/>
    <hyperlink r:id="rId1250" ref="A452"/>
    <hyperlink r:id="rId1251" ref="D452"/>
    <hyperlink r:id="rId1252" ref="A453"/>
    <hyperlink r:id="rId1253" ref="B453"/>
    <hyperlink r:id="rId1254" ref="D453"/>
    <hyperlink r:id="rId1255" ref="F453"/>
    <hyperlink r:id="rId1256" ref="A454"/>
    <hyperlink r:id="rId1257" ref="D454"/>
    <hyperlink r:id="rId1258" ref="A455"/>
    <hyperlink r:id="rId1259" ref="D455"/>
    <hyperlink r:id="rId1260" ref="A456"/>
    <hyperlink r:id="rId1261" ref="B456"/>
    <hyperlink r:id="rId1262" ref="D456"/>
    <hyperlink r:id="rId1263" ref="A457"/>
    <hyperlink r:id="rId1264" ref="D457"/>
    <hyperlink r:id="rId1265" ref="A458"/>
    <hyperlink r:id="rId1266" ref="D458"/>
    <hyperlink r:id="rId1267" ref="A459"/>
    <hyperlink r:id="rId1268" ref="B459"/>
    <hyperlink r:id="rId1269" ref="D459"/>
    <hyperlink r:id="rId1270" ref="G459"/>
    <hyperlink r:id="rId1271" ref="A460"/>
    <hyperlink r:id="rId1272" ref="D460"/>
    <hyperlink r:id="rId1273" ref="A461"/>
    <hyperlink r:id="rId1274" ref="D461"/>
    <hyperlink r:id="rId1275" ref="A462"/>
    <hyperlink r:id="rId1276" ref="D462"/>
    <hyperlink r:id="rId1277" ref="G462"/>
    <hyperlink r:id="rId1278" ref="A463"/>
    <hyperlink r:id="rId1279" ref="B463"/>
    <hyperlink r:id="rId1280" ref="D463"/>
    <hyperlink r:id="rId1281" ref="A464"/>
    <hyperlink r:id="rId1282" ref="D464"/>
    <hyperlink r:id="rId1283" ref="G464"/>
    <hyperlink r:id="rId1284" ref="A465"/>
    <hyperlink r:id="rId1285" ref="B465"/>
    <hyperlink r:id="rId1286" ref="D465"/>
    <hyperlink r:id="rId1287" ref="A466"/>
    <hyperlink r:id="rId1288" ref="D466"/>
    <hyperlink r:id="rId1289" ref="A467"/>
    <hyperlink r:id="rId1290" ref="B467"/>
    <hyperlink r:id="rId1291" ref="D467"/>
    <hyperlink r:id="rId1292" ref="F467"/>
    <hyperlink r:id="rId1293" ref="A468"/>
    <hyperlink r:id="rId1294" ref="D468"/>
    <hyperlink r:id="rId1295" ref="A469"/>
    <hyperlink r:id="rId1296" ref="B469"/>
    <hyperlink r:id="rId1297" ref="D469"/>
    <hyperlink r:id="rId1298" ref="A470"/>
    <hyperlink r:id="rId1299" ref="D470"/>
    <hyperlink r:id="rId1300" ref="F470"/>
    <hyperlink r:id="rId1301" ref="A471"/>
    <hyperlink r:id="rId1302" ref="B471"/>
    <hyperlink r:id="rId1303" ref="D471"/>
    <hyperlink r:id="rId1304" ref="E471"/>
    <hyperlink r:id="rId1305" ref="G471"/>
    <hyperlink r:id="rId1306" ref="A472"/>
    <hyperlink r:id="rId1307" ref="D472"/>
    <hyperlink r:id="rId1308" ref="E472"/>
    <hyperlink r:id="rId1309" ref="A473"/>
    <hyperlink r:id="rId1310" ref="B473"/>
    <hyperlink r:id="rId1311" ref="D473"/>
    <hyperlink r:id="rId1312" ref="E473"/>
    <hyperlink r:id="rId1313" ref="A474"/>
    <hyperlink r:id="rId1314" ref="D474"/>
    <hyperlink r:id="rId1315" ref="E474"/>
    <hyperlink r:id="rId1316" ref="A475"/>
    <hyperlink r:id="rId1317" ref="D475"/>
    <hyperlink r:id="rId1318" ref="E475"/>
    <hyperlink r:id="rId1319" ref="G475"/>
    <hyperlink r:id="rId1320" ref="A476"/>
    <hyperlink r:id="rId1321" ref="B476"/>
    <hyperlink r:id="rId1322" ref="D476"/>
    <hyperlink r:id="rId1323" ref="G476"/>
    <hyperlink r:id="rId1324" ref="A477"/>
    <hyperlink r:id="rId1325" ref="D477"/>
    <hyperlink r:id="rId1326" ref="F477"/>
    <hyperlink r:id="rId1327" ref="A478"/>
    <hyperlink r:id="rId1328" ref="D478"/>
    <hyperlink r:id="rId1329" ref="F478"/>
    <hyperlink r:id="rId1330" ref="A479"/>
    <hyperlink r:id="rId1331" ref="B479"/>
    <hyperlink r:id="rId1332" ref="D479"/>
    <hyperlink r:id="rId1333" ref="A480"/>
    <hyperlink r:id="rId1334" ref="D480"/>
    <hyperlink r:id="rId1335" ref="F480"/>
    <hyperlink r:id="rId1336" ref="A481"/>
    <hyperlink r:id="rId1337" ref="D481"/>
    <hyperlink r:id="rId1338" ref="A482"/>
    <hyperlink r:id="rId1339" ref="B482"/>
    <hyperlink r:id="rId1340" ref="D482"/>
    <hyperlink r:id="rId1341" ref="A483"/>
    <hyperlink r:id="rId1342" ref="D483"/>
    <hyperlink r:id="rId1343" ref="A484"/>
    <hyperlink r:id="rId1344" ref="B484"/>
    <hyperlink r:id="rId1345" ref="D484"/>
    <hyperlink r:id="rId1346" ref="A485"/>
    <hyperlink r:id="rId1347" ref="D485"/>
    <hyperlink r:id="rId1348" ref="A486"/>
    <hyperlink r:id="rId1349" ref="D486"/>
    <hyperlink r:id="rId1350" ref="A487"/>
    <hyperlink r:id="rId1351" ref="B487"/>
    <hyperlink r:id="rId1352" ref="D487"/>
    <hyperlink r:id="rId1353" ref="A488"/>
    <hyperlink r:id="rId1354" ref="D488"/>
    <hyperlink r:id="rId1355" ref="A489"/>
    <hyperlink r:id="rId1356" ref="B489"/>
    <hyperlink r:id="rId1357" ref="D489"/>
    <hyperlink r:id="rId1358" ref="A490"/>
    <hyperlink r:id="rId1359" ref="D490"/>
    <hyperlink r:id="rId1360" ref="A491"/>
    <hyperlink r:id="rId1361" ref="D491"/>
    <hyperlink r:id="rId1362" ref="F491"/>
    <hyperlink r:id="rId1363" ref="A492"/>
    <hyperlink r:id="rId1364" ref="B492"/>
    <hyperlink r:id="rId1365" ref="D492"/>
    <hyperlink r:id="rId1366" ref="A493"/>
    <hyperlink r:id="rId1367" ref="D493"/>
    <hyperlink r:id="rId1368" ref="A494"/>
    <hyperlink r:id="rId1369" ref="B494"/>
    <hyperlink r:id="rId1370" ref="D494"/>
    <hyperlink r:id="rId1371" ref="A495"/>
    <hyperlink r:id="rId1372" ref="D495"/>
    <hyperlink r:id="rId1373" ref="A496"/>
    <hyperlink r:id="rId1374" ref="D496"/>
    <hyperlink r:id="rId1375" ref="A497"/>
    <hyperlink r:id="rId1376" ref="D497"/>
    <hyperlink r:id="rId1377" ref="A498"/>
    <hyperlink r:id="rId1378" ref="D498"/>
    <hyperlink r:id="rId1379" ref="A499"/>
    <hyperlink r:id="rId1380" ref="B499"/>
    <hyperlink r:id="rId1381" ref="G499"/>
    <hyperlink r:id="rId1382" ref="A500"/>
    <hyperlink r:id="rId1383" ref="G500"/>
    <hyperlink r:id="rId1384" ref="A501"/>
    <hyperlink r:id="rId1385" ref="G501"/>
    <hyperlink r:id="rId1386" ref="A502"/>
    <hyperlink r:id="rId1387" ref="B502"/>
    <hyperlink r:id="rId1388" ref="D502"/>
    <hyperlink r:id="rId1389" ref="A503"/>
    <hyperlink r:id="rId1390" ref="D503"/>
    <hyperlink r:id="rId1391" ref="A504"/>
    <hyperlink r:id="rId1392" ref="D504"/>
    <hyperlink r:id="rId1393" ref="A505"/>
    <hyperlink r:id="rId1394" ref="D505"/>
    <hyperlink r:id="rId1395" ref="F505"/>
    <hyperlink r:id="rId1396" ref="A506"/>
    <hyperlink r:id="rId1397" ref="B506"/>
    <hyperlink r:id="rId1398" ref="D506"/>
    <hyperlink r:id="rId1399" ref="A507"/>
    <hyperlink r:id="rId1400" ref="D507"/>
    <hyperlink r:id="rId1401" ref="G507"/>
    <hyperlink r:id="rId1402" ref="A508"/>
    <hyperlink r:id="rId1403" ref="D508"/>
    <hyperlink r:id="rId1404" ref="F508"/>
    <hyperlink r:id="rId1405" ref="A509"/>
    <hyperlink r:id="rId1406" ref="B509"/>
    <hyperlink r:id="rId1407" ref="D509"/>
    <hyperlink r:id="rId1408" ref="A510"/>
    <hyperlink r:id="rId1409" ref="D510"/>
    <hyperlink r:id="rId1410" ref="A511"/>
    <hyperlink r:id="rId1411" ref="D511"/>
    <hyperlink r:id="rId1412" ref="A512"/>
    <hyperlink r:id="rId1413" ref="B512"/>
    <hyperlink r:id="rId1414" ref="D512"/>
    <hyperlink r:id="rId1415" ref="A513"/>
    <hyperlink r:id="rId1416" ref="D513"/>
    <hyperlink r:id="rId1417" ref="G513"/>
    <hyperlink r:id="rId1418" ref="A514"/>
    <hyperlink r:id="rId1419" ref="B514"/>
    <hyperlink r:id="rId1420" ref="D514"/>
    <hyperlink r:id="rId1421" ref="A515"/>
    <hyperlink r:id="rId1422" ref="D515"/>
    <hyperlink r:id="rId1423" ref="A516"/>
    <hyperlink r:id="rId1424" ref="D516"/>
    <hyperlink r:id="rId1425" ref="A517"/>
    <hyperlink r:id="rId1426" ref="D517"/>
    <hyperlink r:id="rId1427" ref="G517"/>
    <hyperlink r:id="rId1428" ref="A518"/>
    <hyperlink r:id="rId1429" ref="D518"/>
    <hyperlink r:id="rId1430" ref="F518"/>
    <hyperlink r:id="rId1431" ref="G518"/>
    <hyperlink r:id="rId1432" ref="A519"/>
    <hyperlink r:id="rId1433" ref="B519"/>
    <hyperlink r:id="rId1434" ref="D519"/>
    <hyperlink r:id="rId1435" ref="A520"/>
    <hyperlink r:id="rId1436" ref="D520"/>
    <hyperlink r:id="rId1437" ref="A521"/>
    <hyperlink r:id="rId1438" ref="D521"/>
    <hyperlink r:id="rId1439" ref="A522"/>
    <hyperlink r:id="rId1440" ref="B522"/>
    <hyperlink r:id="rId1441" ref="D522"/>
    <hyperlink r:id="rId1442" ref="A523"/>
    <hyperlink r:id="rId1443" ref="D523"/>
    <hyperlink r:id="rId1444" ref="A524"/>
    <hyperlink r:id="rId1445" ref="B524"/>
    <hyperlink r:id="rId1446" ref="D524"/>
    <hyperlink r:id="rId1447" ref="A525"/>
    <hyperlink r:id="rId1448" ref="D525"/>
    <hyperlink r:id="rId1449" ref="A526"/>
    <hyperlink r:id="rId1450" ref="D526"/>
    <hyperlink r:id="rId1451" ref="A527"/>
    <hyperlink r:id="rId1452" ref="B527"/>
    <hyperlink r:id="rId1453" ref="D527"/>
    <hyperlink r:id="rId1454" ref="G527"/>
    <hyperlink r:id="rId1455" ref="A528"/>
    <hyperlink r:id="rId1456" ref="D528"/>
    <hyperlink r:id="rId1457" ref="A529"/>
    <hyperlink r:id="rId1458" ref="D529"/>
    <hyperlink r:id="rId1459" ref="A530"/>
    <hyperlink r:id="rId1460" ref="D530"/>
    <hyperlink r:id="rId1461" ref="A531"/>
    <hyperlink r:id="rId1462" ref="B531"/>
    <hyperlink r:id="rId1463" ref="D531"/>
    <hyperlink r:id="rId1464" ref="G531"/>
    <hyperlink r:id="rId1465" ref="A532"/>
    <hyperlink r:id="rId1466" ref="D532"/>
    <hyperlink r:id="rId1467" ref="A533"/>
    <hyperlink r:id="rId1468" ref="D533"/>
    <hyperlink r:id="rId1469" ref="F533"/>
    <hyperlink r:id="rId1470" ref="A534"/>
    <hyperlink r:id="rId1471" ref="B534"/>
    <hyperlink r:id="rId1472" ref="E534"/>
    <hyperlink r:id="rId1473" ref="F534"/>
    <hyperlink r:id="rId1474" ref="A535"/>
    <hyperlink r:id="rId1475" ref="F535"/>
    <hyperlink r:id="rId1476" ref="A536"/>
    <hyperlink r:id="rId1477" ref="E536"/>
    <hyperlink r:id="rId1478" ref="A537"/>
    <hyperlink r:id="rId1479" ref="A538"/>
    <hyperlink r:id="rId1480" ref="B538"/>
    <hyperlink r:id="rId1481" ref="D538"/>
    <hyperlink r:id="rId1482" ref="E538"/>
    <hyperlink r:id="rId1483" ref="G538"/>
    <hyperlink r:id="rId1484" ref="A539"/>
    <hyperlink r:id="rId1485" ref="D539"/>
    <hyperlink r:id="rId1486" ref="G539"/>
    <hyperlink r:id="rId1487" ref="A540"/>
    <hyperlink r:id="rId1488" ref="D540"/>
    <hyperlink r:id="rId1489" ref="E540"/>
    <hyperlink r:id="rId1490" ref="A541"/>
    <hyperlink r:id="rId1491" ref="B541"/>
    <hyperlink r:id="rId1492" ref="D541"/>
    <hyperlink r:id="rId1493" ref="G541"/>
    <hyperlink r:id="rId1494" ref="A542"/>
    <hyperlink r:id="rId1495" ref="D542"/>
    <hyperlink r:id="rId1496" ref="G542"/>
    <hyperlink r:id="rId1497" ref="A543"/>
    <hyperlink r:id="rId1498" ref="D543"/>
    <hyperlink r:id="rId1499" ref="A544"/>
    <hyperlink r:id="rId1500" ref="B544"/>
    <hyperlink r:id="rId1501" ref="D544"/>
    <hyperlink r:id="rId1502" ref="A545"/>
    <hyperlink r:id="rId1503" ref="D545"/>
    <hyperlink r:id="rId1504" ref="A546"/>
    <hyperlink r:id="rId1505" ref="D546"/>
    <hyperlink r:id="rId1506" ref="G546"/>
    <hyperlink r:id="rId1507" ref="A547"/>
    <hyperlink r:id="rId1508" ref="B547"/>
    <hyperlink r:id="rId1509" ref="A548"/>
    <hyperlink r:id="rId1510" ref="A549"/>
    <hyperlink r:id="rId1511" ref="E549"/>
    <hyperlink r:id="rId1512" ref="G549"/>
    <hyperlink r:id="rId1513" ref="A550"/>
    <hyperlink r:id="rId1514" ref="B550"/>
    <hyperlink r:id="rId1515" ref="D550"/>
    <hyperlink r:id="rId1516" ref="A551"/>
    <hyperlink r:id="rId1517" ref="D551"/>
    <hyperlink r:id="rId1518" ref="A552"/>
    <hyperlink r:id="rId1519" ref="D552"/>
    <hyperlink r:id="rId1520" ref="A553"/>
    <hyperlink r:id="rId1521" ref="B553"/>
    <hyperlink r:id="rId1522" ref="D553"/>
    <hyperlink r:id="rId1523" ref="A554"/>
    <hyperlink r:id="rId1524" ref="D554"/>
    <hyperlink r:id="rId1525" ref="A555"/>
    <hyperlink r:id="rId1526" ref="B555"/>
    <hyperlink r:id="rId1527" ref="D555"/>
    <hyperlink r:id="rId1528" ref="A556"/>
    <hyperlink r:id="rId1529" ref="D556"/>
    <hyperlink r:id="rId1530" ref="A557"/>
    <hyperlink r:id="rId1531" ref="B557"/>
    <hyperlink r:id="rId1532" ref="D557"/>
    <hyperlink r:id="rId1533" ref="A558"/>
    <hyperlink r:id="rId1534" ref="D558"/>
    <hyperlink r:id="rId1535" ref="E558"/>
    <hyperlink r:id="rId1536" ref="A559"/>
    <hyperlink r:id="rId1537" ref="D559"/>
    <hyperlink r:id="rId1538" ref="A560"/>
    <hyperlink r:id="rId1539" ref="B560"/>
    <hyperlink r:id="rId1540" ref="D560"/>
    <hyperlink r:id="rId1541" ref="A561"/>
    <hyperlink r:id="rId1542" ref="D561"/>
    <hyperlink r:id="rId1543" ref="F561"/>
    <hyperlink r:id="rId1544" ref="A562"/>
    <hyperlink r:id="rId1545" ref="B562"/>
    <hyperlink r:id="rId1546" ref="D562"/>
    <hyperlink r:id="rId1547" ref="G562"/>
    <hyperlink r:id="rId1548" ref="A563"/>
    <hyperlink r:id="rId1549" ref="D563"/>
    <hyperlink r:id="rId1550" ref="F563"/>
    <hyperlink r:id="rId1551" ref="A564"/>
    <hyperlink r:id="rId1552" ref="D564"/>
    <hyperlink r:id="rId1553" ref="A565"/>
    <hyperlink r:id="rId1554" ref="D565"/>
    <hyperlink r:id="rId1555" ref="A566"/>
    <hyperlink r:id="rId1556" ref="B566"/>
    <hyperlink r:id="rId1557" ref="D566"/>
    <hyperlink r:id="rId1558" ref="G566"/>
    <hyperlink r:id="rId1559" ref="A567"/>
    <hyperlink r:id="rId1560" ref="D567"/>
    <hyperlink r:id="rId1561" ref="F567"/>
    <hyperlink r:id="rId1562" ref="G567"/>
    <hyperlink r:id="rId1563" ref="A568"/>
    <hyperlink r:id="rId1564" ref="B568"/>
    <hyperlink r:id="rId1565" ref="D568"/>
    <hyperlink r:id="rId1566" ref="F568"/>
    <hyperlink r:id="rId1567" ref="A569"/>
    <hyperlink r:id="rId1568" ref="D569"/>
    <hyperlink r:id="rId1569" ref="F569"/>
    <hyperlink r:id="rId1570" ref="A570"/>
    <hyperlink r:id="rId1571" ref="B570"/>
    <hyperlink r:id="rId1572" ref="D570"/>
    <hyperlink r:id="rId1573" ref="F570"/>
    <hyperlink r:id="rId1574" ref="G570"/>
    <hyperlink r:id="rId1575" ref="A571"/>
    <hyperlink r:id="rId1576" ref="D571"/>
    <hyperlink r:id="rId1577" ref="A572"/>
    <hyperlink r:id="rId1578" ref="D572"/>
    <hyperlink r:id="rId1579" ref="A573"/>
    <hyperlink r:id="rId1580" ref="B573"/>
    <hyperlink r:id="rId1581" ref="D573"/>
    <hyperlink r:id="rId1582" ref="F573"/>
    <hyperlink r:id="rId1583" ref="G573"/>
    <hyperlink r:id="rId1584" ref="A574"/>
    <hyperlink r:id="rId1585" ref="D574"/>
    <hyperlink r:id="rId1586" ref="A575"/>
    <hyperlink r:id="rId1587" ref="B575"/>
    <hyperlink r:id="rId1588" ref="D575"/>
    <hyperlink r:id="rId1589" ref="A576"/>
    <hyperlink r:id="rId1590" ref="D576"/>
    <hyperlink r:id="rId1591" ref="A577"/>
    <hyperlink r:id="rId1592" ref="B577"/>
    <hyperlink r:id="rId1593" ref="D577"/>
    <hyperlink r:id="rId1594" ref="A578"/>
    <hyperlink r:id="rId1595" ref="D578"/>
    <hyperlink r:id="rId1596" ref="F578"/>
    <hyperlink r:id="rId1597" ref="A579"/>
    <hyperlink r:id="rId1598" ref="B579"/>
    <hyperlink r:id="rId1599" ref="D579"/>
    <hyperlink r:id="rId1600" ref="A580"/>
    <hyperlink r:id="rId1601" ref="D580"/>
    <hyperlink r:id="rId1602" ref="A581"/>
    <hyperlink r:id="rId1603" ref="D581"/>
    <hyperlink r:id="rId1604" ref="A582"/>
    <hyperlink r:id="rId1605" ref="D582"/>
    <hyperlink r:id="rId1606" ref="A583"/>
    <hyperlink r:id="rId1607" ref="D583"/>
    <hyperlink r:id="rId1608" ref="G583"/>
    <hyperlink r:id="rId1609" ref="A584"/>
    <hyperlink r:id="rId1610" ref="D584"/>
    <hyperlink r:id="rId1611" ref="A585"/>
    <hyperlink r:id="rId1612" ref="B585"/>
    <hyperlink r:id="rId1613" ref="D585"/>
    <hyperlink r:id="rId1614" ref="A586"/>
    <hyperlink r:id="rId1615" ref="D586"/>
    <hyperlink r:id="rId1616" ref="A587"/>
    <hyperlink r:id="rId1617" ref="B587"/>
    <hyperlink r:id="rId1618" ref="D587"/>
    <hyperlink r:id="rId1619" ref="G587"/>
    <hyperlink r:id="rId1620" ref="A588"/>
    <hyperlink r:id="rId1621" ref="D588"/>
    <hyperlink r:id="rId1622" ref="A589"/>
    <hyperlink r:id="rId1623" ref="B589"/>
    <hyperlink r:id="rId1624" ref="D589"/>
    <hyperlink r:id="rId1625" ref="F589"/>
    <hyperlink r:id="rId1626" ref="A590"/>
    <hyperlink r:id="rId1627" ref="D590"/>
    <hyperlink r:id="rId1628" ref="A591"/>
    <hyperlink r:id="rId1629" ref="D591"/>
    <hyperlink r:id="rId1630" ref="G591"/>
    <hyperlink r:id="rId1631" ref="A592"/>
    <hyperlink r:id="rId1632" ref="B592"/>
    <hyperlink r:id="rId1633" ref="D592"/>
    <hyperlink r:id="rId1634" ref="A593"/>
    <hyperlink r:id="rId1635" ref="D593"/>
    <hyperlink r:id="rId1636" ref="F593"/>
    <hyperlink r:id="rId1637" ref="A594"/>
    <hyperlink r:id="rId1638" ref="B594"/>
    <hyperlink r:id="rId1639" ref="D594"/>
    <hyperlink r:id="rId1640" ref="G594"/>
    <hyperlink r:id="rId1641" ref="A595"/>
    <hyperlink r:id="rId1642" ref="D595"/>
    <hyperlink r:id="rId1643" ref="A596"/>
    <hyperlink r:id="rId1644" ref="B596"/>
    <hyperlink r:id="rId1645" ref="D596"/>
    <hyperlink r:id="rId1646" ref="A597"/>
    <hyperlink r:id="rId1647" ref="D597"/>
    <hyperlink r:id="rId1648" ref="A598"/>
    <hyperlink r:id="rId1649" ref="D598"/>
    <hyperlink r:id="rId1650" ref="F598"/>
    <hyperlink r:id="rId1651" ref="A599"/>
    <hyperlink r:id="rId1652" ref="D599"/>
    <hyperlink r:id="rId1653" ref="F599"/>
    <hyperlink r:id="rId1654" ref="G599"/>
    <hyperlink r:id="rId1655" ref="A600"/>
    <hyperlink r:id="rId1656" ref="D600"/>
    <hyperlink r:id="rId1657" ref="A601"/>
    <hyperlink r:id="rId1658" ref="D601"/>
    <hyperlink r:id="rId1659" ref="A602"/>
    <hyperlink r:id="rId1660" ref="B602"/>
    <hyperlink r:id="rId1661" ref="D602"/>
    <hyperlink r:id="rId1662" ref="F602"/>
    <hyperlink r:id="rId1663" ref="A603"/>
    <hyperlink r:id="rId1664" ref="D603"/>
    <hyperlink r:id="rId1665" ref="A604"/>
    <hyperlink r:id="rId1666" ref="B604"/>
    <hyperlink r:id="rId1667" ref="D604"/>
    <hyperlink r:id="rId1668" ref="A605"/>
    <hyperlink r:id="rId1669" ref="D605"/>
    <hyperlink r:id="rId1670" ref="A606"/>
    <hyperlink r:id="rId1671" ref="D606"/>
    <hyperlink r:id="rId1672" ref="A607"/>
    <hyperlink r:id="rId1673" ref="B607"/>
    <hyperlink r:id="rId1674" ref="D607"/>
    <hyperlink r:id="rId1675" ref="A608"/>
    <hyperlink r:id="rId1676" ref="D608"/>
    <hyperlink r:id="rId1677" ref="A609"/>
    <hyperlink r:id="rId1678" ref="D609"/>
    <hyperlink r:id="rId1679" ref="G609"/>
    <hyperlink r:id="rId1680" ref="A610"/>
    <hyperlink r:id="rId1681" ref="D610"/>
    <hyperlink r:id="rId1682" ref="A611"/>
    <hyperlink r:id="rId1683" ref="B611"/>
    <hyperlink r:id="rId1684" ref="D611"/>
    <hyperlink r:id="rId1685" ref="G611"/>
    <hyperlink r:id="rId1686" ref="E613"/>
    <hyperlink r:id="rId1687" ref="A614"/>
    <hyperlink r:id="rId1688" ref="D614"/>
    <hyperlink r:id="rId1689" ref="A615"/>
    <hyperlink r:id="rId1690" ref="D615"/>
    <hyperlink r:id="rId1691" ref="E615"/>
    <hyperlink r:id="rId1692" ref="A616"/>
    <hyperlink r:id="rId1693" ref="D616"/>
    <hyperlink r:id="rId1694" ref="E617"/>
    <hyperlink r:id="rId1695" ref="A618"/>
    <hyperlink r:id="rId1696" ref="B618"/>
    <hyperlink r:id="rId1697" ref="D618"/>
    <hyperlink r:id="rId1698" ref="F618"/>
    <hyperlink r:id="rId1699" ref="A619"/>
    <hyperlink r:id="rId1700" ref="D619"/>
    <hyperlink r:id="rId1701" ref="A620"/>
    <hyperlink r:id="rId1702" ref="B620"/>
    <hyperlink r:id="rId1703" ref="F620"/>
    <hyperlink r:id="rId1704" ref="A621"/>
    <hyperlink r:id="rId1705" ref="A622"/>
    <hyperlink r:id="rId1706" ref="A623"/>
    <hyperlink r:id="rId1707" ref="B623"/>
    <hyperlink r:id="rId1708" ref="D623"/>
    <hyperlink r:id="rId1709" ref="A624"/>
    <hyperlink r:id="rId1710" ref="D624"/>
    <hyperlink r:id="rId1711" ref="A625"/>
    <hyperlink r:id="rId1712" ref="B625"/>
    <hyperlink r:id="rId1713" ref="D625"/>
    <hyperlink r:id="rId1714" ref="A626"/>
    <hyperlink r:id="rId1715" ref="D626"/>
    <hyperlink r:id="rId1716" ref="A627"/>
    <hyperlink r:id="rId1717" ref="D627"/>
    <hyperlink r:id="rId1718" ref="G627"/>
    <hyperlink r:id="rId1719" ref="A628"/>
    <hyperlink r:id="rId1720" ref="D628"/>
    <hyperlink r:id="rId1721" ref="A629"/>
    <hyperlink r:id="rId1722" ref="B629"/>
    <hyperlink r:id="rId1723" ref="D629"/>
    <hyperlink r:id="rId1724" ref="A630"/>
    <hyperlink r:id="rId1725" ref="D630"/>
    <hyperlink r:id="rId1726" ref="A631"/>
    <hyperlink r:id="rId1727" ref="D631"/>
    <hyperlink r:id="rId1728" ref="A632"/>
    <hyperlink r:id="rId1729" ref="D632"/>
    <hyperlink r:id="rId1730" ref="A633"/>
    <hyperlink r:id="rId1731" ref="B633"/>
    <hyperlink r:id="rId1732" ref="D633"/>
    <hyperlink r:id="rId1733" ref="A634"/>
    <hyperlink r:id="rId1734" ref="D634"/>
    <hyperlink r:id="rId1735" ref="A635"/>
    <hyperlink r:id="rId1736" ref="D635"/>
    <hyperlink r:id="rId1737" ref="A636"/>
    <hyperlink r:id="rId1738" ref="B636"/>
    <hyperlink r:id="rId1739" ref="D636"/>
    <hyperlink r:id="rId1740" ref="E636"/>
    <hyperlink r:id="rId1741" ref="A637"/>
    <hyperlink r:id="rId1742" ref="D637"/>
    <hyperlink r:id="rId1743" ref="F637"/>
    <hyperlink r:id="rId1744" ref="A638"/>
    <hyperlink r:id="rId1745" ref="D638"/>
    <hyperlink r:id="rId1746" ref="A639"/>
    <hyperlink r:id="rId1747" ref="B639"/>
    <hyperlink r:id="rId1748" ref="D639"/>
    <hyperlink r:id="rId1749" ref="A640"/>
    <hyperlink r:id="rId1750" ref="D640"/>
    <hyperlink r:id="rId1751" ref="A641"/>
    <hyperlink r:id="rId1752" ref="D641"/>
    <hyperlink r:id="rId1753" ref="F641"/>
    <hyperlink r:id="rId1754" ref="A642"/>
    <hyperlink r:id="rId1755" ref="B642"/>
    <hyperlink r:id="rId1756" ref="D642"/>
    <hyperlink r:id="rId1757" ref="G642"/>
    <hyperlink r:id="rId1758" ref="A643"/>
    <hyperlink r:id="rId1759" ref="D643"/>
    <hyperlink r:id="rId1760" ref="A644"/>
    <hyperlink r:id="rId1761" ref="D644"/>
    <hyperlink r:id="rId1762" ref="A645"/>
    <hyperlink r:id="rId1763" ref="D645"/>
    <hyperlink r:id="rId1764" ref="F645"/>
    <hyperlink r:id="rId1765" ref="A646"/>
    <hyperlink r:id="rId1766" ref="B646"/>
    <hyperlink r:id="rId1767" ref="D646"/>
    <hyperlink r:id="rId1768" ref="A647"/>
    <hyperlink r:id="rId1769" ref="D647"/>
    <hyperlink r:id="rId1770" ref="A648"/>
    <hyperlink r:id="rId1771" ref="B648"/>
    <hyperlink r:id="rId1772" ref="D648"/>
    <hyperlink r:id="rId1773" ref="A649"/>
    <hyperlink r:id="rId1774" ref="D649"/>
    <hyperlink r:id="rId1775" ref="A650"/>
    <hyperlink r:id="rId1776" ref="D650"/>
    <hyperlink r:id="rId1777" ref="A651"/>
    <hyperlink r:id="rId1778" ref="B651"/>
    <hyperlink r:id="rId1779" ref="D651"/>
    <hyperlink r:id="rId1780" ref="E652"/>
    <hyperlink r:id="rId1781" ref="A653"/>
    <hyperlink r:id="rId1782" ref="D653"/>
    <hyperlink r:id="rId1783" ref="A654"/>
    <hyperlink r:id="rId1784" ref="D654"/>
    <hyperlink r:id="rId1785" ref="A655"/>
    <hyperlink r:id="rId1786" ref="B655"/>
    <hyperlink r:id="rId1787" ref="D655"/>
    <hyperlink r:id="rId1788" ref="G655"/>
    <hyperlink r:id="rId1789" ref="A656"/>
    <hyperlink r:id="rId1790" ref="D656"/>
    <hyperlink r:id="rId1791" ref="F656"/>
    <hyperlink r:id="rId1792" ref="G656"/>
    <hyperlink r:id="rId1793" ref="E660"/>
    <hyperlink r:id="rId1794" ref="A662"/>
    <hyperlink r:id="rId1795" ref="D662"/>
    <hyperlink r:id="rId1796" ref="F662"/>
    <hyperlink r:id="rId1797" ref="A663"/>
    <hyperlink r:id="rId1798" ref="D663"/>
    <hyperlink r:id="rId1799" ref="G663"/>
    <hyperlink r:id="rId1800" ref="A664"/>
    <hyperlink r:id="rId1801" ref="B664"/>
    <hyperlink r:id="rId1802" ref="D665"/>
    <hyperlink r:id="rId1803" ref="A668"/>
    <hyperlink r:id="rId1804" ref="F668"/>
    <hyperlink r:id="rId1805" ref="G668"/>
    <hyperlink r:id="rId1806" ref="E669"/>
    <hyperlink r:id="rId1807" ref="D670"/>
    <hyperlink r:id="rId1808" ref="E670"/>
    <hyperlink r:id="rId1809" ref="A673"/>
    <hyperlink r:id="rId1810" ref="D673"/>
    <hyperlink r:id="rId1811" ref="A674"/>
    <hyperlink r:id="rId1812" ref="D674"/>
    <hyperlink r:id="rId1813" ref="E674"/>
    <hyperlink r:id="rId1814" ref="A676"/>
    <hyperlink r:id="rId1815" ref="B676"/>
    <hyperlink r:id="rId1816" ref="D676"/>
    <hyperlink r:id="rId1817" ref="A677"/>
    <hyperlink r:id="rId1818" ref="D677"/>
    <hyperlink r:id="rId1819" ref="A678"/>
    <hyperlink r:id="rId1820" ref="D678"/>
    <hyperlink r:id="rId1821" ref="A679"/>
    <hyperlink r:id="rId1822" ref="B679"/>
    <hyperlink r:id="rId1823" ref="F679"/>
    <hyperlink r:id="rId1824" ref="A680"/>
    <hyperlink r:id="rId1825" ref="A681"/>
    <hyperlink r:id="rId1826" ref="B681"/>
    <hyperlink r:id="rId1827" ref="D681"/>
    <hyperlink r:id="rId1828" ref="A682"/>
    <hyperlink r:id="rId1829" ref="D682"/>
    <hyperlink r:id="rId1830" ref="A683"/>
    <hyperlink r:id="rId1831" ref="D683"/>
    <hyperlink r:id="rId1832" ref="F683"/>
    <hyperlink r:id="rId1833" ref="A684"/>
    <hyperlink r:id="rId1834" ref="D684"/>
    <hyperlink r:id="rId1835" ref="F684"/>
    <hyperlink r:id="rId1836" ref="A685"/>
    <hyperlink r:id="rId1837" ref="D685"/>
    <hyperlink r:id="rId1838" ref="F685"/>
    <hyperlink r:id="rId1839" ref="A686"/>
    <hyperlink r:id="rId1840" ref="B686"/>
    <hyperlink r:id="rId1841" ref="G686"/>
    <hyperlink r:id="rId1842" ref="A687"/>
    <hyperlink r:id="rId1843" ref="F687"/>
    <hyperlink r:id="rId1844" ref="A688"/>
    <hyperlink r:id="rId1845" ref="A689"/>
    <hyperlink r:id="rId1846" ref="B689"/>
    <hyperlink r:id="rId1847" ref="D689"/>
    <hyperlink r:id="rId1848" ref="G689"/>
    <hyperlink r:id="rId1849" ref="A690"/>
    <hyperlink r:id="rId1850" ref="D690"/>
    <hyperlink r:id="rId1851" ref="A691"/>
    <hyperlink r:id="rId1852" ref="B691"/>
    <hyperlink r:id="rId1853" ref="D691"/>
    <hyperlink r:id="rId1854" ref="F691"/>
    <hyperlink r:id="rId1855" ref="G691"/>
    <hyperlink r:id="rId1856" ref="A692"/>
    <hyperlink r:id="rId1857" ref="D692"/>
    <hyperlink r:id="rId1858" ref="A694"/>
    <hyperlink r:id="rId1859" ref="D694"/>
    <hyperlink r:id="rId1860" ref="G694"/>
    <hyperlink r:id="rId1861" ref="A695"/>
    <hyperlink r:id="rId1862" ref="B695"/>
    <hyperlink r:id="rId1863" ref="D695"/>
    <hyperlink r:id="rId1864" ref="F695"/>
    <hyperlink r:id="rId1865" ref="G695"/>
    <hyperlink r:id="rId1866" ref="A696"/>
    <hyperlink r:id="rId1867" ref="D696"/>
    <hyperlink r:id="rId1868" ref="F696"/>
    <hyperlink r:id="rId1869" ref="A697"/>
    <hyperlink r:id="rId1870" ref="D697"/>
    <hyperlink r:id="rId1871" ref="F697"/>
    <hyperlink r:id="rId1872" ref="A698"/>
    <hyperlink r:id="rId1873" ref="D698"/>
    <hyperlink r:id="rId1874" ref="F698"/>
    <hyperlink r:id="rId1875" ref="A699"/>
    <hyperlink r:id="rId1876" ref="B699"/>
    <hyperlink r:id="rId1877" ref="D699"/>
    <hyperlink r:id="rId1878" ref="A700"/>
    <hyperlink r:id="rId1879" ref="D700"/>
    <hyperlink r:id="rId1880" ref="F700"/>
    <hyperlink r:id="rId1881" ref="A701"/>
    <hyperlink r:id="rId1882" ref="D701"/>
    <hyperlink r:id="rId1883" ref="F701"/>
    <hyperlink r:id="rId1884" ref="G701"/>
    <hyperlink r:id="rId1885" ref="A702"/>
    <hyperlink r:id="rId1886" ref="B702"/>
    <hyperlink r:id="rId1887" ref="D702"/>
    <hyperlink r:id="rId1888" ref="A703"/>
    <hyperlink r:id="rId1889" ref="D703"/>
    <hyperlink r:id="rId1890" ref="A704"/>
    <hyperlink r:id="rId1891" ref="B704"/>
    <hyperlink r:id="rId1892" ref="D704"/>
    <hyperlink r:id="rId1893" ref="F704"/>
    <hyperlink r:id="rId1894" ref="A705"/>
    <hyperlink r:id="rId1895" ref="D705"/>
    <hyperlink r:id="rId1896" ref="G705"/>
    <hyperlink r:id="rId1897" ref="A706"/>
    <hyperlink r:id="rId1898" ref="D706"/>
    <hyperlink r:id="rId1899" ref="A707"/>
    <hyperlink r:id="rId1900" ref="B707"/>
    <hyperlink r:id="rId1901" ref="D707"/>
    <hyperlink r:id="rId1902" ref="A708"/>
    <hyperlink r:id="rId1903" ref="D708"/>
    <hyperlink r:id="rId1904" ref="A709"/>
    <hyperlink r:id="rId1905" ref="D709"/>
    <hyperlink r:id="rId1906" ref="G709"/>
    <hyperlink r:id="rId1907" ref="A710"/>
    <hyperlink r:id="rId1908" ref="D710"/>
    <hyperlink r:id="rId1909" ref="A712"/>
    <hyperlink r:id="rId1910" ref="B712"/>
    <hyperlink r:id="rId1911" ref="D712"/>
    <hyperlink r:id="rId1912" ref="E712"/>
    <hyperlink r:id="rId1913" ref="F712"/>
    <hyperlink r:id="rId1914" ref="G712"/>
    <hyperlink r:id="rId1915" ref="A713"/>
    <hyperlink r:id="rId1916" ref="D713"/>
    <hyperlink r:id="rId1917" ref="E713"/>
    <hyperlink r:id="rId1918" ref="A714"/>
    <hyperlink r:id="rId1919" ref="B714"/>
    <hyperlink r:id="rId1920" ref="D714"/>
    <hyperlink r:id="rId1921" ref="A715"/>
    <hyperlink r:id="rId1922" ref="D715"/>
    <hyperlink r:id="rId1923" ref="A716"/>
    <hyperlink r:id="rId1924" ref="B716"/>
    <hyperlink r:id="rId1925" ref="D716"/>
    <hyperlink r:id="rId1926" ref="F716"/>
    <hyperlink r:id="rId1927" ref="G716"/>
    <hyperlink r:id="rId1928" ref="A717"/>
    <hyperlink r:id="rId1929" ref="D717"/>
    <hyperlink r:id="rId1930" ref="A718"/>
    <hyperlink r:id="rId1931" ref="D718"/>
    <hyperlink r:id="rId1932" ref="G718"/>
    <hyperlink r:id="rId1933" ref="A719"/>
    <hyperlink r:id="rId1934" ref="B719"/>
    <hyperlink r:id="rId1935" ref="D719"/>
    <hyperlink r:id="rId1936" ref="A720"/>
    <hyperlink r:id="rId1937" ref="D720"/>
    <hyperlink r:id="rId1938" ref="F720"/>
    <hyperlink r:id="rId1939" ref="A721"/>
    <hyperlink r:id="rId1940" ref="D721"/>
    <hyperlink r:id="rId1941" ref="A722"/>
    <hyperlink r:id="rId1942" ref="D722"/>
    <hyperlink r:id="rId1943" ref="A723"/>
    <hyperlink r:id="rId1944" ref="B723"/>
    <hyperlink r:id="rId1945" ref="D723"/>
    <hyperlink r:id="rId1946" ref="F723"/>
    <hyperlink r:id="rId1947" ref="G723"/>
    <hyperlink r:id="rId1948" ref="E724"/>
    <hyperlink r:id="rId1949" ref="A725"/>
    <hyperlink r:id="rId1950" ref="D725"/>
    <hyperlink r:id="rId1951" ref="G725"/>
    <hyperlink r:id="rId1952" ref="A726"/>
    <hyperlink r:id="rId1953" ref="D726"/>
    <hyperlink r:id="rId1954" ref="A727"/>
    <hyperlink r:id="rId1955" ref="B727"/>
    <hyperlink r:id="rId1956" ref="D727"/>
    <hyperlink r:id="rId1957" ref="A728"/>
    <hyperlink r:id="rId1958" ref="D728"/>
    <hyperlink r:id="rId1959" ref="G728"/>
    <hyperlink r:id="rId1960" ref="A729"/>
    <hyperlink r:id="rId1961" ref="D729"/>
    <hyperlink r:id="rId1962" ref="A730"/>
    <hyperlink r:id="rId1963" ref="B730"/>
    <hyperlink r:id="rId1964" ref="D730"/>
    <hyperlink r:id="rId1965" ref="G730"/>
    <hyperlink r:id="rId1966" ref="A731"/>
    <hyperlink r:id="rId1967" ref="D731"/>
    <hyperlink r:id="rId1968" ref="F731"/>
    <hyperlink r:id="rId1969" ref="A732"/>
    <hyperlink r:id="rId1970" ref="D732"/>
    <hyperlink r:id="rId1971" ref="A733"/>
    <hyperlink r:id="rId1972" ref="D733"/>
    <hyperlink r:id="rId1973" ref="A734"/>
    <hyperlink r:id="rId1974" ref="B734"/>
    <hyperlink r:id="rId1975" ref="D734"/>
    <hyperlink r:id="rId1976" ref="G734"/>
    <hyperlink r:id="rId1977" ref="A735"/>
    <hyperlink r:id="rId1978" ref="D737"/>
    <hyperlink r:id="rId1979" ref="E737"/>
    <hyperlink r:id="rId1980" ref="A738"/>
    <hyperlink r:id="rId1981" ref="D738"/>
    <hyperlink r:id="rId1982" ref="A739"/>
    <hyperlink r:id="rId1983" ref="B739"/>
    <hyperlink r:id="rId1984" ref="D739"/>
    <hyperlink r:id="rId1985" ref="A740"/>
    <hyperlink r:id="rId1986" ref="D740"/>
    <hyperlink r:id="rId1987" ref="A741"/>
    <hyperlink r:id="rId1988" ref="D741"/>
    <hyperlink r:id="rId1989" ref="F741"/>
    <hyperlink r:id="rId1990" ref="A742"/>
    <hyperlink r:id="rId1991" ref="B742"/>
    <hyperlink r:id="rId1992" ref="D742"/>
    <hyperlink r:id="rId1993" ref="G742"/>
    <hyperlink r:id="rId1994" ref="A743"/>
    <hyperlink r:id="rId1995" ref="D743"/>
    <hyperlink r:id="rId1996" ref="G743"/>
    <hyperlink r:id="rId1997" ref="A744"/>
    <hyperlink r:id="rId1998" ref="B744"/>
    <hyperlink r:id="rId1999" ref="D744"/>
    <hyperlink r:id="rId2000" ref="E744"/>
    <hyperlink r:id="rId2001" ref="A745"/>
    <hyperlink r:id="rId2002" ref="D745"/>
    <hyperlink r:id="rId2003" ref="G745"/>
    <hyperlink r:id="rId2004" ref="A746"/>
    <hyperlink r:id="rId2005" ref="B746"/>
    <hyperlink r:id="rId2006" ref="D746"/>
    <hyperlink r:id="rId2007" ref="A747"/>
    <hyperlink r:id="rId2008" ref="D747"/>
    <hyperlink r:id="rId2009" ref="A748"/>
    <hyperlink r:id="rId2010" ref="D748"/>
    <hyperlink r:id="rId2011" ref="A749"/>
    <hyperlink r:id="rId2012" ref="B749"/>
    <hyperlink r:id="rId2013" ref="F749"/>
    <hyperlink r:id="rId2014" ref="G749"/>
    <hyperlink r:id="rId2015" ref="A750"/>
    <hyperlink r:id="rId2016" ref="F750"/>
    <hyperlink r:id="rId2017" ref="G750"/>
    <hyperlink r:id="rId2018" ref="A751"/>
    <hyperlink r:id="rId2019" ref="A752"/>
    <hyperlink r:id="rId2020" ref="A753"/>
    <hyperlink r:id="rId2021" ref="B753"/>
    <hyperlink r:id="rId2022" ref="D753"/>
    <hyperlink r:id="rId2023" ref="G753"/>
    <hyperlink r:id="rId2024" ref="A754"/>
    <hyperlink r:id="rId2025" ref="D754"/>
    <hyperlink r:id="rId2026" ref="G754"/>
    <hyperlink r:id="rId2027" ref="A755"/>
    <hyperlink r:id="rId2028" ref="D755"/>
    <hyperlink r:id="rId2029" ref="F755"/>
    <hyperlink r:id="rId2030" ref="A756"/>
    <hyperlink r:id="rId2031" ref="B756"/>
    <hyperlink r:id="rId2032" ref="D756"/>
    <hyperlink r:id="rId2033" ref="A757"/>
    <hyperlink r:id="rId2034" ref="D757"/>
    <hyperlink r:id="rId2035" ref="A758"/>
    <hyperlink r:id="rId2036" ref="D758"/>
    <hyperlink r:id="rId2037" ref="A759"/>
    <hyperlink r:id="rId2038" ref="B759"/>
    <hyperlink r:id="rId2039" ref="D759"/>
    <hyperlink r:id="rId2040" ref="A760"/>
    <hyperlink r:id="rId2041" ref="D760"/>
    <hyperlink r:id="rId2042" ref="G760"/>
    <hyperlink r:id="rId2043" ref="A761"/>
    <hyperlink r:id="rId2044" ref="D761"/>
    <hyperlink r:id="rId2045" ref="A762"/>
    <hyperlink r:id="rId2046" ref="B762"/>
    <hyperlink r:id="rId2047" ref="D762"/>
    <hyperlink r:id="rId2048" ref="G762"/>
    <hyperlink r:id="rId2049" ref="A763"/>
    <hyperlink r:id="rId2050" ref="D763"/>
    <hyperlink r:id="rId2051" ref="F763"/>
    <hyperlink r:id="rId2052" ref="A764"/>
    <hyperlink r:id="rId2053" ref="D764"/>
    <hyperlink r:id="rId2054" ref="A765"/>
    <hyperlink r:id="rId2055" ref="D765"/>
    <hyperlink r:id="rId2056" ref="A766"/>
    <hyperlink r:id="rId2057" ref="B766"/>
    <hyperlink r:id="rId2058" ref="D766"/>
    <hyperlink r:id="rId2059" ref="E766"/>
    <hyperlink r:id="rId2060" ref="J766"/>
    <hyperlink r:id="rId2061" ref="A767"/>
    <hyperlink r:id="rId2062" ref="B767"/>
    <hyperlink r:id="rId2063" ref="D767"/>
    <hyperlink r:id="rId2064" ref="E767"/>
    <hyperlink r:id="rId2065" ref="F767"/>
    <hyperlink r:id="rId2066" ref="A768"/>
    <hyperlink r:id="rId2067" ref="D768"/>
    <hyperlink r:id="rId2068" ref="F768"/>
    <hyperlink r:id="rId2069" ref="A769"/>
    <hyperlink r:id="rId2070" ref="D769"/>
    <hyperlink r:id="rId2071" ref="A770"/>
    <hyperlink r:id="rId2072" ref="B770"/>
    <hyperlink r:id="rId2073" ref="D770"/>
    <hyperlink r:id="rId2074" ref="A771"/>
    <hyperlink r:id="rId2075" ref="D771"/>
    <hyperlink r:id="rId2076" ref="A772"/>
    <hyperlink r:id="rId2077" ref="B772"/>
    <hyperlink r:id="rId2078" ref="D772"/>
    <hyperlink r:id="rId2079" ref="A773"/>
    <hyperlink r:id="rId2080" ref="D773"/>
    <hyperlink r:id="rId2081" ref="A774"/>
    <hyperlink r:id="rId2082" ref="D774"/>
    <hyperlink r:id="rId2083" ref="F774"/>
    <hyperlink r:id="rId2084" ref="A775"/>
    <hyperlink r:id="rId2085" ref="B775"/>
    <hyperlink r:id="rId2086" ref="D775"/>
    <hyperlink r:id="rId2087" ref="A776"/>
    <hyperlink r:id="rId2088" ref="D776"/>
    <hyperlink r:id="rId2089" ref="A777"/>
    <hyperlink r:id="rId2090" ref="D777"/>
    <hyperlink r:id="rId2091" ref="F777"/>
    <hyperlink r:id="rId2092" ref="A778"/>
    <hyperlink r:id="rId2093" ref="B778"/>
    <hyperlink r:id="rId2094" ref="D778"/>
    <hyperlink r:id="rId2095" ref="A779"/>
    <hyperlink r:id="rId2096" ref="D779"/>
    <hyperlink r:id="rId2097" ref="F779"/>
    <hyperlink r:id="rId2098" ref="A780"/>
    <hyperlink r:id="rId2099" ref="D780"/>
    <hyperlink r:id="rId2100" ref="F780"/>
    <hyperlink r:id="rId2101" ref="A781"/>
    <hyperlink r:id="rId2102" ref="B781"/>
    <hyperlink r:id="rId2103" ref="D781"/>
    <hyperlink r:id="rId2104" ref="A784"/>
    <hyperlink r:id="rId2105" ref="D784"/>
    <hyperlink r:id="rId2106" ref="A785"/>
    <hyperlink r:id="rId2107" ref="D785"/>
    <hyperlink r:id="rId2108" ref="A786"/>
    <hyperlink r:id="rId2109" ref="B786"/>
    <hyperlink r:id="rId2110" ref="D786"/>
    <hyperlink r:id="rId2111" ref="E786"/>
    <hyperlink r:id="rId2112" ref="E787"/>
    <hyperlink r:id="rId2113" ref="A789"/>
    <hyperlink r:id="rId2114" ref="D789"/>
    <hyperlink r:id="rId2115" ref="A790"/>
    <hyperlink r:id="rId2116" ref="D790"/>
    <hyperlink r:id="rId2117" ref="E790"/>
    <hyperlink r:id="rId2118" ref="A792"/>
    <hyperlink r:id="rId2119" ref="D792"/>
    <hyperlink r:id="rId2120" ref="A793"/>
    <hyperlink r:id="rId2121" ref="B793"/>
    <hyperlink r:id="rId2122" ref="D793"/>
    <hyperlink r:id="rId2123" ref="F793"/>
    <hyperlink r:id="rId2124" ref="G793"/>
    <hyperlink r:id="rId2125" ref="A794"/>
    <hyperlink r:id="rId2126" ref="D794"/>
    <hyperlink r:id="rId2127" ref="F794"/>
    <hyperlink r:id="rId2128" ref="G794"/>
    <hyperlink r:id="rId2129" ref="A796"/>
    <hyperlink r:id="rId2130" ref="D796"/>
    <hyperlink r:id="rId2131" ref="A797"/>
    <hyperlink r:id="rId2132" ref="B797"/>
    <hyperlink r:id="rId2133" ref="D797"/>
    <hyperlink r:id="rId2134" ref="G797"/>
    <hyperlink r:id="rId2135" ref="A798"/>
    <hyperlink r:id="rId2136" ref="D798"/>
    <hyperlink r:id="rId2137" ref="A799"/>
    <hyperlink r:id="rId2138" ref="B799"/>
    <hyperlink r:id="rId2139" ref="D799"/>
    <hyperlink r:id="rId2140" ref="G799"/>
    <hyperlink r:id="rId2141" ref="E805"/>
    <hyperlink r:id="rId2142" ref="A806"/>
    <hyperlink r:id="rId2143" ref="D806"/>
    <hyperlink r:id="rId2144" ref="A807"/>
    <hyperlink r:id="rId2145" ref="D807"/>
    <hyperlink r:id="rId2146" ref="G807"/>
    <hyperlink r:id="rId2147" ref="A808"/>
    <hyperlink r:id="rId2148" ref="B808"/>
    <hyperlink r:id="rId2149" ref="D808"/>
    <hyperlink r:id="rId2150" ref="A809"/>
    <hyperlink r:id="rId2151" ref="D809"/>
    <hyperlink r:id="rId2152" ref="F809"/>
    <hyperlink r:id="rId2153" ref="A810"/>
    <hyperlink r:id="rId2154" ref="B810"/>
    <hyperlink r:id="rId2155" ref="D810"/>
    <hyperlink r:id="rId2156" ref="A811"/>
    <hyperlink r:id="rId2157" ref="D811"/>
    <hyperlink r:id="rId2158" ref="A812"/>
    <hyperlink r:id="rId2159" ref="B812"/>
    <hyperlink r:id="rId2160" ref="D812"/>
    <hyperlink r:id="rId2161" ref="F812"/>
    <hyperlink r:id="rId2162" ref="G812"/>
    <hyperlink r:id="rId2163" ref="A813"/>
    <hyperlink r:id="rId2164" ref="D813"/>
    <hyperlink r:id="rId2165" ref="A814"/>
    <hyperlink r:id="rId2166" ref="D814"/>
    <hyperlink r:id="rId2167" ref="G814"/>
    <hyperlink r:id="rId2168" ref="A815"/>
    <hyperlink r:id="rId2169" ref="D815"/>
    <hyperlink r:id="rId2170" ref="A816"/>
    <hyperlink r:id="rId2171" ref="B816"/>
    <hyperlink r:id="rId2172" ref="D816"/>
    <hyperlink r:id="rId2173" ref="F816"/>
    <hyperlink r:id="rId2174" ref="G816"/>
    <hyperlink r:id="rId2175" ref="A817"/>
    <hyperlink r:id="rId2176" ref="D817"/>
    <hyperlink r:id="rId2177" ref="A818"/>
    <hyperlink r:id="rId2178" ref="B818"/>
    <hyperlink r:id="rId2179" ref="D818"/>
    <hyperlink r:id="rId2180" ref="A819"/>
    <hyperlink r:id="rId2181" ref="D819"/>
    <hyperlink r:id="rId2182" ref="A820"/>
    <hyperlink r:id="rId2183" ref="B820"/>
    <hyperlink r:id="rId2184" ref="D820"/>
    <hyperlink r:id="rId2185" ref="F820"/>
    <hyperlink r:id="rId2186" ref="A821"/>
    <hyperlink r:id="rId2187" ref="D821"/>
    <hyperlink r:id="rId2188" ref="F821"/>
    <hyperlink r:id="rId2189" ref="G821"/>
    <hyperlink r:id="rId2190" ref="A822"/>
    <hyperlink r:id="rId2191" ref="B822"/>
    <hyperlink r:id="rId2192" ref="D822"/>
    <hyperlink r:id="rId2193" ref="G822"/>
    <hyperlink r:id="rId2194" ref="A823"/>
    <hyperlink r:id="rId2195" ref="D823"/>
    <hyperlink r:id="rId2196" ref="A824"/>
    <hyperlink r:id="rId2197" ref="D824"/>
    <hyperlink r:id="rId2198" ref="A825"/>
    <hyperlink r:id="rId2199" ref="B825"/>
    <hyperlink r:id="rId2200" ref="D825"/>
    <hyperlink r:id="rId2201" ref="A826"/>
    <hyperlink r:id="rId2202" ref="D826"/>
    <hyperlink r:id="rId2203" ref="A827"/>
    <hyperlink r:id="rId2204" ref="B827"/>
    <hyperlink r:id="rId2205" ref="D827"/>
    <hyperlink r:id="rId2206" ref="E827"/>
    <hyperlink r:id="rId2207" ref="A829"/>
    <hyperlink r:id="rId2208" ref="D829"/>
    <hyperlink r:id="rId2209" ref="A830"/>
    <hyperlink r:id="rId2210" ref="D830"/>
    <hyperlink r:id="rId2211" ref="A831"/>
    <hyperlink r:id="rId2212" ref="B831"/>
    <hyperlink r:id="rId2213" ref="D831"/>
    <hyperlink r:id="rId2214" ref="E831"/>
    <hyperlink r:id="rId2215" ref="F831"/>
    <hyperlink r:id="rId2216" ref="A832"/>
    <hyperlink r:id="rId2217" ref="D832"/>
    <hyperlink r:id="rId2218" ref="G832"/>
    <hyperlink r:id="rId2219" ref="A833"/>
    <hyperlink r:id="rId2220" ref="D833"/>
    <hyperlink r:id="rId2221" ref="A834"/>
    <hyperlink r:id="rId2222" ref="B834"/>
    <hyperlink r:id="rId2223" ref="D834"/>
    <hyperlink r:id="rId2224" ref="A835"/>
    <hyperlink r:id="rId2225" ref="D835"/>
    <hyperlink r:id="rId2226" ref="A836"/>
    <hyperlink r:id="rId2227" ref="B836"/>
    <hyperlink r:id="rId2228" ref="F836"/>
    <hyperlink r:id="rId2229" ref="G836"/>
    <hyperlink r:id="rId2230" ref="A838"/>
    <hyperlink r:id="rId2231" ref="G838"/>
    <hyperlink r:id="rId2232" ref="A839"/>
    <hyperlink r:id="rId2233" ref="F839"/>
    <hyperlink r:id="rId2234" ref="E840"/>
    <hyperlink r:id="rId2235" ref="E841"/>
    <hyperlink r:id="rId2236" ref="A842"/>
    <hyperlink r:id="rId2237" ref="A843"/>
    <hyperlink r:id="rId2238" ref="B843"/>
    <hyperlink r:id="rId2239" ref="G843"/>
    <hyperlink r:id="rId2240" ref="A844"/>
    <hyperlink r:id="rId2241" ref="A845"/>
    <hyperlink r:id="rId2242" ref="A846"/>
    <hyperlink r:id="rId2243" ref="A847"/>
    <hyperlink r:id="rId2244" ref="B847"/>
    <hyperlink r:id="rId2245" ref="D847"/>
    <hyperlink r:id="rId2246" ref="A848"/>
    <hyperlink r:id="rId2247" ref="D848"/>
    <hyperlink r:id="rId2248" ref="A849"/>
    <hyperlink r:id="rId2249" ref="D849"/>
    <hyperlink r:id="rId2250" ref="F849"/>
    <hyperlink r:id="rId2251" ref="G849"/>
    <hyperlink r:id="rId2252" ref="A850"/>
    <hyperlink r:id="rId2253" ref="B850"/>
    <hyperlink r:id="rId2254" ref="D850"/>
    <hyperlink r:id="rId2255" ref="G850"/>
    <hyperlink r:id="rId2256" ref="A851"/>
    <hyperlink r:id="rId2257" ref="D851"/>
    <hyperlink r:id="rId2258" ref="A852"/>
    <hyperlink r:id="rId2259" ref="D852"/>
    <hyperlink r:id="rId2260" ref="A853"/>
    <hyperlink r:id="rId2261" ref="B853"/>
    <hyperlink r:id="rId2262" ref="D853"/>
    <hyperlink r:id="rId2263" ref="A854"/>
    <hyperlink r:id="rId2264" ref="D854"/>
    <hyperlink r:id="rId2265" ref="A855"/>
    <hyperlink r:id="rId2266" ref="B855"/>
    <hyperlink r:id="rId2267" ref="D855"/>
    <hyperlink r:id="rId2268" ref="E855"/>
    <hyperlink r:id="rId2269" ref="G855"/>
    <hyperlink r:id="rId2270" ref="E856"/>
    <hyperlink r:id="rId2271" ref="E857"/>
    <hyperlink r:id="rId2272" ref="A858"/>
    <hyperlink r:id="rId2273" ref="D858"/>
    <hyperlink r:id="rId2274" ref="F858"/>
    <hyperlink r:id="rId2275" ref="A859"/>
    <hyperlink r:id="rId2276" ref="D859"/>
    <hyperlink r:id="rId2277" ref="E859"/>
    <hyperlink r:id="rId2278" ref="A861"/>
    <hyperlink r:id="rId2279" ref="B861"/>
    <hyperlink r:id="rId2280" ref="D861"/>
    <hyperlink r:id="rId2281" ref="A862"/>
    <hyperlink r:id="rId2282" ref="D862"/>
    <hyperlink r:id="rId2283" ref="E862"/>
    <hyperlink r:id="rId2284" ref="F862"/>
    <hyperlink r:id="rId2285" ref="A863"/>
    <hyperlink r:id="rId2286" ref="D863"/>
    <hyperlink r:id="rId2287" ref="A864"/>
    <hyperlink r:id="rId2288" ref="B864"/>
    <hyperlink r:id="rId2289" ref="D864"/>
    <hyperlink r:id="rId2290" ref="A865"/>
    <hyperlink r:id="rId2291" ref="D865"/>
    <hyperlink r:id="rId2292" ref="A866"/>
    <hyperlink r:id="rId2293" ref="B866"/>
    <hyperlink r:id="rId2294" ref="D866"/>
    <hyperlink r:id="rId2295" ref="A867"/>
    <hyperlink r:id="rId2296" ref="D867"/>
    <hyperlink r:id="rId2297" ref="A868"/>
    <hyperlink r:id="rId2298" ref="D868"/>
    <hyperlink r:id="rId2299" ref="A869"/>
    <hyperlink r:id="rId2300" ref="B869"/>
    <hyperlink r:id="rId2301" ref="D869"/>
    <hyperlink r:id="rId2302" ref="A870"/>
    <hyperlink r:id="rId2303" ref="D870"/>
    <hyperlink r:id="rId2304" ref="A871"/>
    <hyperlink r:id="rId2305" ref="B871"/>
    <hyperlink r:id="rId2306" ref="D871"/>
    <hyperlink r:id="rId2307" ref="A872"/>
    <hyperlink r:id="rId2308" ref="D872"/>
    <hyperlink r:id="rId2309" ref="A873"/>
    <hyperlink r:id="rId2310" ref="B873"/>
    <hyperlink r:id="rId2311" ref="D873"/>
    <hyperlink r:id="rId2312" ref="A874"/>
    <hyperlink r:id="rId2313" ref="D874"/>
    <hyperlink r:id="rId2314" ref="A875"/>
    <hyperlink r:id="rId2315" ref="B875"/>
    <hyperlink r:id="rId2316" ref="D875"/>
    <hyperlink r:id="rId2317" ref="A876"/>
    <hyperlink r:id="rId2318" ref="D876"/>
    <hyperlink r:id="rId2319" ref="F876"/>
    <hyperlink r:id="rId2320" ref="G876"/>
    <hyperlink r:id="rId2321" ref="A877"/>
    <hyperlink r:id="rId2322" ref="D877"/>
    <hyperlink r:id="rId2323" ref="G877"/>
    <hyperlink r:id="rId2324" ref="A878"/>
    <hyperlink r:id="rId2325" ref="D878"/>
    <hyperlink r:id="rId2326" ref="A879"/>
    <hyperlink r:id="rId2327" ref="B879"/>
    <hyperlink r:id="rId2328" ref="D879"/>
    <hyperlink r:id="rId2329" ref="A880"/>
    <hyperlink r:id="rId2330" ref="D880"/>
    <hyperlink r:id="rId2331" ref="F880"/>
    <hyperlink r:id="rId2332" ref="A881"/>
    <hyperlink r:id="rId2333" ref="D881"/>
    <hyperlink r:id="rId2334" ref="A882"/>
    <hyperlink r:id="rId2335" ref="B882"/>
    <hyperlink r:id="rId2336" ref="D882"/>
    <hyperlink r:id="rId2337" ref="F882"/>
    <hyperlink r:id="rId2338" ref="G882"/>
    <hyperlink r:id="rId2339" ref="A883"/>
    <hyperlink r:id="rId2340" ref="D883"/>
    <hyperlink r:id="rId2341" ref="F883"/>
    <hyperlink r:id="rId2342" ref="G883"/>
    <hyperlink r:id="rId2343" ref="A884"/>
    <hyperlink r:id="rId2344" ref="D884"/>
    <hyperlink r:id="rId2345" ref="A885"/>
    <hyperlink r:id="rId2346" ref="D885"/>
    <hyperlink r:id="rId2347" ref="F885"/>
    <hyperlink r:id="rId2348" ref="G885"/>
    <hyperlink r:id="rId2349" ref="A886"/>
    <hyperlink r:id="rId2350" ref="D886"/>
    <hyperlink r:id="rId2351" ref="F886"/>
    <hyperlink r:id="rId2352" ref="A887"/>
    <hyperlink r:id="rId2353" ref="D887"/>
    <hyperlink r:id="rId2354" ref="A888"/>
    <hyperlink r:id="rId2355" ref="D888"/>
    <hyperlink r:id="rId2356" ref="A889"/>
    <hyperlink r:id="rId2357" ref="D889"/>
    <hyperlink r:id="rId2358" ref="E889"/>
    <hyperlink r:id="rId2359" ref="A890"/>
    <hyperlink r:id="rId2360" ref="D890"/>
    <hyperlink r:id="rId2361" ref="A891"/>
    <hyperlink r:id="rId2362" ref="D891"/>
    <hyperlink r:id="rId2363" ref="A892"/>
    <hyperlink r:id="rId2364" ref="B892"/>
    <hyperlink r:id="rId2365" ref="D892"/>
    <hyperlink r:id="rId2366" ref="A893"/>
    <hyperlink r:id="rId2367" ref="D893"/>
    <hyperlink r:id="rId2368" ref="A894"/>
    <hyperlink r:id="rId2369" ref="D894"/>
    <hyperlink r:id="rId2370" ref="A895"/>
    <hyperlink r:id="rId2371" ref="D895"/>
    <hyperlink r:id="rId2372" ref="A896"/>
    <hyperlink r:id="rId2373" ref="B896"/>
    <hyperlink r:id="rId2374" ref="D896"/>
    <hyperlink r:id="rId2375" ref="A897"/>
    <hyperlink r:id="rId2376" ref="D897"/>
    <hyperlink r:id="rId2377" ref="A898"/>
    <hyperlink r:id="rId2378" ref="D898"/>
    <hyperlink r:id="rId2379" ref="A899"/>
    <hyperlink r:id="rId2380" ref="D899"/>
    <hyperlink r:id="rId2381" ref="A900"/>
    <hyperlink r:id="rId2382" ref="D900"/>
    <hyperlink r:id="rId2383" ref="A901"/>
    <hyperlink r:id="rId2384" ref="D901"/>
    <hyperlink r:id="rId2385" ref="A902"/>
    <hyperlink r:id="rId2386" ref="B902"/>
    <hyperlink r:id="rId2387" ref="D902"/>
    <hyperlink r:id="rId2388" ref="F902"/>
    <hyperlink r:id="rId2389" ref="A903"/>
    <hyperlink r:id="rId2390" ref="D903"/>
    <hyperlink r:id="rId2391" ref="A904"/>
    <hyperlink r:id="rId2392" ref="D904"/>
    <hyperlink r:id="rId2393" ref="A905"/>
    <hyperlink r:id="rId2394" ref="B905"/>
    <hyperlink r:id="rId2395" ref="D905"/>
    <hyperlink r:id="rId2396" ref="F905"/>
    <hyperlink r:id="rId2397" ref="G905"/>
    <hyperlink r:id="rId2398" ref="A906"/>
    <hyperlink r:id="rId2399" ref="D906"/>
    <hyperlink r:id="rId2400" ref="G906"/>
    <hyperlink r:id="rId2401" ref="A907"/>
    <hyperlink r:id="rId2402" ref="D907"/>
    <hyperlink r:id="rId2403" ref="F907"/>
    <hyperlink r:id="rId2404" ref="A908"/>
    <hyperlink r:id="rId2405" ref="D908"/>
    <hyperlink r:id="rId2406" ref="A909"/>
    <hyperlink r:id="rId2407" ref="B909"/>
    <hyperlink r:id="rId2408" ref="D909"/>
    <hyperlink r:id="rId2409" ref="F909"/>
    <hyperlink r:id="rId2410" ref="A910"/>
    <hyperlink r:id="rId2411" ref="D910"/>
    <hyperlink r:id="rId2412" ref="F910"/>
    <hyperlink r:id="rId2413" ref="A911"/>
    <hyperlink r:id="rId2414" ref="D911"/>
    <hyperlink r:id="rId2415" ref="F911"/>
    <hyperlink r:id="rId2416" ref="A912"/>
    <hyperlink r:id="rId2417" ref="D912"/>
    <hyperlink r:id="rId2418" ref="F912"/>
    <hyperlink r:id="rId2419" ref="A913"/>
    <hyperlink r:id="rId2420" ref="D913"/>
    <hyperlink r:id="rId2421" ref="F913"/>
    <hyperlink r:id="rId2422" ref="A914"/>
    <hyperlink r:id="rId2423" ref="B914"/>
    <hyperlink r:id="rId2424" ref="D914"/>
    <hyperlink r:id="rId2425" ref="G914"/>
    <hyperlink r:id="rId2426" ref="A915"/>
    <hyperlink r:id="rId2427" ref="D915"/>
    <hyperlink r:id="rId2428" ref="A916"/>
    <hyperlink r:id="rId2429" ref="D916"/>
    <hyperlink r:id="rId2430" ref="A917"/>
    <hyperlink r:id="rId2431" ref="D917"/>
    <hyperlink r:id="rId2432" ref="A918"/>
    <hyperlink r:id="rId2433" ref="D918"/>
    <hyperlink r:id="rId2434" ref="F918"/>
    <hyperlink r:id="rId2435" ref="A919"/>
    <hyperlink r:id="rId2436" ref="D919"/>
    <hyperlink r:id="rId2437" ref="A920"/>
    <hyperlink r:id="rId2438" ref="B920"/>
    <hyperlink r:id="rId2439" ref="D920"/>
    <hyperlink r:id="rId2440" ref="F920"/>
    <hyperlink r:id="rId2441" ref="G920"/>
    <hyperlink r:id="rId2442" ref="A921"/>
    <hyperlink r:id="rId2443" ref="D921"/>
    <hyperlink r:id="rId2444" ref="F921"/>
    <hyperlink r:id="rId2445" ref="G921"/>
    <hyperlink r:id="rId2446" ref="A922"/>
    <hyperlink r:id="rId2447" ref="D922"/>
    <hyperlink r:id="rId2448" ref="F922"/>
    <hyperlink r:id="rId2449" ref="G922"/>
    <hyperlink r:id="rId2450" ref="A923"/>
    <hyperlink r:id="rId2451" ref="D923"/>
    <hyperlink r:id="rId2452" ref="A924"/>
    <hyperlink r:id="rId2453" ref="D924"/>
    <hyperlink r:id="rId2454" ref="E924"/>
    <hyperlink r:id="rId2455" ref="A925"/>
    <hyperlink r:id="rId2456" ref="D925"/>
    <hyperlink r:id="rId2457" ref="A926"/>
    <hyperlink r:id="rId2458" ref="B926"/>
    <hyperlink r:id="rId2459" ref="D926"/>
    <hyperlink r:id="rId2460" ref="F926"/>
    <hyperlink r:id="rId2461" ref="G926"/>
    <hyperlink r:id="rId2462" ref="A927"/>
    <hyperlink r:id="rId2463" ref="D927"/>
    <hyperlink r:id="rId2464" ref="G927"/>
    <hyperlink r:id="rId2465" ref="A928"/>
    <hyperlink r:id="rId2466" ref="D928"/>
    <hyperlink r:id="rId2467" ref="F928"/>
    <hyperlink r:id="rId2468" ref="A929"/>
    <hyperlink r:id="rId2469" ref="D929"/>
    <hyperlink r:id="rId2470" ref="F929"/>
    <hyperlink r:id="rId2471" ref="A930"/>
    <hyperlink r:id="rId2472" ref="D930"/>
    <hyperlink r:id="rId2473" ref="F930"/>
    <hyperlink r:id="rId2474" ref="A931"/>
    <hyperlink r:id="rId2475" ref="D931"/>
    <hyperlink r:id="rId2476" ref="A932"/>
    <hyperlink r:id="rId2477" ref="D932"/>
    <hyperlink r:id="rId2478" ref="E932"/>
    <hyperlink r:id="rId2479" ref="A933"/>
    <hyperlink r:id="rId2480" ref="B933"/>
    <hyperlink r:id="rId2481" ref="D933"/>
    <hyperlink r:id="rId2482" ref="G933"/>
    <hyperlink r:id="rId2483" ref="A934"/>
    <hyperlink r:id="rId2484" ref="D934"/>
    <hyperlink r:id="rId2485" ref="F934"/>
    <hyperlink r:id="rId2486" ref="A935"/>
    <hyperlink r:id="rId2487" ref="B935"/>
    <hyperlink r:id="rId2488" ref="D935"/>
    <hyperlink r:id="rId2489" ref="E935"/>
    <hyperlink r:id="rId2490" ref="A936"/>
    <hyperlink r:id="rId2491" ref="D936"/>
    <hyperlink r:id="rId2492" ref="F936"/>
    <hyperlink r:id="rId2493" ref="A937"/>
    <hyperlink r:id="rId2494" ref="D937"/>
    <hyperlink r:id="rId2495" ref="A938"/>
    <hyperlink r:id="rId2496" ref="D938"/>
    <hyperlink r:id="rId2497" ref="A939"/>
    <hyperlink r:id="rId2498" ref="B939"/>
    <hyperlink r:id="rId2499" ref="D939"/>
    <hyperlink r:id="rId2500" ref="F939"/>
    <hyperlink r:id="rId2501" ref="A940"/>
    <hyperlink r:id="rId2502" ref="D940"/>
    <hyperlink r:id="rId2503" ref="A941"/>
    <hyperlink r:id="rId2504" ref="D941"/>
    <hyperlink r:id="rId2505" ref="G941"/>
    <hyperlink r:id="rId2506" ref="A942"/>
    <hyperlink r:id="rId2507" ref="D942"/>
    <hyperlink r:id="rId2508" ref="F942"/>
    <hyperlink r:id="rId2509" ref="G942"/>
    <hyperlink r:id="rId2510" ref="A943"/>
    <hyperlink r:id="rId2511" ref="D943"/>
    <hyperlink r:id="rId2512" ref="F943"/>
    <hyperlink r:id="rId2513" ref="G943"/>
    <hyperlink r:id="rId2514" ref="A944"/>
    <hyperlink r:id="rId2515" ref="D944"/>
    <hyperlink r:id="rId2516" ref="A945"/>
    <hyperlink r:id="rId2517" ref="B945"/>
    <hyperlink r:id="rId2518" ref="D945"/>
    <hyperlink r:id="rId2519" ref="A946"/>
    <hyperlink r:id="rId2520" ref="D946"/>
    <hyperlink r:id="rId2521" ref="G946"/>
    <hyperlink r:id="rId2522" ref="A947"/>
    <hyperlink r:id="rId2523" ref="D947"/>
    <hyperlink r:id="rId2524" ref="A948"/>
    <hyperlink r:id="rId2525" ref="D948"/>
    <hyperlink r:id="rId2526" ref="A949"/>
    <hyperlink r:id="rId2527" ref="B949"/>
    <hyperlink r:id="rId2528" ref="D949"/>
    <hyperlink r:id="rId2529" ref="F949"/>
    <hyperlink r:id="rId2530" ref="A950"/>
    <hyperlink r:id="rId2531" ref="D950"/>
    <hyperlink r:id="rId2532" ref="A951"/>
    <hyperlink r:id="rId2533" ref="D951"/>
    <hyperlink r:id="rId2534" ref="G951"/>
    <hyperlink r:id="rId2535" ref="A952"/>
    <hyperlink r:id="rId2536" ref="D952"/>
    <hyperlink r:id="rId2537" ref="F952"/>
    <hyperlink r:id="rId2538" ref="A953"/>
    <hyperlink r:id="rId2539" ref="B953"/>
    <hyperlink r:id="rId2540" ref="D953"/>
    <hyperlink r:id="rId2541" ref="F953"/>
    <hyperlink r:id="rId2542" ref="G953"/>
    <hyperlink r:id="rId2543" ref="D954"/>
    <hyperlink r:id="rId2544" ref="G954"/>
    <hyperlink r:id="rId2545" ref="D955"/>
    <hyperlink r:id="rId2546" ref="E955"/>
    <hyperlink r:id="rId2547" ref="F955"/>
    <hyperlink r:id="rId2548" ref="G955"/>
    <hyperlink r:id="rId2549" ref="D956"/>
    <hyperlink r:id="rId2550" ref="F956"/>
    <hyperlink r:id="rId2551" ref="G956"/>
    <hyperlink r:id="rId2552" ref="D957"/>
    <hyperlink r:id="rId2553" ref="F957"/>
    <hyperlink r:id="rId2554" ref="G957"/>
    <hyperlink r:id="rId2555" ref="D958"/>
    <hyperlink r:id="rId2556" ref="A959"/>
    <hyperlink r:id="rId2557" ref="D959"/>
    <hyperlink r:id="rId2558" ref="A960"/>
    <hyperlink r:id="rId2559" ref="D960"/>
    <hyperlink r:id="rId2560" ref="A961"/>
    <hyperlink r:id="rId2561" ref="D961"/>
    <hyperlink r:id="rId2562" ref="A962"/>
    <hyperlink r:id="rId2563" ref="D962"/>
    <hyperlink r:id="rId2564" ref="A963"/>
    <hyperlink r:id="rId2565" ref="D963"/>
    <hyperlink r:id="rId2566" ref="E963"/>
    <hyperlink r:id="rId2567" ref="A964"/>
    <hyperlink r:id="rId2568" ref="B964"/>
    <hyperlink r:id="rId2569" ref="D964"/>
    <hyperlink r:id="rId2570" ref="A965"/>
    <hyperlink r:id="rId2571" ref="D965"/>
    <hyperlink r:id="rId2572" ref="A966"/>
    <hyperlink r:id="rId2573" ref="D966"/>
    <hyperlink r:id="rId2574" ref="F966"/>
    <hyperlink r:id="rId2575" ref="A967"/>
    <hyperlink r:id="rId2576" ref="D967"/>
    <hyperlink r:id="rId2577" ref="A968"/>
    <hyperlink r:id="rId2578" ref="D968"/>
    <hyperlink r:id="rId2579" ref="F968"/>
    <hyperlink r:id="rId2580" ref="A969"/>
    <hyperlink r:id="rId2581" ref="B969"/>
    <hyperlink r:id="rId2582" ref="D969"/>
    <hyperlink r:id="rId2583" ref="G969"/>
    <hyperlink r:id="rId2584" ref="A970"/>
    <hyperlink r:id="rId2585" ref="D970"/>
    <hyperlink r:id="rId2586" ref="A971"/>
    <hyperlink r:id="rId2587" ref="D971"/>
    <hyperlink r:id="rId2588" ref="F971"/>
    <hyperlink r:id="rId2589" ref="A972"/>
    <hyperlink r:id="rId2590" ref="D972"/>
    <hyperlink r:id="rId2591" ref="G972"/>
    <hyperlink r:id="rId2592" ref="A973"/>
    <hyperlink r:id="rId2593" ref="D973"/>
    <hyperlink r:id="rId2594" ref="F973"/>
    <hyperlink r:id="rId2595" ref="A974"/>
    <hyperlink r:id="rId2596" ref="D974"/>
    <hyperlink r:id="rId2597" ref="A975"/>
    <hyperlink r:id="rId2598" ref="B975"/>
    <hyperlink r:id="rId2599" ref="D975"/>
    <hyperlink r:id="rId2600" ref="E975"/>
    <hyperlink r:id="rId2601" ref="A976"/>
    <hyperlink r:id="rId2602" ref="D976"/>
    <hyperlink r:id="rId2603" ref="E976"/>
    <hyperlink r:id="rId2604" ref="G976"/>
    <hyperlink r:id="rId2605" ref="A977"/>
    <hyperlink r:id="rId2606" ref="D977"/>
    <hyperlink r:id="rId2607" ref="A978"/>
    <hyperlink r:id="rId2608" ref="B978"/>
    <hyperlink r:id="rId2609" ref="D978"/>
    <hyperlink r:id="rId2610" ref="F978"/>
    <hyperlink r:id="rId2611" ref="A979"/>
    <hyperlink r:id="rId2612" ref="D979"/>
    <hyperlink r:id="rId2613" ref="G979"/>
    <hyperlink r:id="rId2614" ref="A980"/>
    <hyperlink r:id="rId2615" ref="D980"/>
    <hyperlink r:id="rId2616" ref="A981"/>
    <hyperlink r:id="rId2617" ref="D981"/>
    <hyperlink r:id="rId2618" ref="A982"/>
    <hyperlink r:id="rId2619" ref="D982"/>
    <hyperlink r:id="rId2620" ref="G982"/>
    <hyperlink r:id="rId2621" ref="A983"/>
    <hyperlink r:id="rId2622" ref="B983"/>
    <hyperlink r:id="rId2623" ref="D983"/>
    <hyperlink r:id="rId2624" ref="F983"/>
    <hyperlink r:id="rId2625" ref="A984"/>
    <hyperlink r:id="rId2626" ref="D984"/>
    <hyperlink r:id="rId2627" ref="A985"/>
    <hyperlink r:id="rId2628" ref="B985"/>
    <hyperlink r:id="rId2629" ref="D985"/>
    <hyperlink r:id="rId2630" ref="A986"/>
    <hyperlink r:id="rId2631" ref="D986"/>
    <hyperlink r:id="rId2632" ref="E986"/>
    <hyperlink r:id="rId2633" ref="F986"/>
    <hyperlink r:id="rId2634" ref="G986"/>
    <hyperlink r:id="rId2635" ref="A987"/>
    <hyperlink r:id="rId2636" ref="D987"/>
    <hyperlink r:id="rId2637" ref="A988"/>
    <hyperlink r:id="rId2638" ref="B988"/>
    <hyperlink r:id="rId2639" ref="D988"/>
    <hyperlink r:id="rId2640" ref="A989"/>
    <hyperlink r:id="rId2641" ref="D989"/>
    <hyperlink r:id="rId2642" ref="A990"/>
    <hyperlink r:id="rId2643" ref="B990"/>
    <hyperlink r:id="rId2644" ref="D990"/>
    <hyperlink r:id="rId2645" ref="F990"/>
    <hyperlink r:id="rId2646" ref="G990"/>
    <hyperlink r:id="rId2647" ref="A991"/>
    <hyperlink r:id="rId2648" ref="D991"/>
    <hyperlink r:id="rId2649" ref="F991"/>
    <hyperlink r:id="rId2650" ref="A992"/>
    <hyperlink r:id="rId2651" ref="D992"/>
    <hyperlink r:id="rId2652" ref="F992"/>
    <hyperlink r:id="rId2653" ref="A993"/>
    <hyperlink r:id="rId2654" ref="D993"/>
    <hyperlink r:id="rId2655" ref="G993"/>
    <hyperlink r:id="rId2656" ref="A994"/>
    <hyperlink r:id="rId2657" ref="D994"/>
    <hyperlink r:id="rId2658" ref="F994"/>
    <hyperlink r:id="rId2659" ref="A995"/>
    <hyperlink r:id="rId2660" ref="B995"/>
    <hyperlink r:id="rId2661" ref="D995"/>
    <hyperlink r:id="rId2662" ref="G995"/>
    <hyperlink r:id="rId2663" ref="A996"/>
    <hyperlink r:id="rId2664" ref="D996"/>
    <hyperlink r:id="rId2665" ref="E996"/>
    <hyperlink r:id="rId2666" ref="F996"/>
    <hyperlink r:id="rId2667" ref="A997"/>
    <hyperlink r:id="rId2668" ref="D997"/>
    <hyperlink r:id="rId2669" ref="A998"/>
    <hyperlink r:id="rId2670" ref="D998"/>
    <hyperlink r:id="rId2671" ref="A999"/>
    <hyperlink r:id="rId2672" ref="D999"/>
    <hyperlink r:id="rId2673" ref="E999"/>
    <hyperlink r:id="rId2674" ref="A1000"/>
    <hyperlink r:id="rId2675" ref="D1000"/>
    <hyperlink r:id="rId2676" ref="E1000"/>
    <hyperlink r:id="rId2677" ref="A1001"/>
    <hyperlink r:id="rId2678" ref="B1001"/>
    <hyperlink r:id="rId2679" ref="D1001"/>
    <hyperlink r:id="rId2680" ref="F1001"/>
    <hyperlink r:id="rId2681" ref="A1002"/>
    <hyperlink r:id="rId2682" ref="D1002"/>
    <hyperlink r:id="rId2683" ref="A1003"/>
    <hyperlink r:id="rId2684" ref="D1003"/>
    <hyperlink r:id="rId2685" ref="A1004"/>
    <hyperlink r:id="rId2686" ref="D1004"/>
    <hyperlink r:id="rId2687" ref="A1005"/>
    <hyperlink r:id="rId2688" ref="B1005"/>
    <hyperlink r:id="rId2689" ref="D1005"/>
    <hyperlink r:id="rId2690" ref="F1005"/>
    <hyperlink r:id="rId2691" ref="A1006"/>
    <hyperlink r:id="rId2692" ref="D1006"/>
    <hyperlink r:id="rId2693" ref="A1007"/>
    <hyperlink r:id="rId2694" ref="D1007"/>
    <hyperlink r:id="rId2695" ref="A1008"/>
    <hyperlink r:id="rId2696" ref="D1008"/>
    <hyperlink r:id="rId2697" ref="A1009"/>
    <hyperlink r:id="rId2698" ref="D1009"/>
    <hyperlink r:id="rId2699" ref="F1009"/>
    <hyperlink r:id="rId2700" ref="A1010"/>
    <hyperlink r:id="rId2701" ref="D1010"/>
    <hyperlink r:id="rId2702" ref="A1011"/>
    <hyperlink r:id="rId2703" ref="B1011"/>
    <hyperlink r:id="rId2704" ref="D1011"/>
    <hyperlink r:id="rId2705" ref="G1011"/>
    <hyperlink r:id="rId2706" ref="A1012"/>
    <hyperlink r:id="rId2707" ref="D1012"/>
    <hyperlink r:id="rId2708" ref="E1012"/>
    <hyperlink r:id="rId2709" ref="F1012"/>
    <hyperlink r:id="rId2710" ref="G1012"/>
    <hyperlink r:id="rId2711" ref="A1013"/>
    <hyperlink r:id="rId2712" ref="D1013"/>
    <hyperlink r:id="rId2713" ref="F1013"/>
    <hyperlink r:id="rId2714" ref="A1014"/>
    <hyperlink r:id="rId2715" ref="B1014"/>
    <hyperlink r:id="rId2716" ref="D1014"/>
    <hyperlink r:id="rId2717" ref="A1015"/>
    <hyperlink r:id="rId2718" ref="D1015"/>
    <hyperlink r:id="rId2719" ref="A1016"/>
    <hyperlink r:id="rId2720" ref="D1016"/>
    <hyperlink r:id="rId2721" ref="G1016"/>
    <hyperlink r:id="rId2722" ref="A1017"/>
    <hyperlink r:id="rId2723" ref="D1017"/>
    <hyperlink r:id="rId2724" ref="A1018"/>
    <hyperlink r:id="rId2725" ref="D1018"/>
    <hyperlink r:id="rId2726" ref="A1019"/>
    <hyperlink r:id="rId2727" ref="D1019"/>
    <hyperlink r:id="rId2728" ref="A1020"/>
    <hyperlink r:id="rId2729" ref="D1020"/>
    <hyperlink r:id="rId2730" ref="A1021"/>
    <hyperlink r:id="rId2731" ref="B1021"/>
    <hyperlink r:id="rId2732" ref="D1021"/>
    <hyperlink r:id="rId2733" ref="A1022"/>
    <hyperlink r:id="rId2734" ref="D1022"/>
    <hyperlink r:id="rId2735" ref="A1023"/>
    <hyperlink r:id="rId2736" ref="D1023"/>
    <hyperlink r:id="rId2737" ref="A1024"/>
    <hyperlink r:id="rId2738" ref="B1024"/>
    <hyperlink r:id="rId2739" ref="D1024"/>
    <hyperlink r:id="rId2740" ref="F1024"/>
    <hyperlink r:id="rId2741" ref="G1024"/>
    <hyperlink r:id="rId2742" ref="A1025"/>
    <hyperlink r:id="rId2743" ref="D1025"/>
    <hyperlink r:id="rId2744" ref="A1026"/>
    <hyperlink r:id="rId2745" ref="D1026"/>
    <hyperlink r:id="rId2746" ref="F1026"/>
    <hyperlink r:id="rId2747" ref="A1027"/>
    <hyperlink r:id="rId2748" ref="D1027"/>
    <hyperlink r:id="rId2749" ref="A1028"/>
    <hyperlink r:id="rId2750" ref="B1028"/>
    <hyperlink r:id="rId2751" ref="D1028"/>
    <hyperlink r:id="rId2752" ref="E1028"/>
    <hyperlink r:id="rId2753" ref="A1029"/>
    <hyperlink r:id="rId2754" ref="D1029"/>
    <hyperlink r:id="rId2755" ref="E1029"/>
    <hyperlink r:id="rId2756" ref="F1029"/>
    <hyperlink r:id="rId2757" ref="G1029"/>
    <hyperlink r:id="rId2758" ref="A1030"/>
    <hyperlink r:id="rId2759" ref="D1030"/>
    <hyperlink r:id="rId2760" ref="E1030"/>
    <hyperlink r:id="rId2761" ref="F1030"/>
    <hyperlink r:id="rId2762" ref="J1030"/>
    <hyperlink r:id="rId2763" ref="A1031"/>
    <hyperlink r:id="rId2764" ref="D1031"/>
    <hyperlink r:id="rId2765" ref="A1032"/>
    <hyperlink r:id="rId2766" ref="D1032"/>
    <hyperlink r:id="rId2767" ref="A1033"/>
    <hyperlink r:id="rId2768" ref="D1033"/>
    <hyperlink r:id="rId2769" ref="G1033"/>
    <hyperlink r:id="rId2770" ref="A1034"/>
    <hyperlink r:id="rId2771" ref="D1034"/>
    <hyperlink r:id="rId2772" ref="E1034"/>
    <hyperlink r:id="rId2773" ref="A1035"/>
    <hyperlink r:id="rId2774" ref="D1035"/>
    <hyperlink r:id="rId2775" ref="E1035"/>
    <hyperlink r:id="rId2776" ref="A1036"/>
    <hyperlink r:id="rId2777" ref="B1036"/>
    <hyperlink r:id="rId2778" ref="G1036"/>
    <hyperlink r:id="rId2779" ref="A1037"/>
    <hyperlink r:id="rId2780" ref="A1038"/>
    <hyperlink r:id="rId2781" ref="A1039"/>
    <hyperlink r:id="rId2782" ref="B1039"/>
    <hyperlink r:id="rId2783" ref="D1039"/>
    <hyperlink r:id="rId2784" ref="G1039"/>
    <hyperlink r:id="rId2785" ref="A1040"/>
    <hyperlink r:id="rId2786" ref="D1040"/>
    <hyperlink r:id="rId2787" ref="G1040"/>
    <hyperlink r:id="rId2788" ref="A1041"/>
    <hyperlink r:id="rId2789" ref="D1041"/>
    <hyperlink r:id="rId2790" ref="A1042"/>
    <hyperlink r:id="rId2791" ref="B1042"/>
    <hyperlink r:id="rId2792" ref="D1042"/>
    <hyperlink r:id="rId2793" ref="F1042"/>
    <hyperlink r:id="rId2794" ref="A1043"/>
    <hyperlink r:id="rId2795" ref="D1043"/>
    <hyperlink r:id="rId2796" ref="A1044"/>
    <hyperlink r:id="rId2797" ref="B1044"/>
    <hyperlink r:id="rId2798" ref="D1044"/>
    <hyperlink r:id="rId2799" ref="F1044"/>
    <hyperlink r:id="rId2800" ref="A1045"/>
    <hyperlink r:id="rId2801" ref="D1045"/>
    <hyperlink r:id="rId2802" ref="F1045"/>
    <hyperlink r:id="rId2803" ref="A1046"/>
    <hyperlink r:id="rId2804" ref="D1046"/>
    <hyperlink r:id="rId2805" ref="A1047"/>
    <hyperlink r:id="rId2806" ref="D1047"/>
    <hyperlink r:id="rId2807" ref="A1048"/>
    <hyperlink r:id="rId2808" ref="D1048"/>
    <hyperlink r:id="rId2809" ref="A1049"/>
    <hyperlink r:id="rId2810" ref="B1049"/>
    <hyperlink r:id="rId2811" ref="D1049"/>
    <hyperlink r:id="rId2812" ref="E1049"/>
    <hyperlink r:id="rId2813" ref="F1049"/>
    <hyperlink r:id="rId2814" ref="A1050"/>
    <hyperlink r:id="rId2815" ref="D1050"/>
    <hyperlink r:id="rId2816" ref="F1050"/>
    <hyperlink r:id="rId2817" ref="G1050"/>
    <hyperlink r:id="rId2818" ref="A1051"/>
    <hyperlink r:id="rId2819" ref="D1051"/>
    <hyperlink r:id="rId2820" ref="G1051"/>
    <hyperlink r:id="rId2821" ref="A1052"/>
    <hyperlink r:id="rId2822" ref="D1052"/>
    <hyperlink r:id="rId2823" ref="A1053"/>
    <hyperlink r:id="rId2824" ref="B1053"/>
    <hyperlink r:id="rId2825" ref="D1053"/>
    <hyperlink r:id="rId2826" ref="F1053"/>
    <hyperlink r:id="rId2827" ref="A1054"/>
    <hyperlink r:id="rId2828" ref="D1054"/>
    <hyperlink r:id="rId2829" ref="A1055"/>
    <hyperlink r:id="rId2830" ref="D1055"/>
    <hyperlink r:id="rId2831" ref="F1055"/>
    <hyperlink r:id="rId2832" ref="A1056"/>
    <hyperlink r:id="rId2833" ref="B1056"/>
    <hyperlink r:id="rId2834" ref="D1056"/>
    <hyperlink r:id="rId2835" ref="A1057"/>
    <hyperlink r:id="rId2836" ref="D1057"/>
    <hyperlink r:id="rId2837" ref="F1057"/>
    <hyperlink r:id="rId2838" ref="A1058"/>
    <hyperlink r:id="rId2839" ref="D1058"/>
    <hyperlink r:id="rId2840" ref="A1059"/>
    <hyperlink r:id="rId2841" ref="B1059"/>
    <hyperlink r:id="rId2842" ref="D1059"/>
    <hyperlink r:id="rId2843" ref="G1059"/>
    <hyperlink r:id="rId2844" ref="A1060"/>
    <hyperlink r:id="rId2845" ref="D1060"/>
    <hyperlink r:id="rId2846" ref="A1061"/>
    <hyperlink r:id="rId2847" ref="B1061"/>
    <hyperlink r:id="rId2848" ref="D1061"/>
    <hyperlink r:id="rId2849" ref="F1061"/>
    <hyperlink r:id="rId2850" ref="G1061"/>
    <hyperlink r:id="rId2851" ref="A1062"/>
    <hyperlink r:id="rId2852" ref="D1062"/>
    <hyperlink r:id="rId2853" ref="E1062"/>
    <hyperlink r:id="rId2854" ref="A1063"/>
    <hyperlink r:id="rId2855" ref="D1063"/>
    <hyperlink r:id="rId2856" ref="E1063"/>
    <hyperlink r:id="rId2857" ref="F1063"/>
    <hyperlink r:id="rId2858" ref="G1063"/>
    <hyperlink r:id="rId2859" ref="A1064"/>
    <hyperlink r:id="rId2860" ref="D1064"/>
    <hyperlink r:id="rId2861" ref="A1065"/>
    <hyperlink r:id="rId2862" ref="B1065"/>
    <hyperlink r:id="rId2863" ref="D1065"/>
    <hyperlink r:id="rId2864" ref="F1065"/>
    <hyperlink r:id="rId2865" ref="A1066"/>
    <hyperlink r:id="rId2866" ref="D1066"/>
    <hyperlink r:id="rId2867" ref="A1067"/>
    <hyperlink r:id="rId2868" ref="D1067"/>
    <hyperlink r:id="rId2869" ref="A1068"/>
    <hyperlink r:id="rId2870" ref="D1068"/>
    <hyperlink r:id="rId2871" ref="A1069"/>
    <hyperlink r:id="rId2872" ref="B1069"/>
    <hyperlink r:id="rId2873" ref="D1069"/>
    <hyperlink r:id="rId2874" ref="A1070"/>
    <hyperlink r:id="rId2875" ref="D1070"/>
    <hyperlink r:id="rId2876" ref="A1071"/>
    <hyperlink r:id="rId2877" ref="B1071"/>
    <hyperlink r:id="rId2878" ref="D1071"/>
    <hyperlink r:id="rId2879" ref="A1072"/>
    <hyperlink r:id="rId2880" ref="D1072"/>
    <hyperlink r:id="rId2881" ref="A1073"/>
    <hyperlink r:id="rId2882" ref="D1073"/>
    <hyperlink r:id="rId2883" ref="F1073"/>
    <hyperlink r:id="rId2884" ref="A1074"/>
    <hyperlink r:id="rId2885" ref="D1074"/>
    <hyperlink r:id="rId2886" ref="A1075"/>
    <hyperlink r:id="rId2887" ref="D1075"/>
    <hyperlink r:id="rId2888" ref="E1075"/>
    <hyperlink r:id="rId2889" ref="F1075"/>
    <hyperlink r:id="rId2890" ref="G1075"/>
    <hyperlink r:id="rId2891" ref="A1076"/>
    <hyperlink r:id="rId2892" ref="D1076"/>
    <hyperlink r:id="rId2893" ref="G1076"/>
    <hyperlink r:id="rId2894" ref="A1077"/>
    <hyperlink r:id="rId2895" ref="D1077"/>
    <hyperlink r:id="rId2896" ref="G1077"/>
    <hyperlink r:id="rId2897" ref="A1078"/>
    <hyperlink r:id="rId2898" ref="D1078"/>
    <hyperlink r:id="rId2899" ref="A1079"/>
    <hyperlink r:id="rId2900" ref="B1079"/>
    <hyperlink r:id="rId2901" ref="D1079"/>
    <hyperlink r:id="rId2902" ref="A1080"/>
    <hyperlink r:id="rId2903" ref="D1080"/>
    <hyperlink r:id="rId2904" ref="A1081"/>
    <hyperlink r:id="rId2905" ref="D1081"/>
    <hyperlink r:id="rId2906" ref="A1082"/>
    <hyperlink r:id="rId2907" ref="D1082"/>
    <hyperlink r:id="rId2908" ref="A1083"/>
    <hyperlink r:id="rId2909" ref="D1083"/>
    <hyperlink r:id="rId2910" ref="A1084"/>
    <hyperlink r:id="rId2911" ref="B1084"/>
    <hyperlink r:id="rId2912" ref="D1084"/>
    <hyperlink r:id="rId2913" ref="F1084"/>
    <hyperlink r:id="rId2914" ref="A1085"/>
    <hyperlink r:id="rId2915" ref="D1085"/>
    <hyperlink r:id="rId2916" ref="F1085"/>
    <hyperlink r:id="rId2917" ref="G1085"/>
    <hyperlink r:id="rId2918" ref="A1086"/>
    <hyperlink r:id="rId2919" ref="D1086"/>
    <hyperlink r:id="rId2920" ref="A1087"/>
    <hyperlink r:id="rId2921" ref="D1087"/>
    <hyperlink r:id="rId2922" ref="F1087"/>
    <hyperlink r:id="rId2923" ref="A1088"/>
    <hyperlink r:id="rId2924" ref="B1088"/>
    <hyperlink r:id="rId2925" ref="D1088"/>
    <hyperlink r:id="rId2926" ref="A1089"/>
    <hyperlink r:id="rId2927" ref="D1089"/>
    <hyperlink r:id="rId2928" ref="A1090"/>
    <hyperlink r:id="rId2929" ref="D1090"/>
    <hyperlink r:id="rId2930" ref="A1091"/>
    <hyperlink r:id="rId2931" ref="D1091"/>
    <hyperlink r:id="rId2932" ref="A1092"/>
    <hyperlink r:id="rId2933" ref="D1092"/>
    <hyperlink r:id="rId2934" ref="A1093"/>
    <hyperlink r:id="rId2935" ref="B1093"/>
    <hyperlink r:id="rId2936" ref="D1093"/>
    <hyperlink r:id="rId2937" ref="A1094"/>
    <hyperlink r:id="rId2938" ref="D1094"/>
    <hyperlink r:id="rId2939" ref="A1095"/>
    <hyperlink r:id="rId2940" ref="D1095"/>
    <hyperlink r:id="rId2941" ref="F1095"/>
    <hyperlink r:id="rId2942" ref="A1096"/>
    <hyperlink r:id="rId2943" ref="B1096"/>
    <hyperlink r:id="rId2944" ref="D1096"/>
    <hyperlink r:id="rId2945" ref="A1097"/>
    <hyperlink r:id="rId2946" ref="D1097"/>
    <hyperlink r:id="rId2947" ref="E1097"/>
    <hyperlink r:id="rId2948" ref="F1097"/>
    <hyperlink r:id="rId2949" ref="G1097"/>
    <hyperlink r:id="rId2950" ref="A1098"/>
    <hyperlink r:id="rId2951" ref="D1098"/>
    <hyperlink r:id="rId2952" ref="F1098"/>
    <hyperlink r:id="rId2953" ref="G1098"/>
    <hyperlink r:id="rId2954" ref="A1099"/>
    <hyperlink r:id="rId2955" ref="D1099"/>
    <hyperlink r:id="rId2956" ref="F1099"/>
    <hyperlink r:id="rId2957" ref="A1100"/>
    <hyperlink r:id="rId2958" ref="D1100"/>
    <hyperlink r:id="rId2959" ref="G1100"/>
    <hyperlink r:id="rId2960" ref="A1101"/>
    <hyperlink r:id="rId2961" ref="B1101"/>
    <hyperlink r:id="rId2962" ref="D1101"/>
    <hyperlink r:id="rId2963" ref="A1102"/>
    <hyperlink r:id="rId2964" ref="D1102"/>
    <hyperlink r:id="rId2965" ref="G1102"/>
    <hyperlink r:id="rId2966" ref="J1102"/>
    <hyperlink r:id="rId2967" ref="A1103"/>
    <hyperlink r:id="rId2968" ref="D1103"/>
    <hyperlink r:id="rId2969" ref="G1103"/>
    <hyperlink r:id="rId2970" ref="A1104"/>
    <hyperlink r:id="rId2971" ref="D1104"/>
    <hyperlink r:id="rId2972" ref="A1105"/>
    <hyperlink r:id="rId2973" ref="B1105"/>
    <hyperlink r:id="rId2974" ref="D1105"/>
    <hyperlink r:id="rId2975" ref="A1106"/>
    <hyperlink r:id="rId2976" ref="D1106"/>
    <hyperlink r:id="rId2977" ref="A1107"/>
    <hyperlink r:id="rId2978" ref="D1107"/>
    <hyperlink r:id="rId2979" ref="G1107"/>
    <hyperlink r:id="rId2980" ref="A1108"/>
    <hyperlink r:id="rId2981" ref="B1108"/>
    <hyperlink r:id="rId2982" ref="D1108"/>
    <hyperlink r:id="rId2983" ref="F1108"/>
    <hyperlink r:id="rId2984" ref="A1109"/>
    <hyperlink r:id="rId2985" ref="D1109"/>
    <hyperlink r:id="rId2986" ref="A1110"/>
    <hyperlink r:id="rId2987" ref="D1110"/>
    <hyperlink r:id="rId2988" ref="G1110"/>
    <hyperlink r:id="rId2989" ref="A1111"/>
    <hyperlink r:id="rId2990" ref="B1111"/>
    <hyperlink r:id="rId2991" ref="D1111"/>
    <hyperlink r:id="rId2992" ref="F1111"/>
    <hyperlink r:id="rId2993" ref="A1112"/>
    <hyperlink r:id="rId2994" ref="D1112"/>
    <hyperlink r:id="rId2995" ref="F1112"/>
    <hyperlink r:id="rId2996" ref="A1113"/>
    <hyperlink r:id="rId2997" ref="D1113"/>
    <hyperlink r:id="rId2998" ref="A1114"/>
    <hyperlink r:id="rId2999" ref="D1114"/>
    <hyperlink r:id="rId3000" ref="F1114"/>
    <hyperlink r:id="rId3001" ref="A1115"/>
    <hyperlink r:id="rId3002" ref="D1115"/>
    <hyperlink r:id="rId3003" ref="A1116"/>
    <hyperlink r:id="rId3004" ref="B1116"/>
    <hyperlink r:id="rId3005" ref="D1116"/>
    <hyperlink r:id="rId3006" ref="G1116"/>
    <hyperlink r:id="rId3007" ref="A1117"/>
    <hyperlink r:id="rId3008" ref="D1117"/>
    <hyperlink r:id="rId3009" ref="A1118"/>
    <hyperlink r:id="rId3010" ref="B1118"/>
    <hyperlink r:id="rId3011" ref="D1118"/>
    <hyperlink r:id="rId3012" ref="F1118"/>
    <hyperlink r:id="rId3013" ref="A1119"/>
    <hyperlink r:id="rId3014" ref="D1119"/>
    <hyperlink r:id="rId3015" ref="A1120"/>
    <hyperlink r:id="rId3016" ref="B1120"/>
    <hyperlink r:id="rId3017" ref="D1120"/>
    <hyperlink r:id="rId3018" ref="A1121"/>
    <hyperlink r:id="rId3019" ref="D1121"/>
    <hyperlink r:id="rId3020" ref="A1122"/>
    <hyperlink r:id="rId3021" ref="D1122"/>
    <hyperlink r:id="rId3022" ref="F1122"/>
    <hyperlink r:id="rId3023" ref="A1123"/>
    <hyperlink r:id="rId3024" ref="D1123"/>
    <hyperlink r:id="rId3025" ref="A1124"/>
    <hyperlink r:id="rId3026" ref="B1124"/>
    <hyperlink r:id="rId3027" ref="D1124"/>
    <hyperlink r:id="rId3028" ref="F1124"/>
    <hyperlink r:id="rId3029" ref="G1124"/>
    <hyperlink r:id="rId3030" ref="A1125"/>
    <hyperlink r:id="rId3031" ref="D1125"/>
    <hyperlink r:id="rId3032" ref="F1125"/>
    <hyperlink r:id="rId3033" ref="A1126"/>
    <hyperlink r:id="rId3034" ref="D1126"/>
    <hyperlink r:id="rId3035" ref="A1127"/>
    <hyperlink r:id="rId3036" ref="D1127"/>
    <hyperlink r:id="rId3037" ref="G1127"/>
    <hyperlink r:id="rId3038" ref="A1128"/>
    <hyperlink r:id="rId3039" ref="B1128"/>
    <hyperlink r:id="rId3040" ref="D1128"/>
    <hyperlink r:id="rId3041" ref="A1129"/>
    <hyperlink r:id="rId3042" ref="D1129"/>
    <hyperlink r:id="rId3043" ref="A1130"/>
    <hyperlink r:id="rId3044" ref="D1130"/>
    <hyperlink r:id="rId3045" ref="A1131"/>
    <hyperlink r:id="rId3046" ref="B1131"/>
    <hyperlink r:id="rId3047" ref="D1131"/>
    <hyperlink r:id="rId3048" ref="A1132"/>
    <hyperlink r:id="rId3049" ref="D1132"/>
    <hyperlink r:id="rId3050" ref="A1133"/>
    <hyperlink r:id="rId3051" ref="D1133"/>
    <hyperlink r:id="rId3052" ref="G1133"/>
    <hyperlink r:id="rId3053" ref="A1134"/>
    <hyperlink r:id="rId3054" ref="D1134"/>
    <hyperlink r:id="rId3055" ref="A1135"/>
    <hyperlink r:id="rId3056" ref="B1135"/>
    <hyperlink r:id="rId3057" ref="D1135"/>
    <hyperlink r:id="rId3058" ref="A1136"/>
    <hyperlink r:id="rId3059" ref="D1136"/>
    <hyperlink r:id="rId3060" ref="A1137"/>
    <hyperlink r:id="rId3061" ref="D1137"/>
    <hyperlink r:id="rId3062" ref="F1137"/>
    <hyperlink r:id="rId3063" ref="G1137"/>
    <hyperlink r:id="rId3064" ref="A1138"/>
    <hyperlink r:id="rId3065" ref="D1138"/>
    <hyperlink r:id="rId3066" ref="G1138"/>
    <hyperlink r:id="rId3067" ref="A1139"/>
    <hyperlink r:id="rId3068" ref="B1139"/>
    <hyperlink r:id="rId3069" ref="D1139"/>
    <hyperlink r:id="rId3070" ref="G1139"/>
    <hyperlink r:id="rId3071" ref="A1140"/>
    <hyperlink r:id="rId3072" ref="D1140"/>
    <hyperlink r:id="rId3073" ref="G1140"/>
    <hyperlink r:id="rId3074" ref="A1141"/>
    <hyperlink r:id="rId3075" ref="D1141"/>
    <hyperlink r:id="rId3076" ref="A1142"/>
    <hyperlink r:id="rId3077" ref="B1142"/>
    <hyperlink r:id="rId3078" ref="D1142"/>
    <hyperlink r:id="rId3079" ref="G1142"/>
    <hyperlink r:id="rId3080" ref="A1143"/>
    <hyperlink r:id="rId3081" ref="D1143"/>
    <hyperlink r:id="rId3082" ref="F1143"/>
    <hyperlink r:id="rId3083" ref="G1143"/>
    <hyperlink r:id="rId3084" ref="A1144"/>
    <hyperlink r:id="rId3085" ref="D1144"/>
    <hyperlink r:id="rId3086" ref="A1145"/>
    <hyperlink r:id="rId3087" ref="D1145"/>
    <hyperlink r:id="rId3088" ref="F1145"/>
    <hyperlink r:id="rId3089" ref="G1145"/>
    <hyperlink r:id="rId3090" ref="A1146"/>
    <hyperlink r:id="rId3091" ref="B1146"/>
    <hyperlink r:id="rId3092" ref="D1146"/>
    <hyperlink r:id="rId3093" ref="F1146"/>
    <hyperlink r:id="rId3094" ref="A1147"/>
    <hyperlink r:id="rId3095" ref="D1147"/>
    <hyperlink r:id="rId3096" ref="A1148"/>
    <hyperlink r:id="rId3097" ref="D1148"/>
    <hyperlink r:id="rId3098" ref="A1149"/>
    <hyperlink r:id="rId3099" ref="D1149"/>
    <hyperlink r:id="rId3100" ref="G1149"/>
    <hyperlink r:id="rId3101" ref="A1150"/>
    <hyperlink r:id="rId3102" ref="D1150"/>
    <hyperlink r:id="rId3103" ref="A1151"/>
    <hyperlink r:id="rId3104" ref="B1151"/>
    <hyperlink r:id="rId3105" ref="D1151"/>
    <hyperlink r:id="rId3106" ref="A1152"/>
    <hyperlink r:id="rId3107" ref="D1152"/>
    <hyperlink r:id="rId3108" ref="G1152"/>
    <hyperlink r:id="rId3109" ref="A1153"/>
    <hyperlink r:id="rId3110" ref="D1153"/>
    <hyperlink r:id="rId3111" ref="G1153"/>
    <hyperlink r:id="rId3112" ref="A1154"/>
    <hyperlink r:id="rId3113" ref="D1154"/>
    <hyperlink r:id="rId3114" ref="A1155"/>
    <hyperlink r:id="rId3115" ref="B1155"/>
    <hyperlink r:id="rId3116" ref="D1155"/>
    <hyperlink r:id="rId3117" ref="G1155"/>
    <hyperlink r:id="rId3118" ref="A1156"/>
    <hyperlink r:id="rId3119" ref="D1156"/>
    <hyperlink r:id="rId3120" ref="A1157"/>
    <hyperlink r:id="rId3121" ref="D1157"/>
    <hyperlink r:id="rId3122" ref="F1157"/>
    <hyperlink r:id="rId3123" ref="G1157"/>
    <hyperlink r:id="rId3124" ref="A1158"/>
    <hyperlink r:id="rId3125" ref="D1158"/>
    <hyperlink r:id="rId3126" ref="F1158"/>
    <hyperlink r:id="rId3127" ref="A1159"/>
    <hyperlink r:id="rId3128" ref="D1159"/>
    <hyperlink r:id="rId3129" ref="G1159"/>
    <hyperlink r:id="rId3130" ref="A1160"/>
    <hyperlink r:id="rId3131" ref="D1160"/>
    <hyperlink r:id="rId3132" ref="A1161"/>
    <hyperlink r:id="rId3133" ref="D1161"/>
    <hyperlink r:id="rId3134" ref="G1161"/>
    <hyperlink r:id="rId3135" ref="A1162"/>
    <hyperlink r:id="rId3136" ref="D1162"/>
    <hyperlink r:id="rId3137" ref="A1163"/>
    <hyperlink r:id="rId3138" ref="D1163"/>
    <hyperlink r:id="rId3139" ref="A1164"/>
    <hyperlink r:id="rId3140" ref="B1164"/>
    <hyperlink r:id="rId3141" ref="D1164"/>
    <hyperlink r:id="rId3142" ref="A1165"/>
    <hyperlink r:id="rId3143" ref="D1165"/>
    <hyperlink r:id="rId3144" ref="G1165"/>
    <hyperlink r:id="rId3145" ref="A1166"/>
    <hyperlink r:id="rId3146" ref="D1166"/>
    <hyperlink r:id="rId3147" ref="F1166"/>
    <hyperlink r:id="rId3148" ref="A1167"/>
    <hyperlink r:id="rId3149" ref="D1167"/>
    <hyperlink r:id="rId3150" ref="A1168"/>
    <hyperlink r:id="rId3151" ref="D1168"/>
    <hyperlink r:id="rId3152" ref="A1169"/>
    <hyperlink r:id="rId3153" ref="D1169"/>
    <hyperlink r:id="rId3154" ref="A1170"/>
    <hyperlink r:id="rId3155" ref="B1170"/>
    <hyperlink r:id="rId3156" ref="D1170"/>
    <hyperlink r:id="rId3157" ref="A1171"/>
    <hyperlink r:id="rId3158" ref="D1171"/>
    <hyperlink r:id="rId3159" ref="A1172"/>
    <hyperlink r:id="rId3160" ref="D1172"/>
    <hyperlink r:id="rId3161" ref="A1173"/>
    <hyperlink r:id="rId3162" ref="D1173"/>
    <hyperlink r:id="rId3163" ref="A1174"/>
    <hyperlink r:id="rId3164" ref="D1174"/>
    <hyperlink r:id="rId3165" ref="A1175"/>
    <hyperlink r:id="rId3166" ref="B1175"/>
    <hyperlink r:id="rId3167" ref="D1175"/>
    <hyperlink r:id="rId3168" ref="G1175"/>
    <hyperlink r:id="rId3169" ref="A1176"/>
    <hyperlink r:id="rId3170" ref="D1176"/>
    <hyperlink r:id="rId3171" ref="G1176"/>
    <hyperlink r:id="rId3172" ref="A1177"/>
    <hyperlink r:id="rId3173" ref="D1177"/>
    <hyperlink r:id="rId3174" ref="G1177"/>
    <hyperlink r:id="rId3175" ref="A1178"/>
    <hyperlink r:id="rId3176" ref="D1178"/>
    <hyperlink r:id="rId3177" ref="A1179"/>
    <hyperlink r:id="rId3178" ref="D1179"/>
    <hyperlink r:id="rId3179" ref="F1179"/>
    <hyperlink r:id="rId3180" ref="G1179"/>
    <hyperlink r:id="rId3181" ref="A1180"/>
    <hyperlink r:id="rId3182" ref="D1180"/>
    <hyperlink r:id="rId3183" ref="A1181"/>
    <hyperlink r:id="rId3184" ref="D1181"/>
    <hyperlink r:id="rId3185" ref="A1182"/>
    <hyperlink r:id="rId3186" ref="D1182"/>
    <hyperlink r:id="rId3187" ref="A1183"/>
    <hyperlink r:id="rId3188" ref="B1183"/>
    <hyperlink r:id="rId3189" ref="D1183"/>
    <hyperlink r:id="rId3190" ref="A1184"/>
    <hyperlink r:id="rId3191" ref="D1184"/>
    <hyperlink r:id="rId3192" ref="A1185"/>
    <hyperlink r:id="rId3193" ref="D1185"/>
    <hyperlink r:id="rId3194" ref="A1186"/>
    <hyperlink r:id="rId3195" ref="B1186"/>
    <hyperlink r:id="rId3196" ref="D1186"/>
    <hyperlink r:id="rId3197" ref="E1186"/>
    <hyperlink r:id="rId3198" ref="F1186"/>
    <hyperlink r:id="rId3199" ref="A1187"/>
    <hyperlink r:id="rId3200" ref="D1187"/>
    <hyperlink r:id="rId3201" ref="A1188"/>
    <hyperlink r:id="rId3202" ref="D1188"/>
    <hyperlink r:id="rId3203" ref="F1188"/>
    <hyperlink r:id="rId3204" ref="G1188"/>
    <hyperlink r:id="rId3205" ref="A1189"/>
    <hyperlink r:id="rId3206" ref="D1189"/>
    <hyperlink r:id="rId3207" ref="G1189"/>
    <hyperlink r:id="rId3208" ref="A1190"/>
    <hyperlink r:id="rId3209" ref="D1190"/>
    <hyperlink r:id="rId3210" ref="A1191"/>
    <hyperlink r:id="rId3211" ref="D1191"/>
    <hyperlink r:id="rId3212" ref="A1192"/>
    <hyperlink r:id="rId3213" ref="D1192"/>
    <hyperlink r:id="rId3214" ref="F1192"/>
    <hyperlink r:id="rId3215" ref="A1193"/>
    <hyperlink r:id="rId3216" ref="D1193"/>
    <hyperlink r:id="rId3217" ref="G1193"/>
    <hyperlink r:id="rId3218" ref="A1194"/>
    <hyperlink r:id="rId3219" ref="D1194"/>
    <hyperlink r:id="rId3220" ref="E1194"/>
    <hyperlink r:id="rId3221" ref="A1195"/>
    <hyperlink r:id="rId3222" ref="B1195"/>
    <hyperlink r:id="rId3223" ref="D1195"/>
    <hyperlink r:id="rId3224" ref="F1195"/>
    <hyperlink r:id="rId3225" ref="G1195"/>
    <hyperlink r:id="rId3226" ref="A1196"/>
    <hyperlink r:id="rId3227" ref="D1196"/>
    <hyperlink r:id="rId3228" ref="F1196"/>
    <hyperlink r:id="rId3229" ref="A1197"/>
    <hyperlink r:id="rId3230" ref="D1197"/>
    <hyperlink r:id="rId3231" ref="G1197"/>
    <hyperlink r:id="rId3232" ref="A1198"/>
    <hyperlink r:id="rId3233" ref="D1198"/>
    <hyperlink r:id="rId3234" ref="F1198"/>
    <hyperlink r:id="rId3235" ref="A1199"/>
    <hyperlink r:id="rId3236" ref="D1199"/>
    <hyperlink r:id="rId3237" ref="G1199"/>
    <hyperlink r:id="rId3238" ref="A1200"/>
    <hyperlink r:id="rId3239" ref="D1200"/>
    <hyperlink r:id="rId3240" ref="F1200"/>
    <hyperlink r:id="rId3241" ref="A1201"/>
    <hyperlink r:id="rId3242" ref="D1201"/>
    <hyperlink r:id="rId3243" ref="A1202"/>
    <hyperlink r:id="rId3244" ref="D1202"/>
    <hyperlink r:id="rId3245" ref="A1203"/>
    <hyperlink r:id="rId3246" ref="B1203"/>
    <hyperlink r:id="rId3247" ref="D1203"/>
    <hyperlink r:id="rId3248" ref="A1204"/>
    <hyperlink r:id="rId3249" ref="D1204"/>
    <hyperlink r:id="rId3250" ref="G1204"/>
    <hyperlink r:id="rId3251" ref="A1205"/>
    <hyperlink r:id="rId3252" ref="B1205"/>
    <hyperlink r:id="rId3253" ref="D1205"/>
    <hyperlink r:id="rId3254" ref="A1206"/>
    <hyperlink r:id="rId3255" ref="D1206"/>
    <hyperlink r:id="rId3256" ref="A1207"/>
    <hyperlink r:id="rId3257" ref="D1207"/>
    <hyperlink r:id="rId3258" ref="A1208"/>
    <hyperlink r:id="rId3259" ref="D1208"/>
    <hyperlink r:id="rId3260" ref="A1209"/>
    <hyperlink r:id="rId3261" ref="D1209"/>
    <hyperlink r:id="rId3262" ref="G1209"/>
    <hyperlink r:id="rId3263" ref="A1210"/>
    <hyperlink r:id="rId3264" ref="B1210"/>
    <hyperlink r:id="rId3265" ref="D1210"/>
    <hyperlink r:id="rId3266" ref="G1210"/>
    <hyperlink r:id="rId3267" ref="A1211"/>
    <hyperlink r:id="rId3268" ref="D1211"/>
    <hyperlink r:id="rId3269" ref="A1212"/>
    <hyperlink r:id="rId3270" ref="B1212"/>
    <hyperlink r:id="rId3271" ref="D1212"/>
    <hyperlink r:id="rId3272" ref="A1213"/>
    <hyperlink r:id="rId3273" ref="D1213"/>
    <hyperlink r:id="rId3274" ref="A1214"/>
    <hyperlink r:id="rId3275" ref="D1214"/>
    <hyperlink r:id="rId3276" ref="A1215"/>
    <hyperlink r:id="rId3277" ref="D1215"/>
    <hyperlink r:id="rId3278" ref="A1216"/>
    <hyperlink r:id="rId3279" ref="D1216"/>
    <hyperlink r:id="rId3280" ref="A1217"/>
    <hyperlink r:id="rId3281" ref="B1217"/>
    <hyperlink r:id="rId3282" ref="D1217"/>
    <hyperlink r:id="rId3283" ref="E1217"/>
    <hyperlink r:id="rId3284" ref="G1217"/>
    <hyperlink r:id="rId3285" ref="A1218"/>
    <hyperlink r:id="rId3286" ref="D1218"/>
    <hyperlink r:id="rId3287" ref="A1219"/>
    <hyperlink r:id="rId3288" ref="D1219"/>
    <hyperlink r:id="rId3289" ref="F1219"/>
    <hyperlink r:id="rId3290" ref="A1220"/>
    <hyperlink r:id="rId3291" ref="B1220"/>
    <hyperlink r:id="rId3292" ref="D1220"/>
    <hyperlink r:id="rId3293" ref="A1221"/>
    <hyperlink r:id="rId3294" ref="D1221"/>
    <hyperlink r:id="rId3295" ref="A1222"/>
    <hyperlink r:id="rId3296" ref="D1222"/>
    <hyperlink r:id="rId3297" ref="F1222"/>
    <hyperlink r:id="rId3298" ref="A1223"/>
    <hyperlink r:id="rId3299" ref="B1223"/>
    <hyperlink r:id="rId3300" ref="D1223"/>
    <hyperlink r:id="rId3301" ref="E1223"/>
    <hyperlink r:id="rId3302" ref="A1224"/>
    <hyperlink r:id="rId3303" ref="D1224"/>
    <hyperlink r:id="rId3304" ref="A1225"/>
    <hyperlink r:id="rId3305" ref="D1225"/>
    <hyperlink r:id="rId3306" ref="A1226"/>
    <hyperlink r:id="rId3307" ref="B1226"/>
    <hyperlink r:id="rId3308" ref="D1226"/>
    <hyperlink r:id="rId3309" ref="A1227"/>
    <hyperlink r:id="rId3310" ref="D1227"/>
    <hyperlink r:id="rId3311" ref="A1228"/>
    <hyperlink r:id="rId3312" ref="D1228"/>
    <hyperlink r:id="rId3313" ref="F1228"/>
    <hyperlink r:id="rId3314" ref="A1229"/>
    <hyperlink r:id="rId3315" ref="D1229"/>
    <hyperlink r:id="rId3316" ref="F1229"/>
    <hyperlink r:id="rId3317" ref="A1230"/>
    <hyperlink r:id="rId3318" ref="D1230"/>
    <hyperlink r:id="rId3319" ref="A1231"/>
    <hyperlink r:id="rId3320" ref="B1231"/>
    <hyperlink r:id="rId3321" ref="D1231"/>
    <hyperlink r:id="rId3322" ref="A1232"/>
    <hyperlink r:id="rId3323" ref="D1232"/>
    <hyperlink r:id="rId3324" ref="G1232"/>
    <hyperlink r:id="rId3325" ref="A1233"/>
    <hyperlink r:id="rId3326" ref="B1233"/>
    <hyperlink r:id="rId3327" ref="D1233"/>
    <hyperlink r:id="rId3328" ref="G1233"/>
    <hyperlink r:id="rId3329" ref="A1234"/>
    <hyperlink r:id="rId3330" ref="D1234"/>
    <hyperlink r:id="rId3331" ref="A1235"/>
    <hyperlink r:id="rId3332" ref="D1235"/>
    <hyperlink r:id="rId3333" ref="F1235"/>
    <hyperlink r:id="rId3334" ref="A1236"/>
    <hyperlink r:id="rId3335" ref="D1236"/>
    <hyperlink r:id="rId3336" ref="A1237"/>
    <hyperlink r:id="rId3337" ref="D1237"/>
    <hyperlink r:id="rId3338" ref="A1238"/>
    <hyperlink r:id="rId3339" ref="B1238"/>
    <hyperlink r:id="rId3340" ref="D1238"/>
    <hyperlink r:id="rId3341" ref="A1239"/>
    <hyperlink r:id="rId3342" ref="D1239"/>
    <hyperlink r:id="rId3343" ref="A1240"/>
    <hyperlink r:id="rId3344" ref="D1240"/>
    <hyperlink r:id="rId3345" ref="G1240"/>
    <hyperlink r:id="rId3346" ref="A1241"/>
    <hyperlink r:id="rId3347" ref="D1241"/>
    <hyperlink r:id="rId3348" ref="E1241"/>
    <hyperlink r:id="rId3349" ref="F1241"/>
    <hyperlink r:id="rId3350" ref="A1242"/>
    <hyperlink r:id="rId3351" ref="D1242"/>
    <hyperlink r:id="rId3352" ref="A1243"/>
    <hyperlink r:id="rId3353" ref="D1243"/>
    <hyperlink r:id="rId3354" ref="F1243"/>
    <hyperlink r:id="rId3355" ref="A1244"/>
    <hyperlink r:id="rId3356" ref="D1244"/>
    <hyperlink r:id="rId3357" ref="A1245"/>
    <hyperlink r:id="rId3358" ref="B1245"/>
    <hyperlink r:id="rId3359" ref="D1245"/>
    <hyperlink r:id="rId3360" ref="A1246"/>
    <hyperlink r:id="rId3361" ref="D1246"/>
    <hyperlink r:id="rId3362" ref="A1247"/>
    <hyperlink r:id="rId3363" ref="D1247"/>
    <hyperlink r:id="rId3364" ref="E1247"/>
    <hyperlink r:id="rId3365" ref="A1248"/>
    <hyperlink r:id="rId3366" ref="D1248"/>
    <hyperlink r:id="rId3367" ref="E1248"/>
    <hyperlink r:id="rId3368" ref="F1248"/>
    <hyperlink r:id="rId3369" ref="G1248"/>
    <hyperlink r:id="rId3370" ref="A1249"/>
    <hyperlink r:id="rId3371" ref="B1249"/>
    <hyperlink r:id="rId3372" ref="D1249"/>
    <hyperlink r:id="rId3373" ref="A1250"/>
    <hyperlink r:id="rId3374" ref="D1250"/>
    <hyperlink r:id="rId3375" ref="E1250"/>
    <hyperlink r:id="rId3376" ref="A1251"/>
    <hyperlink r:id="rId3377" ref="B1251"/>
    <hyperlink r:id="rId3378" ref="D1251"/>
    <hyperlink r:id="rId3379" ref="A1252"/>
    <hyperlink r:id="rId3380" ref="D1252"/>
    <hyperlink r:id="rId3381" ref="A1253"/>
    <hyperlink r:id="rId3382" ref="D1253"/>
    <hyperlink r:id="rId3383" ref="A1254"/>
    <hyperlink r:id="rId3384" ref="D1254"/>
    <hyperlink r:id="rId3385" ref="G1254"/>
    <hyperlink r:id="rId3386" ref="A1255"/>
    <hyperlink r:id="rId3387" ref="D1255"/>
    <hyperlink r:id="rId3388" ref="E1255"/>
    <hyperlink r:id="rId3389" ref="A1256"/>
    <hyperlink r:id="rId3390" ref="B1256"/>
    <hyperlink r:id="rId3391" ref="D1256"/>
    <hyperlink r:id="rId3392" ref="G1256"/>
    <hyperlink r:id="rId3393" ref="A1257"/>
    <hyperlink r:id="rId3394" ref="D1257"/>
    <hyperlink r:id="rId3395" ref="A1258"/>
    <hyperlink r:id="rId3396" ref="D1258"/>
    <hyperlink r:id="rId3397" ref="G1258"/>
    <hyperlink r:id="rId3398" ref="A1259"/>
    <hyperlink r:id="rId3399" ref="D1259"/>
    <hyperlink r:id="rId3400" ref="A1260"/>
    <hyperlink r:id="rId3401" ref="B1260"/>
    <hyperlink r:id="rId3402" ref="D1260"/>
    <hyperlink r:id="rId3403" ref="E1260"/>
    <hyperlink r:id="rId3404" ref="G1260"/>
    <hyperlink r:id="rId3405" ref="A1261"/>
    <hyperlink r:id="rId3406" ref="D1261"/>
    <hyperlink r:id="rId3407" ref="F1261"/>
    <hyperlink r:id="rId3408" ref="G1261"/>
    <hyperlink r:id="rId3409" ref="A1262"/>
    <hyperlink r:id="rId3410" ref="D1262"/>
    <hyperlink r:id="rId3411" ref="A1263"/>
    <hyperlink r:id="rId3412" ref="D1263"/>
    <hyperlink r:id="rId3413" ref="A1264"/>
    <hyperlink r:id="rId3414" ref="B1264"/>
    <hyperlink r:id="rId3415" ref="D1264"/>
    <hyperlink r:id="rId3416" ref="A1265"/>
    <hyperlink r:id="rId3417" ref="D1265"/>
    <hyperlink r:id="rId3418" ref="A1266"/>
    <hyperlink r:id="rId3419" ref="B1266"/>
    <hyperlink r:id="rId3420" ref="D1266"/>
    <hyperlink r:id="rId3421" ref="A1267"/>
    <hyperlink r:id="rId3422" ref="D1267"/>
    <hyperlink r:id="rId3423" ref="A1268"/>
    <hyperlink r:id="rId3424" ref="D1268"/>
    <hyperlink r:id="rId3425" ref="G1268"/>
    <hyperlink r:id="rId3426" ref="A1269"/>
    <hyperlink r:id="rId3427" ref="B1269"/>
    <hyperlink r:id="rId3428" ref="D1269"/>
    <hyperlink r:id="rId3429" ref="E1269"/>
    <hyperlink r:id="rId3430" ref="F1269"/>
    <hyperlink r:id="rId3431" ref="A1270"/>
    <hyperlink r:id="rId3432" ref="D1270"/>
    <hyperlink r:id="rId3433" ref="E1270"/>
    <hyperlink r:id="rId3434" ref="F1270"/>
    <hyperlink r:id="rId3435" ref="A1271"/>
    <hyperlink r:id="rId3436" ref="D1271"/>
    <hyperlink r:id="rId3437" ref="E1271"/>
    <hyperlink r:id="rId3438" ref="A1272"/>
    <hyperlink r:id="rId3439" ref="D1272"/>
    <hyperlink r:id="rId3440" ref="G1272"/>
    <hyperlink r:id="rId3441" ref="A1273"/>
    <hyperlink r:id="rId3442" ref="D1273"/>
    <hyperlink r:id="rId3443" ref="E1273"/>
    <hyperlink r:id="rId3444" ref="A1274"/>
    <hyperlink r:id="rId3445" ref="B1274"/>
    <hyperlink r:id="rId3446" ref="D1274"/>
    <hyperlink r:id="rId3447" ref="F1274"/>
    <hyperlink r:id="rId3448" ref="G1274"/>
    <hyperlink r:id="rId3449" ref="A1275"/>
    <hyperlink r:id="rId3450" ref="D1275"/>
    <hyperlink r:id="rId3451" ref="F1275"/>
    <hyperlink r:id="rId3452" ref="G1275"/>
    <hyperlink r:id="rId3453" ref="A1276"/>
    <hyperlink r:id="rId3454" ref="D1276"/>
    <hyperlink r:id="rId3455" ref="F1276"/>
    <hyperlink r:id="rId3456" ref="A1277"/>
    <hyperlink r:id="rId3457" ref="B1277"/>
    <hyperlink r:id="rId3458" ref="D1277"/>
    <hyperlink r:id="rId3459" ref="F1277"/>
    <hyperlink r:id="rId3460" ref="G1277"/>
    <hyperlink r:id="rId3461" ref="A1278"/>
    <hyperlink r:id="rId3462" ref="D1278"/>
    <hyperlink r:id="rId3463" ref="F1278"/>
    <hyperlink r:id="rId3464" ref="A1279"/>
    <hyperlink r:id="rId3465" ref="D1279"/>
    <hyperlink r:id="rId3466" ref="A1280"/>
    <hyperlink r:id="rId3467" ref="D1280"/>
    <hyperlink r:id="rId3468" ref="A1281"/>
    <hyperlink r:id="rId3469" ref="B1281"/>
    <hyperlink r:id="rId3470" ref="D1281"/>
    <hyperlink r:id="rId3471" ref="A1282"/>
    <hyperlink r:id="rId3472" ref="D1282"/>
    <hyperlink r:id="rId3473" ref="F1282"/>
    <hyperlink r:id="rId3474" ref="A1283"/>
    <hyperlink r:id="rId3475" ref="D1283"/>
    <hyperlink r:id="rId3476" ref="A1284"/>
    <hyperlink r:id="rId3477" ref="B1284"/>
    <hyperlink r:id="rId3478" ref="D1284"/>
    <hyperlink r:id="rId3479" ref="A1285"/>
    <hyperlink r:id="rId3480" ref="D1285"/>
    <hyperlink r:id="rId3481" ref="A1286"/>
    <hyperlink r:id="rId3482" ref="D1286"/>
    <hyperlink r:id="rId3483" ref="A1287"/>
    <hyperlink r:id="rId3484" ref="D1287"/>
    <hyperlink r:id="rId3485" ref="A1288"/>
    <hyperlink r:id="rId3486" ref="B1288"/>
    <hyperlink r:id="rId3487" ref="D1288"/>
    <hyperlink r:id="rId3488" ref="G1288"/>
    <hyperlink r:id="rId3489" ref="A1289"/>
    <hyperlink r:id="rId3490" ref="B1289"/>
    <hyperlink r:id="rId3491" ref="D1289"/>
    <hyperlink r:id="rId3492" ref="F1289"/>
    <hyperlink r:id="rId3493" ref="G1289"/>
    <hyperlink r:id="rId3494" ref="A1290"/>
    <hyperlink r:id="rId3495" ref="B1290"/>
    <hyperlink r:id="rId3496" ref="D1290"/>
    <hyperlink r:id="rId3497" ref="A1291"/>
    <hyperlink r:id="rId3498" ref="D1291"/>
    <hyperlink r:id="rId3499" ref="A1292"/>
    <hyperlink r:id="rId3500" ref="B1292"/>
    <hyperlink r:id="rId3501" ref="D1292"/>
    <hyperlink r:id="rId3502" ref="E1292"/>
    <hyperlink r:id="rId3503" ref="A1293"/>
    <hyperlink r:id="rId3504" ref="D1293"/>
    <hyperlink r:id="rId3505" ref="A1294"/>
    <hyperlink r:id="rId3506" ref="D1294"/>
    <hyperlink r:id="rId3507" ref="F1294"/>
    <hyperlink r:id="rId3508" ref="G1294"/>
    <hyperlink r:id="rId3509" ref="A1295"/>
    <hyperlink r:id="rId3510" ref="D1295"/>
    <hyperlink r:id="rId3511" ref="G1295"/>
    <hyperlink r:id="rId3512" ref="A1296"/>
    <hyperlink r:id="rId3513" ref="B1296"/>
    <hyperlink r:id="rId3514" ref="D1296"/>
    <hyperlink r:id="rId3515" ref="G1296"/>
    <hyperlink r:id="rId3516" ref="A1297"/>
    <hyperlink r:id="rId3517" ref="D1297"/>
    <hyperlink r:id="rId3518" ref="A1298"/>
    <hyperlink r:id="rId3519" ref="D1298"/>
    <hyperlink r:id="rId3520" ref="F1298"/>
    <hyperlink r:id="rId3521" ref="A1299"/>
    <hyperlink r:id="rId3522" ref="B1299"/>
    <hyperlink r:id="rId3523" ref="D1299"/>
    <hyperlink r:id="rId3524" ref="F1299"/>
    <hyperlink r:id="rId3525" ref="A1300"/>
    <hyperlink r:id="rId3526" ref="D1300"/>
    <hyperlink r:id="rId3527" ref="A1301"/>
    <hyperlink r:id="rId3528" ref="D1301"/>
    <hyperlink r:id="rId3529" ref="F1301"/>
    <hyperlink r:id="rId3530" ref="A1302"/>
    <hyperlink r:id="rId3531" ref="D1302"/>
    <hyperlink r:id="rId3532" ref="F1302"/>
    <hyperlink r:id="rId3533" ref="A1303"/>
    <hyperlink r:id="rId3534" ref="D1303"/>
    <hyperlink r:id="rId3535" ref="A1304"/>
    <hyperlink r:id="rId3536" ref="D1304"/>
    <hyperlink r:id="rId3537" ref="A1305"/>
    <hyperlink r:id="rId3538" ref="D1305"/>
    <hyperlink r:id="rId3539" ref="E1305"/>
    <hyperlink r:id="rId3540" ref="F1305"/>
    <hyperlink r:id="rId3541" ref="A1306"/>
    <hyperlink r:id="rId3542" ref="B1306"/>
    <hyperlink r:id="rId3543" ref="D1306"/>
    <hyperlink r:id="rId3544" ref="A1307"/>
    <hyperlink r:id="rId3545" ref="D1307"/>
    <hyperlink r:id="rId3546" ref="E1307"/>
    <hyperlink r:id="rId3547" ref="A1308"/>
    <hyperlink r:id="rId3548" ref="D1308"/>
    <hyperlink r:id="rId3549" ref="F1308"/>
    <hyperlink r:id="rId3550" ref="A1309"/>
    <hyperlink r:id="rId3551" ref="D1309"/>
    <hyperlink r:id="rId3552" ref="F1309"/>
    <hyperlink r:id="rId3553" ref="A1310"/>
    <hyperlink r:id="rId3554" ref="B1310"/>
    <hyperlink r:id="rId3555" ref="D1310"/>
    <hyperlink r:id="rId3556" ref="A1311"/>
    <hyperlink r:id="rId3557" ref="D1311"/>
    <hyperlink r:id="rId3558" ref="A1312"/>
    <hyperlink r:id="rId3559" ref="D1312"/>
    <hyperlink r:id="rId3560" ref="A1313"/>
    <hyperlink r:id="rId3561" ref="D1313"/>
    <hyperlink r:id="rId3562" ref="A1314"/>
    <hyperlink r:id="rId3563" ref="D1314"/>
    <hyperlink r:id="rId3564" ref="A1315"/>
    <hyperlink r:id="rId3565" ref="B1315"/>
    <hyperlink r:id="rId3566" ref="D1315"/>
    <hyperlink r:id="rId3567" ref="A1316"/>
    <hyperlink r:id="rId3568" ref="D1316"/>
    <hyperlink r:id="rId3569" ref="A1317"/>
    <hyperlink r:id="rId3570" ref="D1317"/>
    <hyperlink r:id="rId3571" ref="A1318"/>
    <hyperlink r:id="rId3572" ref="D1318"/>
    <hyperlink r:id="rId3573" ref="A1319"/>
    <hyperlink r:id="rId3574" ref="D1319"/>
    <hyperlink r:id="rId3575" ref="F1319"/>
    <hyperlink r:id="rId3576" ref="A1320"/>
    <hyperlink r:id="rId3577" ref="D1320"/>
    <hyperlink r:id="rId3578" ref="A1321"/>
    <hyperlink r:id="rId3579" ref="D1321"/>
    <hyperlink r:id="rId3580" ref="A1322"/>
    <hyperlink r:id="rId3581" ref="D1322"/>
    <hyperlink r:id="rId3582" ref="A1323"/>
    <hyperlink r:id="rId3583" ref="D1323"/>
    <hyperlink r:id="rId3584" ref="A1324"/>
    <hyperlink r:id="rId3585" ref="D1324"/>
    <hyperlink r:id="rId3586" ref="F1324"/>
    <hyperlink r:id="rId3587" ref="A1325"/>
    <hyperlink r:id="rId3588" ref="D1325"/>
    <hyperlink r:id="rId3589" ref="A1326"/>
    <hyperlink r:id="rId3590" ref="B1326"/>
    <hyperlink r:id="rId3591" ref="D1326"/>
    <hyperlink r:id="rId3592" ref="A1327"/>
    <hyperlink r:id="rId3593" ref="D1327"/>
    <hyperlink r:id="rId3594" ref="A1328"/>
    <hyperlink r:id="rId3595" ref="D1328"/>
    <hyperlink r:id="rId3596" ref="A1329"/>
    <hyperlink r:id="rId3597" ref="B1329"/>
    <hyperlink r:id="rId3598" ref="G1329"/>
    <hyperlink r:id="rId3599" ref="E1331"/>
    <hyperlink r:id="rId3600" ref="A1332"/>
    <hyperlink r:id="rId3601" ref="A1333"/>
    <hyperlink r:id="rId3602" ref="A1334"/>
    <hyperlink r:id="rId3603" ref="B1334"/>
    <hyperlink r:id="rId3604" ref="D1334"/>
    <hyperlink r:id="rId3605" ref="E1334"/>
    <hyperlink r:id="rId3606" ref="A1335"/>
    <hyperlink r:id="rId3607" ref="D1335"/>
    <hyperlink r:id="rId3608" ref="A1336"/>
    <hyperlink r:id="rId3609" ref="D1336"/>
    <hyperlink r:id="rId3610" ref="A1337"/>
    <hyperlink r:id="rId3611" ref="D1337"/>
    <hyperlink r:id="rId3612" ref="F1337"/>
    <hyperlink r:id="rId3613" ref="A1338"/>
    <hyperlink r:id="rId3614" ref="D1338"/>
    <hyperlink r:id="rId3615" ref="E1338"/>
    <hyperlink r:id="rId3616" ref="G1338"/>
    <hyperlink r:id="rId3617" ref="A1339"/>
    <hyperlink r:id="rId3618" ref="D1339"/>
    <hyperlink r:id="rId3619" ref="F1339"/>
    <hyperlink r:id="rId3620" ref="A1340"/>
    <hyperlink r:id="rId3621" ref="D1340"/>
    <hyperlink r:id="rId3622" ref="A1341"/>
    <hyperlink r:id="rId3623" ref="B1341"/>
    <hyperlink r:id="rId3624" ref="D1341"/>
    <hyperlink r:id="rId3625" ref="A1342"/>
    <hyperlink r:id="rId3626" ref="D1342"/>
    <hyperlink r:id="rId3627" ref="A1343"/>
    <hyperlink r:id="rId3628" ref="D1343"/>
    <hyperlink r:id="rId3629" ref="G1343"/>
    <hyperlink r:id="rId3630" ref="A1344"/>
    <hyperlink r:id="rId3631" ref="D1344"/>
    <hyperlink r:id="rId3632" ref="G1344"/>
    <hyperlink r:id="rId3633" ref="A1345"/>
    <hyperlink r:id="rId3634" ref="B1345"/>
    <hyperlink r:id="rId3635" ref="D1345"/>
    <hyperlink r:id="rId3636" ref="A1346"/>
    <hyperlink r:id="rId3637" ref="D1346"/>
    <hyperlink r:id="rId3638" ref="A1347"/>
    <hyperlink r:id="rId3639" ref="D1347"/>
    <hyperlink r:id="rId3640" ref="G1347"/>
    <hyperlink r:id="rId3641" ref="A1348"/>
    <hyperlink r:id="rId3642" ref="D1348"/>
    <hyperlink r:id="rId3643" ref="G1348"/>
    <hyperlink r:id="rId3644" ref="A1349"/>
    <hyperlink r:id="rId3645" ref="B1349"/>
    <hyperlink r:id="rId3646" ref="D1349"/>
    <hyperlink r:id="rId3647" ref="A1350"/>
    <hyperlink r:id="rId3648" ref="D1350"/>
    <hyperlink r:id="rId3649" ref="F1350"/>
    <hyperlink r:id="rId3650" ref="A1351"/>
    <hyperlink r:id="rId3651" ref="D1351"/>
    <hyperlink r:id="rId3652" ref="F1351"/>
    <hyperlink r:id="rId3653" ref="A1352"/>
    <hyperlink r:id="rId3654" ref="D1352"/>
    <hyperlink r:id="rId3655" ref="A1353"/>
    <hyperlink r:id="rId3656" ref="D1353"/>
    <hyperlink r:id="rId3657" ref="A1354"/>
    <hyperlink r:id="rId3658" ref="B1354"/>
    <hyperlink r:id="rId3659" ref="D1354"/>
    <hyperlink r:id="rId3660" ref="G1354"/>
    <hyperlink r:id="rId3661" ref="A1355"/>
    <hyperlink r:id="rId3662" ref="D1355"/>
    <hyperlink r:id="rId3663" ref="F1355"/>
    <hyperlink r:id="rId3664" ref="A1356"/>
    <hyperlink r:id="rId3665" ref="B1356"/>
    <hyperlink r:id="rId3666" ref="D1356"/>
    <hyperlink r:id="rId3667" ref="E1356"/>
    <hyperlink r:id="rId3668" ref="A1357"/>
    <hyperlink r:id="rId3669" ref="D1357"/>
    <hyperlink r:id="rId3670" ref="A1358"/>
    <hyperlink r:id="rId3671" ref="D1358"/>
    <hyperlink r:id="rId3672" ref="F1358"/>
    <hyperlink r:id="rId3673" ref="A1359"/>
    <hyperlink r:id="rId3674" ref="D1359"/>
    <hyperlink r:id="rId3675" ref="F1359"/>
    <hyperlink r:id="rId3676" ref="G1359"/>
    <hyperlink r:id="rId3677" ref="A1360"/>
    <hyperlink r:id="rId3678" ref="D1360"/>
    <hyperlink r:id="rId3679" ref="G1360"/>
    <hyperlink r:id="rId3680" ref="A1361"/>
    <hyperlink r:id="rId3681" ref="B1361"/>
    <hyperlink r:id="rId3682" ref="D1361"/>
    <hyperlink r:id="rId3683" ref="F1361"/>
    <hyperlink r:id="rId3684" ref="A1362"/>
    <hyperlink r:id="rId3685" ref="D1362"/>
    <hyperlink r:id="rId3686" ref="F1362"/>
    <hyperlink r:id="rId3687" ref="A1363"/>
    <hyperlink r:id="rId3688" ref="D1363"/>
    <hyperlink r:id="rId3689" ref="A1364"/>
    <hyperlink r:id="rId3690" ref="B1364"/>
    <hyperlink r:id="rId3691" ref="D1364"/>
    <hyperlink r:id="rId3692" ref="F1364"/>
    <hyperlink r:id="rId3693" ref="A1365"/>
    <hyperlink r:id="rId3694" ref="D1365"/>
    <hyperlink r:id="rId3695" ref="A1366"/>
    <hyperlink r:id="rId3696" ref="D1366"/>
    <hyperlink r:id="rId3697" ref="A1367"/>
    <hyperlink r:id="rId3698" ref="B1367"/>
    <hyperlink r:id="rId3699" ref="D1367"/>
    <hyperlink r:id="rId3700" ref="A1368"/>
    <hyperlink r:id="rId3701" ref="D1368"/>
    <hyperlink r:id="rId3702" ref="G1368"/>
    <hyperlink r:id="rId3703" ref="A1369"/>
    <hyperlink r:id="rId3704" ref="B1369"/>
    <hyperlink r:id="rId3705" ref="D1369"/>
    <hyperlink r:id="rId3706" ref="G1369"/>
    <hyperlink r:id="rId3707" ref="A1370"/>
    <hyperlink r:id="rId3708" ref="D1370"/>
    <hyperlink r:id="rId3709" ref="A1371"/>
    <hyperlink r:id="rId3710" ref="D1371"/>
    <hyperlink r:id="rId3711" ref="A1372"/>
    <hyperlink r:id="rId3712" ref="B1372"/>
    <hyperlink r:id="rId3713" ref="D1372"/>
    <hyperlink r:id="rId3714" ref="A1373"/>
    <hyperlink r:id="rId3715" ref="D1373"/>
    <hyperlink r:id="rId3716" ref="A1374"/>
    <hyperlink r:id="rId3717" ref="D1374"/>
    <hyperlink r:id="rId3718" ref="F1374"/>
    <hyperlink r:id="rId3719" ref="A1375"/>
    <hyperlink r:id="rId3720" ref="D1375"/>
    <hyperlink r:id="rId3721" ref="A1376"/>
    <hyperlink r:id="rId3722" ref="B1376"/>
    <hyperlink r:id="rId3723" ref="D1376"/>
    <hyperlink r:id="rId3724" ref="A1377"/>
    <hyperlink r:id="rId3725" ref="D1377"/>
    <hyperlink r:id="rId3726" ref="F1377"/>
    <hyperlink r:id="rId3727" ref="A1378"/>
    <hyperlink r:id="rId3728" ref="B1378"/>
    <hyperlink r:id="rId3729" ref="D1378"/>
    <hyperlink r:id="rId3730" ref="G1378"/>
    <hyperlink r:id="rId3731" ref="A1379"/>
    <hyperlink r:id="rId3732" ref="B1379"/>
    <hyperlink r:id="rId3733" ref="D1379"/>
    <hyperlink r:id="rId3734" ref="A1380"/>
    <hyperlink r:id="rId3735" ref="D1380"/>
    <hyperlink r:id="rId3736" ref="A1381"/>
    <hyperlink r:id="rId3737" ref="D1381"/>
    <hyperlink r:id="rId3738" ref="A1382"/>
    <hyperlink r:id="rId3739" ref="B1382"/>
    <hyperlink r:id="rId3740" ref="D1382"/>
    <hyperlink r:id="rId3741" ref="F1382"/>
    <hyperlink r:id="rId3742" ref="A1383"/>
    <hyperlink r:id="rId3743" ref="D1383"/>
    <hyperlink r:id="rId3744" ref="A1384"/>
    <hyperlink r:id="rId3745" ref="D1384"/>
    <hyperlink r:id="rId3746" ref="F1384"/>
    <hyperlink r:id="rId3747" ref="A1385"/>
    <hyperlink r:id="rId3748" ref="D1385"/>
    <hyperlink r:id="rId3749" ref="E1387"/>
    <hyperlink r:id="rId3750" ref="A1388"/>
    <hyperlink r:id="rId3751" ref="D1388"/>
    <hyperlink r:id="rId3752" ref="E1388"/>
    <hyperlink r:id="rId3753" ref="F1388"/>
    <hyperlink r:id="rId3754" ref="G1388"/>
    <hyperlink r:id="rId3755" ref="A1389"/>
    <hyperlink r:id="rId3756" ref="D1389"/>
    <hyperlink r:id="rId3757" ref="F1389"/>
    <hyperlink r:id="rId3758" ref="A1390"/>
    <hyperlink r:id="rId3759" ref="D1390"/>
    <hyperlink r:id="rId3760" ref="A1391"/>
    <hyperlink r:id="rId3761" ref="D1391"/>
    <hyperlink r:id="rId3762" ref="F1391"/>
    <hyperlink r:id="rId3763" ref="A1392"/>
    <hyperlink r:id="rId3764" ref="B1392"/>
    <hyperlink r:id="rId3765" ref="D1392"/>
    <hyperlink r:id="rId3766" ref="F1392"/>
    <hyperlink r:id="rId3767" ref="G1392"/>
    <hyperlink r:id="rId3768" ref="A1393"/>
    <hyperlink r:id="rId3769" ref="D1393"/>
    <hyperlink r:id="rId3770" ref="F1393"/>
    <hyperlink r:id="rId3771" ref="A1394"/>
    <hyperlink r:id="rId3772" ref="D1394"/>
    <hyperlink r:id="rId3773" ref="E1394"/>
    <hyperlink r:id="rId3774" ref="F1394"/>
    <hyperlink r:id="rId3775" ref="A1395"/>
    <hyperlink r:id="rId3776" ref="B1395"/>
    <hyperlink r:id="rId3777" ref="D1395"/>
    <hyperlink r:id="rId3778" ref="E1395"/>
    <hyperlink r:id="rId3779" ref="F1395"/>
    <hyperlink r:id="rId3780" ref="A1396"/>
    <hyperlink r:id="rId3781" ref="D1396"/>
    <hyperlink r:id="rId3782" ref="F1396"/>
    <hyperlink r:id="rId3783" ref="G1396"/>
    <hyperlink r:id="rId3784" ref="A1397"/>
    <hyperlink r:id="rId3785" ref="B1397"/>
    <hyperlink r:id="rId3786" ref="D1397"/>
    <hyperlink r:id="rId3787" ref="G1397"/>
    <hyperlink r:id="rId3788" ref="A1398"/>
    <hyperlink r:id="rId3789" ref="D1398"/>
    <hyperlink r:id="rId3790" ref="G1398"/>
    <hyperlink r:id="rId3791" ref="A1399"/>
    <hyperlink r:id="rId3792" ref="D1399"/>
    <hyperlink r:id="rId3793" ref="A1400"/>
    <hyperlink r:id="rId3794" ref="D1400"/>
    <hyperlink r:id="rId3795" ref="G1400"/>
    <hyperlink r:id="rId3796" ref="A1401"/>
    <hyperlink r:id="rId3797" ref="B1401"/>
    <hyperlink r:id="rId3798" ref="D1401"/>
    <hyperlink r:id="rId3799" ref="G1401"/>
    <hyperlink r:id="rId3800" ref="A1402"/>
    <hyperlink r:id="rId3801" ref="D1402"/>
    <hyperlink r:id="rId3802" ref="A1403"/>
    <hyperlink r:id="rId3803" ref="D1403"/>
    <hyperlink r:id="rId3804" ref="F1403"/>
    <hyperlink r:id="rId3805" ref="A1404"/>
    <hyperlink r:id="rId3806" ref="D1404"/>
    <hyperlink r:id="rId3807" ref="A1405"/>
    <hyperlink r:id="rId3808" ref="D1405"/>
    <hyperlink r:id="rId3809" ref="F1405"/>
    <hyperlink r:id="rId3810" ref="A1406"/>
    <hyperlink r:id="rId3811" ref="B1406"/>
    <hyperlink r:id="rId3812" ref="D1406"/>
    <hyperlink r:id="rId3813" ref="F1406"/>
    <hyperlink r:id="rId3814" ref="A1407"/>
    <hyperlink r:id="rId3815" ref="D1407"/>
    <hyperlink r:id="rId3816" ref="A1408"/>
    <hyperlink r:id="rId3817" ref="D1408"/>
    <hyperlink r:id="rId3818" ref="F1408"/>
    <hyperlink r:id="rId3819" ref="G1408"/>
    <hyperlink r:id="rId3820" ref="A1409"/>
    <hyperlink r:id="rId3821" ref="D1409"/>
    <hyperlink r:id="rId3822" ref="A1410"/>
    <hyperlink r:id="rId3823" ref="D1410"/>
    <hyperlink r:id="rId3824" ref="F1410"/>
    <hyperlink r:id="rId3825" ref="A1411"/>
    <hyperlink r:id="rId3826" ref="D1411"/>
    <hyperlink r:id="rId3827" ref="A1412"/>
    <hyperlink r:id="rId3828" ref="D1412"/>
    <hyperlink r:id="rId3829" ref="G1412"/>
    <hyperlink r:id="rId3830" ref="A1413"/>
    <hyperlink r:id="rId3831" ref="B1413"/>
    <hyperlink r:id="rId3832" ref="D1413"/>
    <hyperlink r:id="rId3833" ref="A1414"/>
    <hyperlink r:id="rId3834" ref="D1414"/>
    <hyperlink r:id="rId3835" ref="F1414"/>
    <hyperlink r:id="rId3836" ref="G1414"/>
    <hyperlink r:id="rId3837" ref="A1415"/>
    <hyperlink r:id="rId3838" ref="D1415"/>
    <hyperlink r:id="rId3839" ref="F1415"/>
    <hyperlink r:id="rId3840" ref="A1416"/>
    <hyperlink r:id="rId3841" ref="D1416"/>
    <hyperlink r:id="rId3842" ref="A1417"/>
    <hyperlink r:id="rId3843" ref="D1417"/>
    <hyperlink r:id="rId3844" ref="A1418"/>
    <hyperlink r:id="rId3845" ref="D1418"/>
    <hyperlink r:id="rId3846" ref="A1419"/>
    <hyperlink r:id="rId3847" ref="D1419"/>
    <hyperlink r:id="rId3848" ref="G1419"/>
    <hyperlink r:id="rId3849" ref="A1420"/>
    <hyperlink r:id="rId3850" ref="B1420"/>
    <hyperlink r:id="rId3851" ref="D1420"/>
    <hyperlink r:id="rId3852" ref="F1420"/>
    <hyperlink r:id="rId3853" ref="G1420"/>
    <hyperlink r:id="rId3854" ref="A1421"/>
    <hyperlink r:id="rId3855" ref="D1421"/>
    <hyperlink r:id="rId3856" ref="F1421"/>
    <hyperlink r:id="rId3857" ref="A1422"/>
    <hyperlink r:id="rId3858" ref="B1422"/>
    <hyperlink r:id="rId3859" ref="D1422"/>
    <hyperlink r:id="rId3860" ref="A1423"/>
    <hyperlink r:id="rId3861" ref="D1423"/>
    <hyperlink r:id="rId3862" ref="E1423"/>
    <hyperlink r:id="rId3863" ref="F1423"/>
    <hyperlink r:id="rId3864" ref="A1424"/>
    <hyperlink r:id="rId3865" ref="B1424"/>
    <hyperlink r:id="rId3866" ref="D1424"/>
    <hyperlink r:id="rId3867" ref="F1424"/>
    <hyperlink r:id="rId3868" ref="A1425"/>
    <hyperlink r:id="rId3869" ref="D1425"/>
    <hyperlink r:id="rId3870" ref="E1425"/>
    <hyperlink r:id="rId3871" ref="A1426"/>
    <hyperlink r:id="rId3872" ref="D1426"/>
    <hyperlink r:id="rId3873" ref="G1426"/>
    <hyperlink r:id="rId3874" ref="A1427"/>
    <hyperlink r:id="rId3875" ref="D1427"/>
    <hyperlink r:id="rId3876" ref="F1427"/>
    <hyperlink r:id="rId3877" ref="A1428"/>
    <hyperlink r:id="rId3878" ref="B1428"/>
    <hyperlink r:id="rId3879" ref="D1428"/>
    <hyperlink r:id="rId3880" ref="E1428"/>
    <hyperlink r:id="rId3881" ref="A1429"/>
    <hyperlink r:id="rId3882" ref="D1429"/>
    <hyperlink r:id="rId3883" ref="A1430"/>
    <hyperlink r:id="rId3884" ref="D1430"/>
    <hyperlink r:id="rId3885" ref="A1431"/>
    <hyperlink r:id="rId3886" ref="D1431"/>
    <hyperlink r:id="rId3887" ref="A1432"/>
    <hyperlink r:id="rId3888" ref="D1432"/>
    <hyperlink r:id="rId3889" ref="E1432"/>
    <hyperlink r:id="rId3890" ref="A1433"/>
    <hyperlink r:id="rId3891" ref="D1433"/>
    <hyperlink r:id="rId3892" ref="G1433"/>
    <hyperlink r:id="rId3893" ref="A1434"/>
    <hyperlink r:id="rId3894" ref="D1434"/>
    <hyperlink r:id="rId3895" ref="E1434"/>
    <hyperlink r:id="rId3896" ref="A1435"/>
    <hyperlink r:id="rId3897" ref="B1435"/>
    <hyperlink r:id="rId3898" ref="D1435"/>
    <hyperlink r:id="rId3899" ref="F1435"/>
    <hyperlink r:id="rId3900" ref="A1436"/>
    <hyperlink r:id="rId3901" ref="D1436"/>
    <hyperlink r:id="rId3902" ref="A1437"/>
    <hyperlink r:id="rId3903" ref="D1437"/>
    <hyperlink r:id="rId3904" ref="A1438"/>
    <hyperlink r:id="rId3905" ref="D1438"/>
    <hyperlink r:id="rId3906" ref="A1439"/>
    <hyperlink r:id="rId3907" ref="D1439"/>
    <hyperlink r:id="rId3908" ref="A1440"/>
    <hyperlink r:id="rId3909" ref="B1440"/>
    <hyperlink r:id="rId3910" ref="D1440"/>
    <hyperlink r:id="rId3911" ref="E1440"/>
    <hyperlink r:id="rId3912" ref="F1440"/>
    <hyperlink r:id="rId3913" ref="A1441"/>
    <hyperlink r:id="rId3914" ref="D1441"/>
    <hyperlink r:id="rId3915" ref="A1442"/>
    <hyperlink r:id="rId3916" ref="D1442"/>
    <hyperlink r:id="rId3917" ref="F1442"/>
    <hyperlink r:id="rId3918" ref="A1443"/>
    <hyperlink r:id="rId3919" ref="D1443"/>
    <hyperlink r:id="rId3920" ref="G1443"/>
    <hyperlink r:id="rId3921" ref="A1444"/>
    <hyperlink r:id="rId3922" ref="D1444"/>
    <hyperlink r:id="rId3923" ref="A1445"/>
    <hyperlink r:id="rId3924" ref="B1445"/>
    <hyperlink r:id="rId3925" ref="D1445"/>
    <hyperlink r:id="rId3926" ref="A1446"/>
    <hyperlink r:id="rId3927" ref="D1446"/>
    <hyperlink r:id="rId3928" ref="A1447"/>
    <hyperlink r:id="rId3929" ref="D1447"/>
    <hyperlink r:id="rId3930" ref="F1447"/>
    <hyperlink r:id="rId3931" ref="A1448"/>
    <hyperlink r:id="rId3932" ref="D1448"/>
    <hyperlink r:id="rId3933" ref="F1448"/>
    <hyperlink r:id="rId3934" ref="A1449"/>
    <hyperlink r:id="rId3935" ref="D1449"/>
    <hyperlink r:id="rId3936" ref="F1449"/>
    <hyperlink r:id="rId3937" ref="G1449"/>
    <hyperlink r:id="rId3938" ref="A1450"/>
    <hyperlink r:id="rId3939" ref="D1450"/>
    <hyperlink r:id="rId3940" ref="A1451"/>
    <hyperlink r:id="rId3941" ref="B1451"/>
    <hyperlink r:id="rId3942" ref="D1451"/>
    <hyperlink r:id="rId3943" ref="A1452"/>
    <hyperlink r:id="rId3944" ref="D1452"/>
    <hyperlink r:id="rId3945" ref="A1453"/>
    <hyperlink r:id="rId3946" ref="D1453"/>
    <hyperlink r:id="rId3947" ref="A1454"/>
    <hyperlink r:id="rId3948" ref="D1454"/>
    <hyperlink r:id="rId3949" ref="G1454"/>
    <hyperlink r:id="rId3950" ref="A1455"/>
    <hyperlink r:id="rId3951" ref="D1455"/>
    <hyperlink r:id="rId3952" ref="F1455"/>
    <hyperlink r:id="rId3953" ref="A1456"/>
    <hyperlink r:id="rId3954" ref="D1456"/>
    <hyperlink r:id="rId3955" ref="A1457"/>
    <hyperlink r:id="rId3956" ref="B1457"/>
    <hyperlink r:id="rId3957" ref="D1457"/>
    <hyperlink r:id="rId3958" ref="F1457"/>
    <hyperlink r:id="rId3959" ref="G1457"/>
    <hyperlink r:id="rId3960" ref="A1458"/>
    <hyperlink r:id="rId3961" ref="D1458"/>
    <hyperlink r:id="rId3962" ref="A1459"/>
    <hyperlink r:id="rId3963" ref="B1459"/>
    <hyperlink r:id="rId3964" ref="D1459"/>
    <hyperlink r:id="rId3965" ref="A1460"/>
    <hyperlink r:id="rId3966" ref="D1460"/>
    <hyperlink r:id="rId3967" ref="F1460"/>
    <hyperlink r:id="rId3968" ref="A1461"/>
    <hyperlink r:id="rId3969" ref="D1461"/>
    <hyperlink r:id="rId3970" ref="G1461"/>
    <hyperlink r:id="rId3971" ref="A1462"/>
    <hyperlink r:id="rId3972" ref="D1462"/>
    <hyperlink r:id="rId3973" ref="A1463"/>
    <hyperlink r:id="rId3974" ref="D1463"/>
    <hyperlink r:id="rId3975" ref="A1464"/>
    <hyperlink r:id="rId3976" ref="D1464"/>
    <hyperlink r:id="rId3977" ref="A1465"/>
    <hyperlink r:id="rId3978" ref="D1465"/>
    <hyperlink r:id="rId3979" ref="G1465"/>
    <hyperlink r:id="rId3980" ref="A1466"/>
    <hyperlink r:id="rId3981" ref="B1466"/>
    <hyperlink r:id="rId3982" ref="D1466"/>
    <hyperlink r:id="rId3983" ref="G1466"/>
    <hyperlink r:id="rId3984" ref="A1467"/>
    <hyperlink r:id="rId3985" ref="D1467"/>
    <hyperlink r:id="rId3986" ref="F1467"/>
    <hyperlink r:id="rId3987" ref="A1468"/>
    <hyperlink r:id="rId3988" ref="D1468"/>
    <hyperlink r:id="rId3989" ref="A1469"/>
    <hyperlink r:id="rId3990" ref="D1469"/>
    <hyperlink r:id="rId3991" ref="F1469"/>
    <hyperlink r:id="rId3992" ref="A1470"/>
    <hyperlink r:id="rId3993" ref="D1470"/>
    <hyperlink r:id="rId3994" ref="G1470"/>
    <hyperlink r:id="rId3995" ref="A1471"/>
    <hyperlink r:id="rId3996" ref="D1471"/>
    <hyperlink r:id="rId3997" ref="A1472"/>
    <hyperlink r:id="rId3998" ref="D1472"/>
    <hyperlink r:id="rId3999" ref="E1472"/>
    <hyperlink r:id="rId4000" ref="F1472"/>
    <hyperlink r:id="rId4001" ref="A1473"/>
    <hyperlink r:id="rId4002" ref="B1473"/>
    <hyperlink r:id="rId4003" ref="D1473"/>
    <hyperlink r:id="rId4004" ref="A1474"/>
    <hyperlink r:id="rId4005" ref="D1474"/>
    <hyperlink r:id="rId4006" ref="A1475"/>
    <hyperlink r:id="rId4007" ref="D1475"/>
    <hyperlink r:id="rId4008" ref="A1476"/>
    <hyperlink r:id="rId4009" ref="D1476"/>
    <hyperlink r:id="rId4010" ref="A1477"/>
    <hyperlink r:id="rId4011" ref="D1477"/>
    <hyperlink r:id="rId4012" ref="A1478"/>
    <hyperlink r:id="rId4013" ref="D1478"/>
    <hyperlink r:id="rId4014" ref="A1479"/>
    <hyperlink r:id="rId4015" ref="B1479"/>
    <hyperlink r:id="rId4016" ref="D1479"/>
    <hyperlink r:id="rId4017" ref="E1479"/>
    <hyperlink r:id="rId4018" ref="G1479"/>
    <hyperlink r:id="rId4019" ref="A1480"/>
    <hyperlink r:id="rId4020" ref="D1480"/>
    <hyperlink r:id="rId4021" ref="A1481"/>
    <hyperlink r:id="rId4022" ref="D1481"/>
    <hyperlink r:id="rId4023" ref="F1481"/>
    <hyperlink r:id="rId4024" ref="A1482"/>
    <hyperlink r:id="rId4025" ref="D1482"/>
    <hyperlink r:id="rId4026" ref="A1483"/>
    <hyperlink r:id="rId4027" ref="B1483"/>
    <hyperlink r:id="rId4028" ref="D1483"/>
    <hyperlink r:id="rId4029" ref="A1484"/>
    <hyperlink r:id="rId4030" ref="D1484"/>
    <hyperlink r:id="rId4031" ref="F1484"/>
    <hyperlink r:id="rId4032" ref="A1485"/>
    <hyperlink r:id="rId4033" ref="D1485"/>
    <hyperlink r:id="rId4034" ref="G1485"/>
    <hyperlink r:id="rId4035" ref="A1486"/>
    <hyperlink r:id="rId4036" ref="D1486"/>
    <hyperlink r:id="rId4037" ref="A1487"/>
    <hyperlink r:id="rId4038" ref="D1487"/>
    <hyperlink r:id="rId4039" ref="A1488"/>
    <hyperlink r:id="rId4040" ref="B1488"/>
    <hyperlink r:id="rId4041" ref="D1488"/>
    <hyperlink r:id="rId4042" ref="A1489"/>
    <hyperlink r:id="rId4043" ref="D1489"/>
    <hyperlink r:id="rId4044" ref="F1489"/>
    <hyperlink r:id="rId4045" ref="A1490"/>
    <hyperlink r:id="rId4046" ref="D1490"/>
    <hyperlink r:id="rId4047" ref="F1490"/>
    <hyperlink r:id="rId4048" ref="G1490"/>
    <hyperlink r:id="rId4049" ref="A1491"/>
    <hyperlink r:id="rId4050" ref="B1491"/>
    <hyperlink r:id="rId4051" ref="D1491"/>
    <hyperlink r:id="rId4052" ref="G1491"/>
    <hyperlink r:id="rId4053" ref="A1492"/>
    <hyperlink r:id="rId4054" ref="D1492"/>
    <hyperlink r:id="rId4055" ref="A1493"/>
    <hyperlink r:id="rId4056" ref="D1493"/>
    <hyperlink r:id="rId4057" ref="F1493"/>
    <hyperlink r:id="rId4058" ref="A1494"/>
    <hyperlink r:id="rId4059" ref="D1494"/>
    <hyperlink r:id="rId4060" ref="A1495"/>
    <hyperlink r:id="rId4061" ref="B1495"/>
    <hyperlink r:id="rId4062" ref="D1495"/>
    <hyperlink r:id="rId4063" ref="A1496"/>
    <hyperlink r:id="rId4064" ref="D1496"/>
    <hyperlink r:id="rId4065" ref="A1497"/>
    <hyperlink r:id="rId4066" ref="D1497"/>
    <hyperlink r:id="rId4067" ref="A1498"/>
    <hyperlink r:id="rId4068" ref="B1498"/>
    <hyperlink r:id="rId4069" ref="D1498"/>
    <hyperlink r:id="rId4070" ref="F1498"/>
    <hyperlink r:id="rId4071" ref="A1499"/>
    <hyperlink r:id="rId4072" ref="D1499"/>
    <hyperlink r:id="rId4073" ref="A1500"/>
    <hyperlink r:id="rId4074" ref="D1500"/>
    <hyperlink r:id="rId4075" ref="A1501"/>
    <hyperlink r:id="rId4076" ref="D1501"/>
    <hyperlink r:id="rId4077" ref="A1502"/>
    <hyperlink r:id="rId4078" ref="D1502"/>
    <hyperlink r:id="rId4079" ref="A1503"/>
    <hyperlink r:id="rId4080" ref="B1503"/>
    <hyperlink r:id="rId4081" ref="D1503"/>
    <hyperlink r:id="rId4082" ref="E1503"/>
    <hyperlink r:id="rId4083" ref="A1504"/>
    <hyperlink r:id="rId4084" ref="D1504"/>
    <hyperlink r:id="rId4085" ref="F1504"/>
    <hyperlink r:id="rId4086" ref="A1505"/>
    <hyperlink r:id="rId4087" ref="D1505"/>
    <hyperlink r:id="rId4088" ref="E1505"/>
    <hyperlink r:id="rId4089" ref="F1505"/>
    <hyperlink r:id="rId4090" ref="A1506"/>
    <hyperlink r:id="rId4091" ref="B1506"/>
    <hyperlink r:id="rId4092" ref="D1506"/>
    <hyperlink r:id="rId4093" ref="A1507"/>
    <hyperlink r:id="rId4094" ref="D1507"/>
    <hyperlink r:id="rId4095" ref="A1508"/>
    <hyperlink r:id="rId4096" ref="B1508"/>
    <hyperlink r:id="rId4097" ref="D1508"/>
    <hyperlink r:id="rId4098" ref="G1508"/>
    <hyperlink r:id="rId4099" ref="A1509"/>
    <hyperlink r:id="rId4100" ref="D1509"/>
    <hyperlink r:id="rId4101" ref="A1510"/>
    <hyperlink r:id="rId4102" ref="B1510"/>
    <hyperlink r:id="rId4103" ref="D1510"/>
    <hyperlink r:id="rId4104" ref="E1510"/>
    <hyperlink r:id="rId4105" ref="G1510"/>
    <hyperlink r:id="rId4106" ref="A1511"/>
    <hyperlink r:id="rId4107" ref="D1511"/>
    <hyperlink r:id="rId4108" ref="G1511"/>
    <hyperlink r:id="rId4109" ref="A1512"/>
    <hyperlink r:id="rId4110" ref="D1512"/>
    <hyperlink r:id="rId4111" ref="F1512"/>
    <hyperlink r:id="rId4112" ref="A1513"/>
    <hyperlink r:id="rId4113" ref="D1513"/>
    <hyperlink r:id="rId4114" ref="E1513"/>
    <hyperlink r:id="rId4115" ref="G1513"/>
    <hyperlink r:id="rId4116" ref="A1514"/>
    <hyperlink r:id="rId4117" ref="D1514"/>
    <hyperlink r:id="rId4118" ref="F1514"/>
    <hyperlink r:id="rId4119" ref="A1515"/>
    <hyperlink r:id="rId4120" ref="D1515"/>
    <hyperlink r:id="rId4121" ref="F1515"/>
    <hyperlink r:id="rId4122" ref="A1516"/>
    <hyperlink r:id="rId4123" ref="B1516"/>
    <hyperlink r:id="rId4124" ref="D1516"/>
    <hyperlink r:id="rId4125" ref="E1516"/>
    <hyperlink r:id="rId4126" ref="F1516"/>
    <hyperlink r:id="rId4127" ref="A1517"/>
    <hyperlink r:id="rId4128" ref="D1517"/>
    <hyperlink r:id="rId4129" ref="A1518"/>
    <hyperlink r:id="rId4130" ref="D1518"/>
    <hyperlink r:id="rId4131" ref="A1519"/>
    <hyperlink r:id="rId4132" ref="B1519"/>
    <hyperlink r:id="rId4133" ref="D1519"/>
    <hyperlink r:id="rId4134" ref="A1520"/>
    <hyperlink r:id="rId4135" ref="D1520"/>
    <hyperlink r:id="rId4136" ref="A1521"/>
    <hyperlink r:id="rId4137" ref="D1521"/>
    <hyperlink r:id="rId4138" ref="A1522"/>
    <hyperlink r:id="rId4139" ref="D1522"/>
    <hyperlink r:id="rId4140" ref="A1523"/>
    <hyperlink r:id="rId4141" ref="D1523"/>
    <hyperlink r:id="rId4142" ref="A1524"/>
    <hyperlink r:id="rId4143" ref="D1524"/>
    <hyperlink r:id="rId4144" ref="A1525"/>
    <hyperlink r:id="rId4145" ref="B1525"/>
    <hyperlink r:id="rId4146" ref="D1525"/>
    <hyperlink r:id="rId4147" ref="A1526"/>
    <hyperlink r:id="rId4148" ref="D1526"/>
    <hyperlink r:id="rId4149" ref="A1527"/>
    <hyperlink r:id="rId4150" ref="D1527"/>
    <hyperlink r:id="rId4151" ref="A1528"/>
    <hyperlink r:id="rId4152" ref="D1528"/>
    <hyperlink r:id="rId4153" ref="A1529"/>
    <hyperlink r:id="rId4154" ref="B1529"/>
    <hyperlink r:id="rId4155" ref="D1529"/>
    <hyperlink r:id="rId4156" ref="E1529"/>
    <hyperlink r:id="rId4157" ref="G1529"/>
    <hyperlink r:id="rId4158" ref="A1530"/>
    <hyperlink r:id="rId4159" ref="D1530"/>
    <hyperlink r:id="rId4160" ref="E1530"/>
    <hyperlink r:id="rId4161" ref="G1530"/>
    <hyperlink r:id="rId4162" ref="A1531"/>
    <hyperlink r:id="rId4163" ref="D1531"/>
    <hyperlink r:id="rId4164" ref="F1531"/>
    <hyperlink r:id="rId4165" ref="G1531"/>
    <hyperlink r:id="rId4166" ref="A1532"/>
    <hyperlink r:id="rId4167" ref="D1532"/>
    <hyperlink r:id="rId4168" ref="F1532"/>
    <hyperlink r:id="rId4169" ref="A1533"/>
    <hyperlink r:id="rId4170" ref="D1533"/>
    <hyperlink r:id="rId4171" ref="G1533"/>
    <hyperlink r:id="rId4172" ref="A1534"/>
    <hyperlink r:id="rId4173" ref="B1534"/>
    <hyperlink r:id="rId4174" ref="D1534"/>
    <hyperlink r:id="rId4175" ref="F1534"/>
    <hyperlink r:id="rId4176" ref="G1534"/>
    <hyperlink r:id="rId4177" ref="A1535"/>
    <hyperlink r:id="rId4178" ref="D1535"/>
    <hyperlink r:id="rId4179" ref="E1535"/>
    <hyperlink r:id="rId4180" ref="F1535"/>
    <hyperlink r:id="rId4181" ref="A1536"/>
    <hyperlink r:id="rId4182" ref="D1536"/>
    <hyperlink r:id="rId4183" ref="A1537"/>
    <hyperlink r:id="rId4184" ref="D1537"/>
    <hyperlink r:id="rId4185" ref="E1537"/>
    <hyperlink r:id="rId4186" ref="F1537"/>
    <hyperlink r:id="rId4187" ref="G1537"/>
    <hyperlink r:id="rId4188" ref="A1538"/>
    <hyperlink r:id="rId4189" ref="D1538"/>
    <hyperlink r:id="rId4190" ref="A1539"/>
    <hyperlink r:id="rId4191" ref="D1539"/>
    <hyperlink r:id="rId4192" ref="A1540"/>
    <hyperlink r:id="rId4193" ref="B1540"/>
    <hyperlink r:id="rId4194" ref="D1540"/>
    <hyperlink r:id="rId4195" ref="G1540"/>
    <hyperlink r:id="rId4196" ref="A1541"/>
    <hyperlink r:id="rId4197" ref="D1541"/>
    <hyperlink r:id="rId4198" ref="E1541"/>
    <hyperlink r:id="rId4199" ref="G1541"/>
    <hyperlink r:id="rId4200" ref="A1542"/>
    <hyperlink r:id="rId4201" ref="D1542"/>
    <hyperlink r:id="rId4202" ref="G1542"/>
    <hyperlink r:id="rId4203" ref="A1543"/>
    <hyperlink r:id="rId4204" ref="B1543"/>
    <hyperlink r:id="rId4205" ref="D1543"/>
    <hyperlink r:id="rId4206" ref="E1543"/>
    <hyperlink r:id="rId4207" ref="A1544"/>
    <hyperlink r:id="rId4208" ref="D1544"/>
    <hyperlink r:id="rId4209" ref="F1544"/>
    <hyperlink r:id="rId4210" ref="A1545"/>
    <hyperlink r:id="rId4211" ref="D1545"/>
    <hyperlink r:id="rId4212" ref="F1545"/>
    <hyperlink r:id="rId4213" ref="A1546"/>
    <hyperlink r:id="rId4214" ref="B1546"/>
    <hyperlink r:id="rId4215" ref="D1546"/>
    <hyperlink r:id="rId4216" ref="A1547"/>
    <hyperlink r:id="rId4217" ref="D1547"/>
    <hyperlink r:id="rId4218" ref="A1548"/>
    <hyperlink r:id="rId4219" ref="D1548"/>
    <hyperlink r:id="rId4220" ref="A1549"/>
    <hyperlink r:id="rId4221" ref="B1549"/>
    <hyperlink r:id="rId4222" ref="D1549"/>
    <hyperlink r:id="rId4223" ref="A1550"/>
    <hyperlink r:id="rId4224" ref="D1550"/>
    <hyperlink r:id="rId4225" ref="A1551"/>
    <hyperlink r:id="rId4226" ref="D1551"/>
    <hyperlink r:id="rId4227" ref="F1551"/>
    <hyperlink r:id="rId4228" ref="G1551"/>
    <hyperlink r:id="rId4229" ref="A1552"/>
    <hyperlink r:id="rId4230" ref="D1552"/>
    <hyperlink r:id="rId4231" ref="F1552"/>
    <hyperlink r:id="rId4232" ref="G1552"/>
    <hyperlink r:id="rId4233" ref="A1553"/>
    <hyperlink r:id="rId4234" ref="D1553"/>
    <hyperlink r:id="rId4235" ref="A1554"/>
    <hyperlink r:id="rId4236" ref="D1554"/>
    <hyperlink r:id="rId4237" ref="A1555"/>
    <hyperlink r:id="rId4238" ref="B1555"/>
    <hyperlink r:id="rId4239" ref="D1555"/>
    <hyperlink r:id="rId4240" ref="G1555"/>
    <hyperlink r:id="rId4241" ref="A1556"/>
    <hyperlink r:id="rId4242" ref="D1556"/>
    <hyperlink r:id="rId4243" ref="F1556"/>
    <hyperlink r:id="rId4244" ref="G1556"/>
    <hyperlink r:id="rId4245" ref="A1557"/>
    <hyperlink r:id="rId4246" ref="D1557"/>
    <hyperlink r:id="rId4247" ref="A1558"/>
    <hyperlink r:id="rId4248" ref="D1558"/>
    <hyperlink r:id="rId4249" ref="F1558"/>
    <hyperlink r:id="rId4250" ref="A1559"/>
    <hyperlink r:id="rId4251" ref="B1559"/>
    <hyperlink r:id="rId4252" ref="D1559"/>
    <hyperlink r:id="rId4253" ref="G1559"/>
    <hyperlink r:id="rId4254" ref="A1560"/>
    <hyperlink r:id="rId4255" ref="D1560"/>
    <hyperlink r:id="rId4256" ref="A1561"/>
    <hyperlink r:id="rId4257" ref="D1561"/>
    <hyperlink r:id="rId4258" ref="A1562"/>
    <hyperlink r:id="rId4259" ref="B1562"/>
    <hyperlink r:id="rId4260" ref="D1562"/>
    <hyperlink r:id="rId4261" ref="G1562"/>
    <hyperlink r:id="rId4262" ref="A1563"/>
    <hyperlink r:id="rId4263" ref="D1563"/>
    <hyperlink r:id="rId4264" ref="A1564"/>
    <hyperlink r:id="rId4265" ref="D1564"/>
    <hyperlink r:id="rId4266" ref="A1565"/>
    <hyperlink r:id="rId4267" ref="D1565"/>
    <hyperlink r:id="rId4268" ref="A1566"/>
    <hyperlink r:id="rId4269" ref="D1566"/>
    <hyperlink r:id="rId4270" ref="A1567"/>
    <hyperlink r:id="rId4271" ref="B1567"/>
    <hyperlink r:id="rId4272" ref="D1567"/>
    <hyperlink r:id="rId4273" ref="A1568"/>
    <hyperlink r:id="rId4274" ref="D1568"/>
    <hyperlink r:id="rId4275" ref="F1568"/>
    <hyperlink r:id="rId4276" ref="A1569"/>
    <hyperlink r:id="rId4277" ref="D1569"/>
    <hyperlink r:id="rId4278" ref="F1569"/>
    <hyperlink r:id="rId4279" ref="A1570"/>
    <hyperlink r:id="rId4280" ref="D1570"/>
    <hyperlink r:id="rId4281" ref="E1570"/>
    <hyperlink r:id="rId4282" ref="F1570"/>
    <hyperlink r:id="rId4283" ref="G1570"/>
    <hyperlink r:id="rId4284" ref="A1571"/>
    <hyperlink r:id="rId4285" ref="D1571"/>
    <hyperlink r:id="rId4286" ref="A1572"/>
    <hyperlink r:id="rId4287" ref="B1572"/>
    <hyperlink r:id="rId4288" ref="D1572"/>
    <hyperlink r:id="rId4289" ref="A1573"/>
    <hyperlink r:id="rId4290" ref="D1573"/>
    <hyperlink r:id="rId4291" ref="A1574"/>
    <hyperlink r:id="rId4292" ref="D1574"/>
    <hyperlink r:id="rId4293" ref="F1574"/>
    <hyperlink r:id="rId4294" ref="A1575"/>
    <hyperlink r:id="rId4295" ref="B1575"/>
    <hyperlink r:id="rId4296" ref="D1575"/>
    <hyperlink r:id="rId4297" ref="A1576"/>
    <hyperlink r:id="rId4298" ref="D1576"/>
    <hyperlink r:id="rId4299" ref="E1576"/>
    <hyperlink r:id="rId4300" ref="A1577"/>
    <hyperlink r:id="rId4301" ref="D1577"/>
    <hyperlink r:id="rId4302" ref="A1578"/>
    <hyperlink r:id="rId4303" ref="D1578"/>
    <hyperlink r:id="rId4304" ref="E1578"/>
    <hyperlink r:id="rId4305" ref="G1578"/>
    <hyperlink r:id="rId4306" ref="A1579"/>
    <hyperlink r:id="rId4307" ref="D1579"/>
    <hyperlink r:id="rId4308" ref="E1579"/>
    <hyperlink r:id="rId4309" ref="F1579"/>
    <hyperlink r:id="rId4310" ref="A1580"/>
    <hyperlink r:id="rId4311" ref="D1580"/>
    <hyperlink r:id="rId4312" ref="A1581"/>
    <hyperlink r:id="rId4313" ref="D1581"/>
    <hyperlink r:id="rId4314" ref="A1582"/>
    <hyperlink r:id="rId4315" ref="B1582"/>
    <hyperlink r:id="rId4316" ref="D1582"/>
    <hyperlink r:id="rId4317" ref="G1582"/>
    <hyperlink r:id="rId4318" ref="A1583"/>
    <hyperlink r:id="rId4319" ref="D1583"/>
    <hyperlink r:id="rId4320" ref="A1584"/>
    <hyperlink r:id="rId4321" ref="D1584"/>
    <hyperlink r:id="rId4322" ref="A1585"/>
    <hyperlink r:id="rId4323" ref="D1585"/>
    <hyperlink r:id="rId4324" ref="A1586"/>
    <hyperlink r:id="rId4325" ref="B1586"/>
    <hyperlink r:id="rId4326" ref="D1586"/>
    <hyperlink r:id="rId4327" ref="A1587"/>
    <hyperlink r:id="rId4328" ref="D1587"/>
    <hyperlink r:id="rId4329" ref="A1588"/>
    <hyperlink r:id="rId4330" ref="B1588"/>
    <hyperlink r:id="rId4331" ref="D1588"/>
    <hyperlink r:id="rId4332" ref="A1589"/>
    <hyperlink r:id="rId4333" ref="D1589"/>
    <hyperlink r:id="rId4334" ref="E1589"/>
    <hyperlink r:id="rId4335" ref="A1590"/>
    <hyperlink r:id="rId4336" ref="D1590"/>
    <hyperlink r:id="rId4337" ref="A1591"/>
    <hyperlink r:id="rId4338" ref="D1591"/>
    <hyperlink r:id="rId4339" ref="A1592"/>
    <hyperlink r:id="rId4340" ref="B1592"/>
    <hyperlink r:id="rId4341" ref="D1592"/>
    <hyperlink r:id="rId4342" ref="A1593"/>
    <hyperlink r:id="rId4343" ref="D1593"/>
    <hyperlink r:id="rId4344" ref="A1594"/>
    <hyperlink r:id="rId4345" ref="B1594"/>
    <hyperlink r:id="rId4346" ref="D1594"/>
    <hyperlink r:id="rId4347" ref="F1594"/>
    <hyperlink r:id="rId4348" ref="G1594"/>
    <hyperlink r:id="rId4349" ref="A1595"/>
    <hyperlink r:id="rId4350" ref="D1595"/>
    <hyperlink r:id="rId4351" ref="F1595"/>
    <hyperlink r:id="rId4352" ref="A1596"/>
    <hyperlink r:id="rId4353" ref="B1596"/>
    <hyperlink r:id="rId4354" ref="D1596"/>
    <hyperlink r:id="rId4355" ref="E1596"/>
    <hyperlink r:id="rId4356" ref="G1596"/>
    <hyperlink r:id="rId4357" ref="A1597"/>
    <hyperlink r:id="rId4358" ref="D1597"/>
    <hyperlink r:id="rId4359" ref="A1598"/>
    <hyperlink r:id="rId4360" ref="D1598"/>
    <hyperlink r:id="rId4361" ref="A1599"/>
    <hyperlink r:id="rId4362" ref="B1599"/>
    <hyperlink r:id="rId4363" ref="G1599"/>
    <hyperlink r:id="rId4364" ref="A1600"/>
    <hyperlink r:id="rId4365" ref="G1600"/>
    <hyperlink r:id="rId4366" ref="A1601"/>
    <hyperlink r:id="rId4367" ref="B1601"/>
    <hyperlink r:id="rId4368" ref="E1601"/>
    <hyperlink r:id="rId4369" ref="F1601"/>
    <hyperlink r:id="rId4370" ref="G1601"/>
    <hyperlink r:id="rId4371" ref="A1604"/>
    <hyperlink r:id="rId4372" ref="A1605"/>
    <hyperlink r:id="rId4373" ref="B1605"/>
    <hyperlink r:id="rId4374" ref="D1605"/>
    <hyperlink r:id="rId4375" ref="A1606"/>
    <hyperlink r:id="rId4376" ref="D1606"/>
    <hyperlink r:id="rId4377" ref="G1606"/>
    <hyperlink r:id="rId4378" ref="A1607"/>
    <hyperlink r:id="rId4379" ref="D1607"/>
    <hyperlink r:id="rId4380" ref="F1607"/>
    <hyperlink r:id="rId4381" ref="A1608"/>
    <hyperlink r:id="rId4382" ref="B1608"/>
    <hyperlink r:id="rId4383" ref="D1608"/>
    <hyperlink r:id="rId4384" ref="G1608"/>
    <hyperlink r:id="rId4385" ref="A1609"/>
    <hyperlink r:id="rId4386" ref="D1609"/>
    <hyperlink r:id="rId4387" ref="A1610"/>
    <hyperlink r:id="rId4388" ref="B1610"/>
    <hyperlink r:id="rId4389" ref="D1610"/>
    <hyperlink r:id="rId4390" ref="E1610"/>
    <hyperlink r:id="rId4391" ref="F1610"/>
    <hyperlink r:id="rId4392" ref="G1610"/>
    <hyperlink r:id="rId4393" ref="A1611"/>
    <hyperlink r:id="rId4394" ref="D1611"/>
    <hyperlink r:id="rId4395" ref="F1611"/>
    <hyperlink r:id="rId4396" ref="G1611"/>
    <hyperlink r:id="rId4397" ref="A1612"/>
    <hyperlink r:id="rId4398" ref="D1612"/>
    <hyperlink r:id="rId4399" ref="A1613"/>
    <hyperlink r:id="rId4400" ref="B1613"/>
    <hyperlink r:id="rId4401" ref="D1613"/>
    <hyperlink r:id="rId4402" ref="F1613"/>
    <hyperlink r:id="rId4403" ref="A1614"/>
    <hyperlink r:id="rId4404" ref="D1614"/>
    <hyperlink r:id="rId4405" ref="G1614"/>
    <hyperlink r:id="rId4406" ref="A1615"/>
    <hyperlink r:id="rId4407" ref="B1615"/>
    <hyperlink r:id="rId4408" ref="D1615"/>
    <hyperlink r:id="rId4409" ref="E1615"/>
    <hyperlink r:id="rId4410" ref="F1615"/>
    <hyperlink r:id="rId4411" ref="G1615"/>
    <hyperlink r:id="rId4412" ref="A1616"/>
    <hyperlink r:id="rId4413" ref="D1616"/>
    <hyperlink r:id="rId4414" ref="E1616"/>
    <hyperlink r:id="rId4415" ref="A1617"/>
    <hyperlink r:id="rId4416" ref="D1617"/>
    <hyperlink r:id="rId4417" ref="E1617"/>
    <hyperlink r:id="rId4418" ref="F1617"/>
    <hyperlink r:id="rId4419" ref="G1617"/>
    <hyperlink r:id="rId4420" ref="A1618"/>
    <hyperlink r:id="rId4421" ref="D1618"/>
    <hyperlink r:id="rId4422" ref="G1618"/>
    <hyperlink r:id="rId4423" ref="A1619"/>
    <hyperlink r:id="rId4424" ref="D1619"/>
    <hyperlink r:id="rId4425" ref="F1619"/>
    <hyperlink r:id="rId4426" ref="A1620"/>
    <hyperlink r:id="rId4427" ref="D1620"/>
    <hyperlink r:id="rId4428" ref="A1621"/>
    <hyperlink r:id="rId4429" ref="B1621"/>
    <hyperlink r:id="rId4430" ref="D1621"/>
    <hyperlink r:id="rId4431" ref="A1622"/>
    <hyperlink r:id="rId4432" ref="D1622"/>
    <hyperlink r:id="rId4433" ref="A1623"/>
    <hyperlink r:id="rId4434" ref="D1623"/>
    <hyperlink r:id="rId4435" ref="F1623"/>
    <hyperlink r:id="rId4436" ref="A1624"/>
    <hyperlink r:id="rId4437" ref="B1624"/>
    <hyperlink r:id="rId4438" ref="D1624"/>
    <hyperlink r:id="rId4439" ref="A1625"/>
    <hyperlink r:id="rId4440" ref="D1625"/>
    <hyperlink r:id="rId4441" ref="E1625"/>
    <hyperlink r:id="rId4442" ref="F1625"/>
    <hyperlink r:id="rId4443" ref="G1625"/>
    <hyperlink r:id="rId4444" ref="A1626"/>
    <hyperlink r:id="rId4445" ref="B1626"/>
    <hyperlink r:id="rId4446" ref="D1626"/>
    <hyperlink r:id="rId4447" ref="E1626"/>
    <hyperlink r:id="rId4448" ref="G1626"/>
    <hyperlink r:id="rId4449" ref="A1627"/>
    <hyperlink r:id="rId4450" ref="D1627"/>
    <hyperlink r:id="rId4451" ref="G1627"/>
    <hyperlink r:id="rId4452" ref="A1628"/>
    <hyperlink r:id="rId4453" ref="D1628"/>
    <hyperlink r:id="rId4454" ref="F1628"/>
    <hyperlink r:id="rId4455" ref="G1628"/>
    <hyperlink r:id="rId4456" ref="A1629"/>
    <hyperlink r:id="rId4457" ref="B1629"/>
    <hyperlink r:id="rId4458" ref="D1629"/>
    <hyperlink r:id="rId4459" ref="E1629"/>
    <hyperlink r:id="rId4460" ref="F1629"/>
    <hyperlink r:id="rId4461" ref="A1630"/>
    <hyperlink r:id="rId4462" ref="D1630"/>
    <hyperlink r:id="rId4463" ref="A1631"/>
    <hyperlink r:id="rId4464" ref="B1631"/>
    <hyperlink r:id="rId4465" ref="D1631"/>
    <hyperlink r:id="rId4466" ref="F1631"/>
    <hyperlink r:id="rId4467" ref="G1631"/>
    <hyperlink r:id="rId4468" ref="A1632"/>
    <hyperlink r:id="rId4469" ref="D1632"/>
    <hyperlink r:id="rId4470" ref="E1632"/>
    <hyperlink r:id="rId4471" ref="G1632"/>
    <hyperlink r:id="rId4472" ref="A1633"/>
    <hyperlink r:id="rId4473" ref="D1633"/>
    <hyperlink r:id="rId4474" ref="A1634"/>
    <hyperlink r:id="rId4475" ref="D1634"/>
    <hyperlink r:id="rId4476" ref="A1635"/>
    <hyperlink r:id="rId4477" ref="D1635"/>
    <hyperlink r:id="rId4478" ref="A1636"/>
    <hyperlink r:id="rId4479" ref="D1636"/>
    <hyperlink r:id="rId4480" ref="A1637"/>
    <hyperlink r:id="rId4481" ref="B1637"/>
    <hyperlink r:id="rId4482" ref="D1637"/>
    <hyperlink r:id="rId4483" ref="F1637"/>
    <hyperlink r:id="rId4484" ref="G1637"/>
    <hyperlink r:id="rId4485" ref="A1638"/>
    <hyperlink r:id="rId4486" ref="D1638"/>
    <hyperlink r:id="rId4487" ref="E1638"/>
    <hyperlink r:id="rId4488" ref="G1638"/>
    <hyperlink r:id="rId4489" ref="A1639"/>
    <hyperlink r:id="rId4490" ref="B1639"/>
    <hyperlink r:id="rId4491" ref="D1639"/>
    <hyperlink r:id="rId4492" ref="F1639"/>
    <hyperlink r:id="rId4493" ref="G1639"/>
    <hyperlink r:id="rId4494" ref="A1640"/>
    <hyperlink r:id="rId4495" ref="D1640"/>
    <hyperlink r:id="rId4496" ref="E1640"/>
    <hyperlink r:id="rId4497" ref="A1641"/>
    <hyperlink r:id="rId4498" ref="B1641"/>
    <hyperlink r:id="rId4499" ref="D1641"/>
    <hyperlink r:id="rId4500" ref="G1641"/>
    <hyperlink r:id="rId4501" ref="A1642"/>
    <hyperlink r:id="rId4502" ref="D1642"/>
    <hyperlink r:id="rId4503" ref="E1642"/>
  </hyperlinks>
  <drawing r:id="rId4504"/>
  <legacyDrawing r:id="rId450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0.63"/>
    <col customWidth="1" min="2" max="2" width="22.5"/>
    <col customWidth="1" min="3" max="3" width="23.5"/>
    <col customWidth="1" min="4" max="4" width="34.88"/>
    <col customWidth="1" min="5" max="5" width="42.75"/>
    <col customWidth="1" min="6" max="6" width="15.13"/>
    <col customWidth="1" min="7" max="7" width="11.13"/>
    <col customWidth="1" min="8" max="8" width="14.13"/>
    <col customWidth="1" min="9" max="9" width="15.88"/>
    <col customWidth="1" min="10" max="10" width="13.75"/>
  </cols>
  <sheetData>
    <row r="1">
      <c r="A1" s="2"/>
      <c r="B1" s="2"/>
      <c r="C1" s="3"/>
      <c r="D1" s="2"/>
      <c r="E1" s="2"/>
      <c r="F1" s="2" t="s">
        <v>0</v>
      </c>
    </row>
    <row r="2">
      <c r="A2" s="736" t="s">
        <v>2</v>
      </c>
      <c r="B2" s="736" t="s">
        <v>1</v>
      </c>
      <c r="C2" s="737" t="s">
        <v>8</v>
      </c>
      <c r="D2" s="737" t="s">
        <v>6014</v>
      </c>
      <c r="E2" s="737" t="s">
        <v>10</v>
      </c>
      <c r="F2" s="737" t="s">
        <v>11</v>
      </c>
      <c r="G2" s="737" t="s">
        <v>12</v>
      </c>
      <c r="H2" s="737" t="s">
        <v>13</v>
      </c>
      <c r="I2" s="737" t="s">
        <v>14</v>
      </c>
      <c r="J2" s="737" t="s">
        <v>15</v>
      </c>
    </row>
    <row r="3">
      <c r="A3" s="464"/>
      <c r="B3" s="449"/>
      <c r="C3" s="8"/>
      <c r="D3" s="738"/>
      <c r="E3" s="682"/>
      <c r="F3" s="341"/>
      <c r="G3" s="461"/>
      <c r="H3" s="15"/>
      <c r="I3" s="15"/>
      <c r="J3" s="15"/>
    </row>
    <row r="4">
      <c r="A4" s="464"/>
      <c r="B4" s="449"/>
      <c r="C4" s="8"/>
      <c r="D4" s="738"/>
      <c r="E4" s="682"/>
      <c r="F4" s="341"/>
      <c r="G4" s="461"/>
      <c r="H4" s="15"/>
      <c r="I4" s="15"/>
      <c r="J4" s="15"/>
    </row>
    <row r="5">
      <c r="A5" s="164" t="s">
        <v>6015</v>
      </c>
      <c r="B5" s="32" t="s">
        <v>6016</v>
      </c>
      <c r="C5" s="34" t="s">
        <v>13</v>
      </c>
      <c r="D5" s="739" t="s">
        <v>6017</v>
      </c>
      <c r="E5" s="360" t="s">
        <v>6018</v>
      </c>
      <c r="F5" s="283">
        <v>45027.0</v>
      </c>
      <c r="G5" s="516">
        <v>45048.0</v>
      </c>
      <c r="H5" s="29"/>
      <c r="I5" s="29"/>
      <c r="J5" s="29"/>
    </row>
    <row r="6">
      <c r="D6" s="740" t="s">
        <v>6019</v>
      </c>
      <c r="E6" s="360" t="s">
        <v>6020</v>
      </c>
      <c r="G6" s="39" t="s">
        <v>22</v>
      </c>
    </row>
    <row r="7">
      <c r="D7" s="739" t="s">
        <v>6021</v>
      </c>
      <c r="E7" s="360"/>
      <c r="G7" s="39" t="s">
        <v>22</v>
      </c>
    </row>
    <row r="8">
      <c r="A8" s="377" t="s">
        <v>6022</v>
      </c>
      <c r="B8" s="6" t="s">
        <v>6023</v>
      </c>
      <c r="C8" s="8" t="s">
        <v>49</v>
      </c>
      <c r="D8" s="738"/>
      <c r="E8" s="741"/>
      <c r="F8" s="341">
        <v>45026.0</v>
      </c>
      <c r="G8" s="14" t="s">
        <v>22</v>
      </c>
      <c r="H8" s="15"/>
      <c r="I8" s="15"/>
      <c r="J8" s="15"/>
    </row>
    <row r="9">
      <c r="A9" s="164" t="s">
        <v>6024</v>
      </c>
      <c r="B9" s="742" t="s">
        <v>6025</v>
      </c>
      <c r="C9" s="34" t="s">
        <v>13</v>
      </c>
      <c r="D9" s="739" t="s">
        <v>6026</v>
      </c>
      <c r="E9" s="360" t="s">
        <v>6027</v>
      </c>
      <c r="F9" s="283">
        <v>45026.0</v>
      </c>
      <c r="G9" s="516">
        <v>45041.0</v>
      </c>
      <c r="H9" s="29">
        <v>45027.0</v>
      </c>
      <c r="I9" s="29"/>
      <c r="J9" s="29"/>
    </row>
    <row r="10">
      <c r="D10" s="739" t="s">
        <v>6028</v>
      </c>
      <c r="E10" s="360" t="s">
        <v>6029</v>
      </c>
      <c r="F10" s="283">
        <v>45026.0</v>
      </c>
      <c r="G10" s="39" t="s">
        <v>22</v>
      </c>
    </row>
    <row r="11">
      <c r="D11" s="739" t="s">
        <v>6030</v>
      </c>
      <c r="E11" s="360" t="s">
        <v>1185</v>
      </c>
      <c r="F11" s="283">
        <v>45026.0</v>
      </c>
      <c r="G11" s="39" t="s">
        <v>22</v>
      </c>
    </row>
    <row r="12">
      <c r="A12" s="157" t="s">
        <v>6031</v>
      </c>
      <c r="B12" s="743" t="s">
        <v>6032</v>
      </c>
      <c r="C12" s="8" t="s">
        <v>49</v>
      </c>
      <c r="D12" s="738"/>
      <c r="E12" s="741"/>
      <c r="F12" s="341">
        <v>45026.0</v>
      </c>
      <c r="G12" s="14" t="s">
        <v>22</v>
      </c>
      <c r="H12" s="15"/>
      <c r="I12" s="15"/>
      <c r="J12" s="15"/>
    </row>
    <row r="13">
      <c r="A13" s="157" t="s">
        <v>6033</v>
      </c>
      <c r="B13" s="744" t="s">
        <v>6034</v>
      </c>
      <c r="C13" s="8" t="s">
        <v>13</v>
      </c>
      <c r="D13" s="738"/>
      <c r="E13" s="741" t="s">
        <v>1276</v>
      </c>
      <c r="F13" s="341">
        <v>45023.0</v>
      </c>
      <c r="G13" s="516">
        <v>45043.0</v>
      </c>
      <c r="H13" s="15">
        <v>45029.0</v>
      </c>
      <c r="I13" s="15"/>
      <c r="J13" s="15"/>
    </row>
    <row r="14">
      <c r="A14" s="157" t="s">
        <v>6035</v>
      </c>
      <c r="B14" s="744" t="s">
        <v>6036</v>
      </c>
      <c r="C14" s="8" t="s">
        <v>49</v>
      </c>
      <c r="D14" s="738"/>
      <c r="E14" s="741" t="s">
        <v>6037</v>
      </c>
      <c r="F14" s="341">
        <v>45022.0</v>
      </c>
      <c r="G14" s="14" t="s">
        <v>22</v>
      </c>
      <c r="H14" s="15"/>
      <c r="I14" s="15"/>
      <c r="J14" s="15"/>
    </row>
    <row r="15">
      <c r="A15" s="157" t="s">
        <v>6038</v>
      </c>
      <c r="B15" s="744" t="s">
        <v>6039</v>
      </c>
      <c r="C15" s="8" t="s">
        <v>13</v>
      </c>
      <c r="D15" s="738"/>
      <c r="E15" s="741" t="s">
        <v>1276</v>
      </c>
      <c r="F15" s="341">
        <v>45022.0</v>
      </c>
      <c r="G15" s="461">
        <v>45037.0</v>
      </c>
      <c r="H15" s="15"/>
      <c r="I15" s="15"/>
      <c r="J15" s="15"/>
    </row>
    <row r="16">
      <c r="A16" s="157" t="s">
        <v>6040</v>
      </c>
      <c r="B16" s="743" t="s">
        <v>6041</v>
      </c>
      <c r="C16" s="8" t="s">
        <v>49</v>
      </c>
      <c r="D16" s="738"/>
      <c r="E16" s="741"/>
      <c r="F16" s="341">
        <v>45021.0</v>
      </c>
      <c r="G16" s="14" t="s">
        <v>22</v>
      </c>
      <c r="H16" s="15"/>
      <c r="I16" s="15"/>
      <c r="J16" s="15"/>
    </row>
    <row r="17">
      <c r="A17" s="464" t="s">
        <v>6042</v>
      </c>
      <c r="B17" s="744" t="s">
        <v>3427</v>
      </c>
      <c r="C17" s="8" t="s">
        <v>14</v>
      </c>
      <c r="D17" s="738"/>
      <c r="E17" s="741"/>
      <c r="F17" s="341">
        <v>45020.0</v>
      </c>
      <c r="G17" s="14" t="s">
        <v>22</v>
      </c>
      <c r="H17" s="15"/>
      <c r="I17" s="15">
        <v>45020.0</v>
      </c>
      <c r="J17" s="15">
        <v>45028.0</v>
      </c>
    </row>
    <row r="18">
      <c r="A18" s="157" t="s">
        <v>6043</v>
      </c>
      <c r="B18" s="744" t="s">
        <v>6044</v>
      </c>
      <c r="C18" s="8" t="s">
        <v>13</v>
      </c>
      <c r="D18" s="738" t="s">
        <v>6045</v>
      </c>
      <c r="E18" s="741" t="s">
        <v>6046</v>
      </c>
      <c r="F18" s="341">
        <v>45019.0</v>
      </c>
      <c r="G18" s="461">
        <v>45034.0</v>
      </c>
      <c r="H18" s="15"/>
      <c r="I18" s="15"/>
      <c r="J18" s="15"/>
    </row>
    <row r="19">
      <c r="A19" s="157" t="s">
        <v>6047</v>
      </c>
      <c r="B19" s="743" t="s">
        <v>6048</v>
      </c>
      <c r="C19" s="8" t="s">
        <v>49</v>
      </c>
      <c r="D19" s="745"/>
      <c r="E19" s="741"/>
      <c r="F19" s="341">
        <v>45016.0</v>
      </c>
      <c r="G19" s="14" t="s">
        <v>22</v>
      </c>
      <c r="H19" s="15"/>
      <c r="I19" s="15"/>
      <c r="J19" s="15"/>
    </row>
    <row r="20">
      <c r="A20" s="157" t="s">
        <v>6049</v>
      </c>
      <c r="B20" s="743" t="s">
        <v>6050</v>
      </c>
      <c r="C20" s="8" t="s">
        <v>49</v>
      </c>
      <c r="D20" s="745"/>
      <c r="E20" s="741"/>
      <c r="F20" s="341">
        <v>45015.0</v>
      </c>
      <c r="G20" s="14" t="s">
        <v>22</v>
      </c>
      <c r="H20" s="15"/>
      <c r="I20" s="15"/>
      <c r="J20" s="15"/>
    </row>
    <row r="21">
      <c r="A21" s="157" t="s">
        <v>6051</v>
      </c>
      <c r="B21" s="743" t="s">
        <v>6052</v>
      </c>
      <c r="C21" s="8" t="s">
        <v>49</v>
      </c>
      <c r="D21" s="745"/>
      <c r="E21" s="741"/>
      <c r="F21" s="341">
        <v>45015.0</v>
      </c>
      <c r="G21" s="14" t="s">
        <v>22</v>
      </c>
      <c r="H21" s="15"/>
      <c r="I21" s="15"/>
      <c r="J21" s="15"/>
    </row>
    <row r="22">
      <c r="A22" s="157" t="s">
        <v>6053</v>
      </c>
      <c r="B22" s="743" t="s">
        <v>6054</v>
      </c>
      <c r="C22" s="8" t="s">
        <v>173</v>
      </c>
      <c r="D22" s="738" t="s">
        <v>382</v>
      </c>
      <c r="E22" s="741"/>
      <c r="F22" s="341">
        <v>45012.0</v>
      </c>
      <c r="G22" s="14" t="s">
        <v>22</v>
      </c>
      <c r="H22" s="15"/>
      <c r="I22" s="15"/>
      <c r="J22" s="15"/>
    </row>
    <row r="23">
      <c r="A23" s="157" t="s">
        <v>6055</v>
      </c>
      <c r="B23" s="743" t="s">
        <v>6056</v>
      </c>
      <c r="C23" s="8" t="s">
        <v>49</v>
      </c>
      <c r="D23" s="745"/>
      <c r="E23" s="741"/>
      <c r="F23" s="341">
        <v>45000.0</v>
      </c>
      <c r="G23" s="14" t="s">
        <v>22</v>
      </c>
      <c r="H23" s="15"/>
      <c r="I23" s="15"/>
      <c r="J23" s="15"/>
    </row>
    <row r="24">
      <c r="A24" s="157" t="s">
        <v>6057</v>
      </c>
      <c r="B24" s="743" t="s">
        <v>6058</v>
      </c>
      <c r="C24" s="8" t="s">
        <v>49</v>
      </c>
      <c r="D24" s="745"/>
      <c r="E24" s="741" t="s">
        <v>6059</v>
      </c>
      <c r="F24" s="341">
        <v>45000.0</v>
      </c>
      <c r="G24" s="14" t="s">
        <v>22</v>
      </c>
      <c r="H24" s="15"/>
      <c r="I24" s="15"/>
      <c r="J24" s="15"/>
    </row>
    <row r="25">
      <c r="A25" s="157" t="s">
        <v>6060</v>
      </c>
      <c r="B25" s="743" t="s">
        <v>6061</v>
      </c>
      <c r="C25" s="8" t="s">
        <v>49</v>
      </c>
      <c r="D25" s="745"/>
      <c r="E25" s="741"/>
      <c r="F25" s="341">
        <v>45000.0</v>
      </c>
      <c r="G25" s="14" t="s">
        <v>22</v>
      </c>
      <c r="H25" s="15"/>
      <c r="I25" s="15"/>
      <c r="J25" s="15"/>
    </row>
    <row r="26">
      <c r="A26" s="157" t="s">
        <v>6062</v>
      </c>
      <c r="B26" s="743" t="s">
        <v>6063</v>
      </c>
      <c r="C26" s="8" t="s">
        <v>49</v>
      </c>
      <c r="D26" s="745"/>
      <c r="E26" s="741"/>
      <c r="F26" s="341">
        <v>44999.0</v>
      </c>
      <c r="G26" s="14" t="s">
        <v>22</v>
      </c>
      <c r="H26" s="15"/>
      <c r="I26" s="15"/>
      <c r="J26" s="15"/>
    </row>
    <row r="27">
      <c r="A27" s="157" t="s">
        <v>6064</v>
      </c>
      <c r="B27" s="744" t="s">
        <v>6065</v>
      </c>
      <c r="C27" s="8" t="s">
        <v>13</v>
      </c>
      <c r="D27" s="738" t="s">
        <v>6066</v>
      </c>
      <c r="E27" s="741" t="s">
        <v>1276</v>
      </c>
      <c r="F27" s="341">
        <v>44999.0</v>
      </c>
      <c r="G27" s="461">
        <v>45048.0</v>
      </c>
      <c r="H27" s="15"/>
      <c r="I27" s="15"/>
      <c r="J27" s="15"/>
    </row>
    <row r="28">
      <c r="A28" s="157" t="s">
        <v>6067</v>
      </c>
      <c r="B28" s="743" t="s">
        <v>6068</v>
      </c>
      <c r="C28" s="8" t="s">
        <v>49</v>
      </c>
      <c r="D28" s="745"/>
      <c r="E28" s="741"/>
      <c r="F28" s="341">
        <v>44995.0</v>
      </c>
      <c r="G28" s="14" t="s">
        <v>22</v>
      </c>
      <c r="H28" s="15"/>
      <c r="I28" s="15"/>
      <c r="J28" s="15"/>
    </row>
    <row r="29">
      <c r="A29" s="157" t="s">
        <v>6069</v>
      </c>
      <c r="B29" s="743" t="s">
        <v>6070</v>
      </c>
      <c r="C29" s="8" t="s">
        <v>173</v>
      </c>
      <c r="D29" s="746" t="s">
        <v>6071</v>
      </c>
      <c r="E29" s="741" t="s">
        <v>174</v>
      </c>
      <c r="F29" s="341">
        <v>44994.0</v>
      </c>
      <c r="G29" s="14" t="s">
        <v>22</v>
      </c>
      <c r="H29" s="15"/>
      <c r="I29" s="15"/>
      <c r="J29" s="15"/>
    </row>
    <row r="30">
      <c r="D30" s="746" t="s">
        <v>6072</v>
      </c>
      <c r="E30" s="741" t="s">
        <v>1300</v>
      </c>
      <c r="F30" s="341">
        <v>44994.0</v>
      </c>
      <c r="G30" s="14" t="s">
        <v>22</v>
      </c>
      <c r="H30" s="15"/>
      <c r="I30" s="15"/>
      <c r="J30" s="15"/>
    </row>
    <row r="31">
      <c r="A31" s="157" t="s">
        <v>6073</v>
      </c>
      <c r="B31" s="743" t="s">
        <v>6074</v>
      </c>
      <c r="C31" s="8" t="s">
        <v>49</v>
      </c>
      <c r="D31" s="745"/>
      <c r="E31" s="741"/>
      <c r="F31" s="341">
        <v>44989.0</v>
      </c>
      <c r="G31" s="14" t="s">
        <v>22</v>
      </c>
      <c r="H31" s="15"/>
      <c r="I31" s="15"/>
      <c r="J31" s="15"/>
    </row>
    <row r="32">
      <c r="A32" s="157" t="s">
        <v>6075</v>
      </c>
      <c r="B32" s="744" t="s">
        <v>2937</v>
      </c>
      <c r="C32" s="8" t="s">
        <v>13</v>
      </c>
      <c r="D32" s="745"/>
      <c r="E32" s="741" t="s">
        <v>6076</v>
      </c>
      <c r="F32" s="341">
        <v>44988.0</v>
      </c>
      <c r="G32" s="341">
        <v>45040.0</v>
      </c>
      <c r="H32" s="15"/>
      <c r="I32" s="15"/>
      <c r="J32" s="15"/>
    </row>
    <row r="33">
      <c r="A33" s="157" t="s">
        <v>6077</v>
      </c>
      <c r="B33" s="744" t="s">
        <v>6078</v>
      </c>
      <c r="C33" s="8" t="s">
        <v>6079</v>
      </c>
      <c r="D33" s="745"/>
      <c r="E33" s="741" t="s">
        <v>6080</v>
      </c>
      <c r="F33" s="341">
        <v>44987.0</v>
      </c>
      <c r="G33" s="14" t="s">
        <v>22</v>
      </c>
      <c r="H33" s="15">
        <v>44987.0</v>
      </c>
      <c r="I33" s="15">
        <v>44995.0</v>
      </c>
      <c r="J33" s="15">
        <v>45000.0</v>
      </c>
    </row>
    <row r="34">
      <c r="A34" s="157" t="s">
        <v>6081</v>
      </c>
      <c r="B34" s="743" t="s">
        <v>6082</v>
      </c>
      <c r="C34" s="8" t="s">
        <v>49</v>
      </c>
      <c r="D34" s="745"/>
      <c r="E34" s="741"/>
      <c r="F34" s="341">
        <v>44985.0</v>
      </c>
      <c r="G34" s="747" t="s">
        <v>22</v>
      </c>
      <c r="H34" s="15"/>
      <c r="I34" s="15"/>
      <c r="J34" s="15"/>
    </row>
    <row r="35">
      <c r="A35" s="157" t="s">
        <v>6083</v>
      </c>
      <c r="B35" s="744" t="s">
        <v>6084</v>
      </c>
      <c r="C35" s="8" t="s">
        <v>13</v>
      </c>
      <c r="D35" s="745"/>
      <c r="E35" s="741" t="s">
        <v>1276</v>
      </c>
      <c r="F35" s="341">
        <v>44985.0</v>
      </c>
      <c r="G35" s="747" t="s">
        <v>22</v>
      </c>
      <c r="H35" s="15">
        <v>44986.0</v>
      </c>
      <c r="I35" s="15"/>
      <c r="J35" s="15"/>
    </row>
    <row r="36">
      <c r="A36" s="157" t="s">
        <v>6085</v>
      </c>
      <c r="B36" s="743" t="s">
        <v>6086</v>
      </c>
      <c r="C36" s="8" t="s">
        <v>49</v>
      </c>
      <c r="D36" s="745"/>
      <c r="E36" s="741"/>
      <c r="F36" s="341">
        <v>44985.0</v>
      </c>
      <c r="G36" s="747" t="s">
        <v>22</v>
      </c>
      <c r="H36" s="15"/>
      <c r="I36" s="15"/>
      <c r="J36" s="15"/>
    </row>
    <row r="37">
      <c r="A37" s="157" t="s">
        <v>6087</v>
      </c>
      <c r="B37" s="743" t="s">
        <v>6088</v>
      </c>
      <c r="C37" s="8" t="s">
        <v>49</v>
      </c>
      <c r="D37" s="745"/>
      <c r="E37" s="741"/>
      <c r="F37" s="341">
        <v>44984.0</v>
      </c>
      <c r="G37" s="747" t="s">
        <v>22</v>
      </c>
      <c r="H37" s="15"/>
      <c r="I37" s="15"/>
      <c r="J37" s="15"/>
    </row>
    <row r="38">
      <c r="A38" s="157" t="s">
        <v>6089</v>
      </c>
      <c r="B38" s="743" t="s">
        <v>6090</v>
      </c>
      <c r="C38" s="8" t="s">
        <v>49</v>
      </c>
      <c r="D38" s="745"/>
      <c r="E38" s="741"/>
      <c r="F38" s="341">
        <v>44984.0</v>
      </c>
      <c r="G38" s="747" t="s">
        <v>22</v>
      </c>
      <c r="H38" s="15"/>
      <c r="I38" s="15"/>
      <c r="J38" s="15"/>
    </row>
    <row r="39">
      <c r="A39" s="157" t="s">
        <v>6091</v>
      </c>
      <c r="B39" s="743" t="s">
        <v>6092</v>
      </c>
      <c r="C39" s="8" t="s">
        <v>49</v>
      </c>
      <c r="D39" s="738" t="s">
        <v>6093</v>
      </c>
      <c r="E39" s="741" t="s">
        <v>1300</v>
      </c>
      <c r="F39" s="341">
        <v>44981.0</v>
      </c>
      <c r="G39" s="747" t="s">
        <v>22</v>
      </c>
      <c r="H39" s="15"/>
      <c r="I39" s="15"/>
      <c r="J39" s="15"/>
    </row>
    <row r="40">
      <c r="D40" s="748" t="s">
        <v>6094</v>
      </c>
      <c r="E40" s="741"/>
      <c r="G40" s="747" t="s">
        <v>22</v>
      </c>
      <c r="H40" s="15"/>
      <c r="I40" s="15"/>
      <c r="J40" s="15"/>
    </row>
    <row r="41">
      <c r="A41" s="157" t="s">
        <v>6095</v>
      </c>
      <c r="B41" s="743" t="s">
        <v>6096</v>
      </c>
      <c r="C41" s="8" t="s">
        <v>49</v>
      </c>
      <c r="D41" s="748" t="s">
        <v>6097</v>
      </c>
      <c r="E41" s="741"/>
      <c r="G41" s="747" t="s">
        <v>22</v>
      </c>
      <c r="H41" s="15"/>
      <c r="I41" s="15"/>
      <c r="J41" s="15"/>
    </row>
    <row r="42">
      <c r="A42" s="157" t="s">
        <v>6098</v>
      </c>
      <c r="B42" s="743" t="s">
        <v>6099</v>
      </c>
      <c r="C42" s="8" t="s">
        <v>49</v>
      </c>
      <c r="D42" s="749"/>
      <c r="E42" s="741"/>
      <c r="F42" s="750">
        <v>44981.0</v>
      </c>
      <c r="G42" s="747" t="s">
        <v>22</v>
      </c>
      <c r="H42" s="15"/>
      <c r="I42" s="15"/>
      <c r="J42" s="15"/>
    </row>
    <row r="43">
      <c r="A43" s="157" t="s">
        <v>6100</v>
      </c>
      <c r="B43" s="744" t="s">
        <v>6101</v>
      </c>
      <c r="C43" s="8" t="s">
        <v>13</v>
      </c>
      <c r="D43" s="745"/>
      <c r="E43" s="741" t="s">
        <v>6102</v>
      </c>
      <c r="F43" s="750">
        <v>44981.0</v>
      </c>
      <c r="G43" s="750">
        <v>45040.0</v>
      </c>
      <c r="H43" s="15"/>
      <c r="I43" s="15"/>
      <c r="J43" s="15"/>
    </row>
    <row r="44">
      <c r="A44" s="157" t="s">
        <v>6103</v>
      </c>
      <c r="B44" s="744" t="s">
        <v>6104</v>
      </c>
      <c r="C44" s="8" t="s">
        <v>13</v>
      </c>
      <c r="D44" s="751" t="s">
        <v>6105</v>
      </c>
      <c r="E44" s="741" t="s">
        <v>6106</v>
      </c>
      <c r="F44" s="341">
        <v>44980.0</v>
      </c>
      <c r="G44" s="750">
        <v>45033.0</v>
      </c>
      <c r="H44" s="15">
        <v>44991.0</v>
      </c>
      <c r="I44" s="15"/>
      <c r="J44" s="15"/>
    </row>
    <row r="45">
      <c r="C45" s="34"/>
      <c r="D45" s="739" t="s">
        <v>6107</v>
      </c>
      <c r="E45" s="360" t="s">
        <v>1300</v>
      </c>
      <c r="G45" s="752" t="s">
        <v>22</v>
      </c>
      <c r="H45" s="29"/>
      <c r="I45" s="29"/>
      <c r="J45" s="29"/>
    </row>
    <row r="46">
      <c r="C46" s="34"/>
      <c r="D46" s="739" t="s">
        <v>6108</v>
      </c>
      <c r="E46" s="360" t="s">
        <v>1300</v>
      </c>
      <c r="G46" s="752" t="s">
        <v>22</v>
      </c>
      <c r="H46" s="29"/>
      <c r="I46" s="29"/>
      <c r="J46" s="29"/>
    </row>
    <row r="47">
      <c r="A47" s="157" t="s">
        <v>6109</v>
      </c>
      <c r="B47" s="743" t="s">
        <v>6110</v>
      </c>
      <c r="C47" s="8" t="s">
        <v>49</v>
      </c>
      <c r="D47" s="749"/>
      <c r="E47" s="741"/>
      <c r="F47" s="750">
        <v>44980.0</v>
      </c>
      <c r="G47" s="747" t="s">
        <v>22</v>
      </c>
      <c r="H47" s="15"/>
      <c r="I47" s="15"/>
      <c r="J47" s="15"/>
    </row>
    <row r="48">
      <c r="A48" s="157" t="s">
        <v>6111</v>
      </c>
      <c r="B48" s="743" t="s">
        <v>6112</v>
      </c>
      <c r="C48" s="8" t="s">
        <v>49</v>
      </c>
      <c r="D48" s="749"/>
      <c r="E48" s="741"/>
      <c r="F48" s="750">
        <v>44980.0</v>
      </c>
      <c r="G48" s="747" t="s">
        <v>22</v>
      </c>
      <c r="H48" s="15"/>
      <c r="I48" s="15"/>
      <c r="J48" s="15"/>
    </row>
    <row r="49">
      <c r="A49" s="157" t="s">
        <v>6113</v>
      </c>
      <c r="B49" s="743" t="s">
        <v>6114</v>
      </c>
      <c r="C49" s="8" t="s">
        <v>6079</v>
      </c>
      <c r="D49" s="749"/>
      <c r="E49" s="741" t="s">
        <v>6115</v>
      </c>
      <c r="F49" s="750">
        <v>44979.0</v>
      </c>
      <c r="G49" s="747" t="s">
        <v>22</v>
      </c>
      <c r="H49" s="15">
        <v>44979.0</v>
      </c>
      <c r="I49" s="15">
        <v>44979.0</v>
      </c>
      <c r="J49" s="15">
        <v>44985.0</v>
      </c>
    </row>
    <row r="50">
      <c r="A50" s="157" t="s">
        <v>6116</v>
      </c>
      <c r="B50" s="743" t="s">
        <v>6117</v>
      </c>
      <c r="C50" s="8" t="s">
        <v>49</v>
      </c>
      <c r="D50" s="749"/>
      <c r="E50" s="741"/>
      <c r="F50" s="750">
        <v>44978.0</v>
      </c>
      <c r="G50" s="747" t="s">
        <v>22</v>
      </c>
      <c r="H50" s="15"/>
      <c r="I50" s="15"/>
      <c r="J50" s="15"/>
    </row>
    <row r="51">
      <c r="A51" s="157" t="s">
        <v>6118</v>
      </c>
      <c r="B51" s="743" t="s">
        <v>6119</v>
      </c>
      <c r="C51" s="8" t="s">
        <v>49</v>
      </c>
      <c r="D51" s="749" t="s">
        <v>59</v>
      </c>
      <c r="E51" s="741"/>
      <c r="F51" s="750">
        <v>44974.0</v>
      </c>
      <c r="G51" s="747" t="s">
        <v>22</v>
      </c>
      <c r="H51" s="15"/>
      <c r="I51" s="15"/>
      <c r="J51" s="15"/>
    </row>
    <row r="52">
      <c r="A52" s="157" t="s">
        <v>6120</v>
      </c>
      <c r="B52" s="743" t="s">
        <v>6121</v>
      </c>
      <c r="C52" s="8" t="s">
        <v>49</v>
      </c>
      <c r="D52" s="749" t="s">
        <v>59</v>
      </c>
      <c r="E52" s="741"/>
      <c r="F52" s="750">
        <v>44974.0</v>
      </c>
      <c r="G52" s="747" t="s">
        <v>22</v>
      </c>
      <c r="H52" s="15"/>
      <c r="I52" s="15"/>
      <c r="J52" s="15"/>
    </row>
    <row r="53">
      <c r="A53" s="157" t="s">
        <v>6122</v>
      </c>
      <c r="B53" s="743" t="s">
        <v>6123</v>
      </c>
      <c r="C53" s="8" t="s">
        <v>49</v>
      </c>
      <c r="D53" s="749" t="s">
        <v>59</v>
      </c>
      <c r="E53" s="741"/>
      <c r="F53" s="750">
        <v>44974.0</v>
      </c>
      <c r="G53" s="747" t="s">
        <v>22</v>
      </c>
      <c r="H53" s="15"/>
      <c r="I53" s="15"/>
      <c r="J53" s="15"/>
    </row>
    <row r="54">
      <c r="A54" s="157" t="s">
        <v>6124</v>
      </c>
      <c r="B54" s="743" t="s">
        <v>6125</v>
      </c>
      <c r="C54" s="8" t="s">
        <v>49</v>
      </c>
      <c r="D54" s="749" t="s">
        <v>59</v>
      </c>
      <c r="E54" s="741"/>
      <c r="F54" s="750">
        <v>44974.0</v>
      </c>
      <c r="G54" s="747" t="s">
        <v>22</v>
      </c>
      <c r="H54" s="15"/>
      <c r="I54" s="15"/>
      <c r="J54" s="15"/>
    </row>
    <row r="55">
      <c r="A55" s="157" t="s">
        <v>6126</v>
      </c>
      <c r="B55" s="743" t="s">
        <v>6127</v>
      </c>
      <c r="C55" s="8" t="s">
        <v>49</v>
      </c>
      <c r="D55" s="749" t="s">
        <v>59</v>
      </c>
      <c r="E55" s="741"/>
      <c r="F55" s="750">
        <v>44974.0</v>
      </c>
      <c r="G55" s="747" t="s">
        <v>22</v>
      </c>
      <c r="H55" s="15"/>
      <c r="I55" s="15"/>
      <c r="J55" s="15"/>
    </row>
    <row r="56">
      <c r="A56" s="157" t="s">
        <v>6128</v>
      </c>
      <c r="B56" s="743" t="s">
        <v>6129</v>
      </c>
      <c r="C56" s="8" t="s">
        <v>49</v>
      </c>
      <c r="D56" s="749" t="s">
        <v>59</v>
      </c>
      <c r="E56" s="741"/>
      <c r="F56" s="750">
        <v>44974.0</v>
      </c>
      <c r="G56" s="747" t="s">
        <v>22</v>
      </c>
      <c r="H56" s="15"/>
      <c r="I56" s="15"/>
      <c r="J56" s="15"/>
    </row>
    <row r="57">
      <c r="A57" s="157" t="s">
        <v>6130</v>
      </c>
      <c r="B57" s="743" t="s">
        <v>6131</v>
      </c>
      <c r="C57" s="8" t="s">
        <v>49</v>
      </c>
      <c r="D57" s="749" t="s">
        <v>59</v>
      </c>
      <c r="E57" s="741"/>
      <c r="F57" s="750">
        <v>44974.0</v>
      </c>
      <c r="G57" s="747" t="s">
        <v>22</v>
      </c>
      <c r="H57" s="15"/>
      <c r="I57" s="15"/>
      <c r="J57" s="15"/>
    </row>
    <row r="58">
      <c r="A58" s="157" t="s">
        <v>6132</v>
      </c>
      <c r="B58" s="743" t="s">
        <v>6133</v>
      </c>
      <c r="C58" s="8" t="s">
        <v>49</v>
      </c>
      <c r="D58" s="749" t="s">
        <v>59</v>
      </c>
      <c r="E58" s="741"/>
      <c r="F58" s="750">
        <v>44973.0</v>
      </c>
      <c r="G58" s="747" t="s">
        <v>22</v>
      </c>
      <c r="H58" s="15"/>
      <c r="I58" s="15"/>
      <c r="J58" s="15"/>
    </row>
    <row r="59">
      <c r="A59" s="157" t="s">
        <v>6134</v>
      </c>
      <c r="B59" s="744" t="s">
        <v>6135</v>
      </c>
      <c r="C59" s="8" t="s">
        <v>49</v>
      </c>
      <c r="D59" s="749" t="s">
        <v>59</v>
      </c>
      <c r="E59" s="741" t="s">
        <v>212</v>
      </c>
      <c r="F59" s="750">
        <v>44973.0</v>
      </c>
      <c r="G59" s="747" t="s">
        <v>22</v>
      </c>
      <c r="H59" s="15"/>
      <c r="I59" s="15"/>
      <c r="J59" s="15"/>
    </row>
    <row r="60">
      <c r="A60" s="157" t="s">
        <v>6136</v>
      </c>
      <c r="B60" s="743" t="s">
        <v>6137</v>
      </c>
      <c r="C60" s="8" t="s">
        <v>49</v>
      </c>
      <c r="D60" s="749" t="s">
        <v>59</v>
      </c>
      <c r="E60" s="741"/>
      <c r="F60" s="750">
        <v>44973.0</v>
      </c>
      <c r="G60" s="747" t="s">
        <v>22</v>
      </c>
      <c r="H60" s="15"/>
      <c r="I60" s="15"/>
      <c r="J60" s="15"/>
    </row>
    <row r="61">
      <c r="A61" s="157" t="s">
        <v>6138</v>
      </c>
      <c r="B61" s="744" t="s">
        <v>6139</v>
      </c>
      <c r="C61" s="8" t="s">
        <v>13</v>
      </c>
      <c r="D61" s="753" t="s">
        <v>6140</v>
      </c>
      <c r="E61" s="741" t="s">
        <v>6141</v>
      </c>
      <c r="F61" s="750">
        <v>44972.0</v>
      </c>
      <c r="G61" s="750">
        <v>45049.0</v>
      </c>
      <c r="H61" s="15"/>
      <c r="I61" s="15"/>
      <c r="J61" s="15"/>
    </row>
    <row r="62">
      <c r="A62" s="157" t="s">
        <v>6142</v>
      </c>
      <c r="B62" s="743" t="s">
        <v>6143</v>
      </c>
      <c r="C62" s="8" t="s">
        <v>49</v>
      </c>
      <c r="D62" s="749" t="s">
        <v>59</v>
      </c>
      <c r="E62" s="741"/>
      <c r="F62" s="750">
        <v>44970.0</v>
      </c>
      <c r="G62" s="747" t="s">
        <v>22</v>
      </c>
      <c r="H62" s="15"/>
      <c r="I62" s="15"/>
      <c r="J62" s="15"/>
    </row>
    <row r="63">
      <c r="A63" s="157" t="s">
        <v>6144</v>
      </c>
      <c r="B63" s="744" t="s">
        <v>6145</v>
      </c>
      <c r="C63" s="8" t="s">
        <v>49</v>
      </c>
      <c r="D63" s="749" t="s">
        <v>59</v>
      </c>
      <c r="E63" s="741" t="s">
        <v>212</v>
      </c>
      <c r="F63" s="750">
        <v>44970.0</v>
      </c>
      <c r="G63" s="747" t="s">
        <v>22</v>
      </c>
      <c r="H63" s="15"/>
      <c r="I63" s="15"/>
      <c r="J63" s="15"/>
    </row>
    <row r="64">
      <c r="A64" s="157" t="s">
        <v>6146</v>
      </c>
      <c r="B64" s="743" t="s">
        <v>6147</v>
      </c>
      <c r="C64" s="8" t="s">
        <v>49</v>
      </c>
      <c r="D64" s="749" t="s">
        <v>59</v>
      </c>
      <c r="E64" s="741"/>
      <c r="F64" s="750">
        <v>44970.0</v>
      </c>
      <c r="G64" s="747" t="s">
        <v>22</v>
      </c>
      <c r="H64" s="15"/>
      <c r="I64" s="15"/>
      <c r="J64" s="15"/>
    </row>
    <row r="65">
      <c r="A65" s="157" t="s">
        <v>6148</v>
      </c>
      <c r="B65" s="743" t="s">
        <v>6149</v>
      </c>
      <c r="C65" s="8" t="s">
        <v>49</v>
      </c>
      <c r="D65" s="749" t="s">
        <v>59</v>
      </c>
      <c r="E65" s="741"/>
      <c r="F65" s="750">
        <v>44970.0</v>
      </c>
      <c r="G65" s="747" t="s">
        <v>22</v>
      </c>
      <c r="H65" s="15"/>
      <c r="I65" s="15"/>
      <c r="J65" s="15"/>
    </row>
    <row r="66">
      <c r="A66" s="157" t="s">
        <v>6150</v>
      </c>
      <c r="B66" s="743" t="s">
        <v>6151</v>
      </c>
      <c r="C66" s="8" t="s">
        <v>49</v>
      </c>
      <c r="D66" s="749" t="s">
        <v>59</v>
      </c>
      <c r="E66" s="741"/>
      <c r="F66" s="750">
        <v>44967.0</v>
      </c>
      <c r="G66" s="747" t="s">
        <v>22</v>
      </c>
      <c r="H66" s="15"/>
      <c r="I66" s="15"/>
      <c r="J66" s="15"/>
    </row>
    <row r="67">
      <c r="A67" s="157" t="s">
        <v>6152</v>
      </c>
      <c r="B67" s="744" t="s">
        <v>6153</v>
      </c>
      <c r="C67" s="8" t="s">
        <v>49</v>
      </c>
      <c r="D67" s="749" t="s">
        <v>59</v>
      </c>
      <c r="E67" s="741" t="s">
        <v>212</v>
      </c>
      <c r="F67" s="750">
        <v>44967.0</v>
      </c>
      <c r="G67" s="747" t="s">
        <v>22</v>
      </c>
      <c r="H67" s="15"/>
      <c r="I67" s="15"/>
      <c r="J67" s="15"/>
    </row>
    <row r="68">
      <c r="A68" s="157" t="s">
        <v>6154</v>
      </c>
      <c r="B68" s="743" t="s">
        <v>6155</v>
      </c>
      <c r="C68" s="8" t="s">
        <v>49</v>
      </c>
      <c r="D68" s="749" t="s">
        <v>59</v>
      </c>
      <c r="E68" s="741"/>
      <c r="F68" s="750">
        <v>44967.0</v>
      </c>
      <c r="G68" s="747" t="s">
        <v>22</v>
      </c>
      <c r="H68" s="15"/>
      <c r="I68" s="15"/>
      <c r="J68" s="15"/>
    </row>
    <row r="69">
      <c r="A69" s="157" t="s">
        <v>6156</v>
      </c>
      <c r="B69" s="743" t="s">
        <v>6157</v>
      </c>
      <c r="C69" s="8" t="s">
        <v>49</v>
      </c>
      <c r="D69" s="738" t="s">
        <v>6158</v>
      </c>
      <c r="E69" s="741"/>
      <c r="F69" s="750">
        <v>44966.0</v>
      </c>
      <c r="G69" s="747" t="s">
        <v>22</v>
      </c>
      <c r="H69" s="15"/>
      <c r="I69" s="15"/>
      <c r="J69" s="15"/>
    </row>
    <row r="70">
      <c r="A70" s="157" t="s">
        <v>6159</v>
      </c>
      <c r="B70" s="744" t="s">
        <v>6160</v>
      </c>
      <c r="C70" s="8" t="s">
        <v>49</v>
      </c>
      <c r="D70" s="754" t="s">
        <v>6161</v>
      </c>
      <c r="E70" s="741" t="s">
        <v>212</v>
      </c>
      <c r="F70" s="750">
        <v>44966.0</v>
      </c>
      <c r="G70" s="747" t="s">
        <v>22</v>
      </c>
      <c r="H70" s="15"/>
      <c r="I70" s="15"/>
      <c r="J70" s="15"/>
    </row>
    <row r="71">
      <c r="A71" s="157" t="s">
        <v>6162</v>
      </c>
      <c r="B71" s="744" t="s">
        <v>6163</v>
      </c>
      <c r="C71" s="8" t="s">
        <v>13</v>
      </c>
      <c r="D71" s="749" t="s">
        <v>59</v>
      </c>
      <c r="E71" s="741" t="s">
        <v>1960</v>
      </c>
      <c r="F71" s="750">
        <v>44966.0</v>
      </c>
      <c r="G71" s="15">
        <v>45043.0</v>
      </c>
      <c r="H71" s="15">
        <v>44970.0</v>
      </c>
      <c r="I71" s="15"/>
      <c r="J71" s="15"/>
    </row>
    <row r="72">
      <c r="A72" s="157" t="s">
        <v>6164</v>
      </c>
      <c r="B72" s="743" t="s">
        <v>6165</v>
      </c>
      <c r="C72" s="8" t="s">
        <v>49</v>
      </c>
      <c r="D72" s="749" t="s">
        <v>59</v>
      </c>
      <c r="E72" s="741"/>
      <c r="F72" s="750">
        <v>44966.0</v>
      </c>
      <c r="G72" s="747" t="s">
        <v>22</v>
      </c>
      <c r="H72" s="15"/>
      <c r="I72" s="15"/>
      <c r="J72" s="15"/>
    </row>
    <row r="73">
      <c r="A73" s="157" t="s">
        <v>6166</v>
      </c>
      <c r="B73" s="743" t="s">
        <v>6167</v>
      </c>
      <c r="C73" s="8" t="s">
        <v>49</v>
      </c>
      <c r="D73" s="749" t="s">
        <v>59</v>
      </c>
      <c r="E73" s="741"/>
      <c r="F73" s="750">
        <v>44966.0</v>
      </c>
      <c r="G73" s="747" t="s">
        <v>22</v>
      </c>
      <c r="H73" s="15"/>
      <c r="I73" s="15"/>
      <c r="J73" s="15"/>
    </row>
    <row r="74">
      <c r="A74" s="157" t="s">
        <v>6168</v>
      </c>
      <c r="B74" s="743" t="s">
        <v>6169</v>
      </c>
      <c r="C74" s="8" t="s">
        <v>49</v>
      </c>
      <c r="D74" s="749" t="s">
        <v>59</v>
      </c>
      <c r="E74" s="741"/>
      <c r="F74" s="750">
        <v>44966.0</v>
      </c>
      <c r="G74" s="747" t="s">
        <v>22</v>
      </c>
      <c r="H74" s="15"/>
      <c r="I74" s="15"/>
      <c r="J74" s="15"/>
    </row>
    <row r="75">
      <c r="A75" s="157" t="s">
        <v>6170</v>
      </c>
      <c r="B75" s="743" t="s">
        <v>6171</v>
      </c>
      <c r="C75" s="8" t="s">
        <v>49</v>
      </c>
      <c r="D75" s="738" t="s">
        <v>6172</v>
      </c>
      <c r="E75" s="741"/>
      <c r="F75" s="750">
        <v>44965.0</v>
      </c>
      <c r="G75" s="747" t="s">
        <v>22</v>
      </c>
      <c r="H75" s="15"/>
      <c r="I75" s="15"/>
      <c r="J75" s="15"/>
    </row>
    <row r="76">
      <c r="A76" s="157" t="s">
        <v>6173</v>
      </c>
      <c r="B76" s="743" t="s">
        <v>6174</v>
      </c>
      <c r="C76" s="8" t="s">
        <v>49</v>
      </c>
      <c r="D76" s="748" t="s">
        <v>6175</v>
      </c>
      <c r="E76" s="741" t="s">
        <v>6176</v>
      </c>
      <c r="F76" s="750">
        <v>44965.0</v>
      </c>
      <c r="G76" s="747" t="s">
        <v>22</v>
      </c>
      <c r="H76" s="15"/>
      <c r="I76" s="15"/>
      <c r="J76" s="15"/>
    </row>
    <row r="77">
      <c r="A77" s="157" t="s">
        <v>6177</v>
      </c>
      <c r="B77" s="743" t="s">
        <v>6178</v>
      </c>
      <c r="C77" s="8" t="s">
        <v>49</v>
      </c>
      <c r="D77" s="749" t="s">
        <v>59</v>
      </c>
      <c r="E77" s="741"/>
      <c r="F77" s="750">
        <v>44965.0</v>
      </c>
      <c r="G77" s="747" t="s">
        <v>22</v>
      </c>
      <c r="H77" s="15"/>
      <c r="I77" s="15"/>
      <c r="J77" s="15"/>
    </row>
    <row r="78">
      <c r="A78" s="157" t="s">
        <v>6179</v>
      </c>
      <c r="B78" s="743" t="s">
        <v>6180</v>
      </c>
      <c r="C78" s="8" t="s">
        <v>49</v>
      </c>
      <c r="D78" s="749" t="s">
        <v>59</v>
      </c>
      <c r="E78" s="741"/>
      <c r="F78" s="750">
        <v>44965.0</v>
      </c>
      <c r="G78" s="747" t="s">
        <v>22</v>
      </c>
      <c r="H78" s="15"/>
      <c r="I78" s="15"/>
      <c r="J78" s="15"/>
    </row>
    <row r="79">
      <c r="A79" s="157" t="s">
        <v>6181</v>
      </c>
      <c r="B79" s="743" t="s">
        <v>6182</v>
      </c>
      <c r="C79" s="8" t="s">
        <v>49</v>
      </c>
      <c r="D79" s="749" t="s">
        <v>59</v>
      </c>
      <c r="E79" s="741"/>
      <c r="F79" s="750">
        <v>44965.0</v>
      </c>
      <c r="G79" s="747" t="s">
        <v>22</v>
      </c>
      <c r="H79" s="15"/>
      <c r="I79" s="15"/>
      <c r="J79" s="15"/>
    </row>
    <row r="80">
      <c r="A80" s="157" t="s">
        <v>6183</v>
      </c>
      <c r="B80" s="743" t="s">
        <v>6184</v>
      </c>
      <c r="C80" s="8" t="s">
        <v>49</v>
      </c>
      <c r="D80" s="751" t="s">
        <v>6185</v>
      </c>
      <c r="E80" s="741" t="s">
        <v>6186</v>
      </c>
      <c r="F80" s="750">
        <v>44964.0</v>
      </c>
      <c r="G80" s="747" t="s">
        <v>22</v>
      </c>
      <c r="H80" s="15"/>
      <c r="I80" s="15"/>
      <c r="J80" s="15"/>
    </row>
    <row r="81">
      <c r="A81" s="157" t="s">
        <v>6187</v>
      </c>
      <c r="B81" s="743" t="s">
        <v>6188</v>
      </c>
      <c r="C81" s="8" t="s">
        <v>49</v>
      </c>
      <c r="D81" s="738" t="s">
        <v>6189</v>
      </c>
      <c r="E81" s="741"/>
      <c r="F81" s="750">
        <v>44964.0</v>
      </c>
      <c r="G81" s="747" t="s">
        <v>22</v>
      </c>
      <c r="H81" s="15"/>
      <c r="I81" s="15"/>
      <c r="J81" s="15"/>
    </row>
    <row r="82">
      <c r="A82" s="157" t="s">
        <v>6190</v>
      </c>
      <c r="B82" s="744" t="s">
        <v>6191</v>
      </c>
      <c r="C82" s="8" t="s">
        <v>13</v>
      </c>
      <c r="D82" s="749" t="s">
        <v>59</v>
      </c>
      <c r="E82" s="741" t="s">
        <v>2347</v>
      </c>
      <c r="F82" s="750">
        <v>44964.0</v>
      </c>
      <c r="G82" s="750">
        <v>45035.0</v>
      </c>
      <c r="H82" s="15">
        <v>45007.0</v>
      </c>
      <c r="I82" s="15"/>
      <c r="J82" s="15"/>
    </row>
    <row r="83">
      <c r="A83" s="157" t="s">
        <v>6192</v>
      </c>
      <c r="B83" s="743" t="s">
        <v>6193</v>
      </c>
      <c r="C83" s="8" t="s">
        <v>49</v>
      </c>
      <c r="D83" s="749" t="s">
        <v>59</v>
      </c>
      <c r="E83" s="741"/>
      <c r="F83" s="750">
        <v>44960.0</v>
      </c>
      <c r="G83" s="747" t="s">
        <v>22</v>
      </c>
      <c r="H83" s="15"/>
      <c r="I83" s="15"/>
      <c r="J83" s="15"/>
    </row>
    <row r="84">
      <c r="A84" s="157" t="s">
        <v>6194</v>
      </c>
      <c r="B84" s="743" t="s">
        <v>6195</v>
      </c>
      <c r="C84" s="8" t="s">
        <v>49</v>
      </c>
      <c r="D84" s="738" t="s">
        <v>6196</v>
      </c>
      <c r="E84" s="741"/>
      <c r="F84" s="750">
        <v>44960.0</v>
      </c>
      <c r="G84" s="747" t="s">
        <v>22</v>
      </c>
      <c r="H84" s="15"/>
      <c r="I84" s="15"/>
      <c r="J84" s="15"/>
    </row>
    <row r="85">
      <c r="A85" s="157" t="s">
        <v>6197</v>
      </c>
      <c r="B85" s="743" t="s">
        <v>6198</v>
      </c>
      <c r="C85" s="8" t="s">
        <v>13</v>
      </c>
      <c r="D85" s="749" t="s">
        <v>59</v>
      </c>
      <c r="E85" s="741" t="s">
        <v>1276</v>
      </c>
      <c r="F85" s="750">
        <v>44960.0</v>
      </c>
      <c r="G85" s="747" t="s">
        <v>22</v>
      </c>
      <c r="H85" s="15">
        <v>44987.0</v>
      </c>
      <c r="I85" s="15"/>
      <c r="J85" s="15"/>
    </row>
    <row r="86">
      <c r="A86" s="157" t="s">
        <v>6199</v>
      </c>
      <c r="B86" s="744" t="s">
        <v>6200</v>
      </c>
      <c r="C86" s="8" t="s">
        <v>49</v>
      </c>
      <c r="D86" s="749" t="s">
        <v>59</v>
      </c>
      <c r="E86" s="741" t="s">
        <v>212</v>
      </c>
      <c r="F86" s="750">
        <v>44960.0</v>
      </c>
      <c r="G86" s="747" t="s">
        <v>22</v>
      </c>
      <c r="H86" s="15"/>
      <c r="I86" s="15"/>
      <c r="J86" s="15"/>
    </row>
    <row r="87">
      <c r="A87" s="157" t="s">
        <v>6201</v>
      </c>
      <c r="B87" s="743" t="s">
        <v>6202</v>
      </c>
      <c r="C87" s="8" t="s">
        <v>96</v>
      </c>
      <c r="D87" s="755" t="s">
        <v>6203</v>
      </c>
      <c r="E87" s="741" t="s">
        <v>6204</v>
      </c>
      <c r="F87" s="750">
        <v>44960.0</v>
      </c>
      <c r="G87" s="750">
        <v>45030.0</v>
      </c>
      <c r="H87" s="15"/>
      <c r="I87" s="15"/>
      <c r="J87" s="15"/>
    </row>
    <row r="88">
      <c r="A88" s="157" t="s">
        <v>6205</v>
      </c>
      <c r="B88" s="743" t="s">
        <v>6206</v>
      </c>
      <c r="C88" s="8" t="s">
        <v>49</v>
      </c>
      <c r="D88" s="749" t="s">
        <v>59</v>
      </c>
      <c r="E88" s="741"/>
      <c r="F88" s="750">
        <v>44959.0</v>
      </c>
      <c r="G88" s="747" t="s">
        <v>22</v>
      </c>
      <c r="H88" s="15"/>
      <c r="I88" s="15"/>
      <c r="J88" s="15"/>
    </row>
    <row r="89">
      <c r="A89" s="157" t="s">
        <v>6207</v>
      </c>
      <c r="B89" s="744" t="s">
        <v>6208</v>
      </c>
      <c r="C89" s="8" t="s">
        <v>49</v>
      </c>
      <c r="D89" s="749" t="s">
        <v>59</v>
      </c>
      <c r="E89" s="741" t="s">
        <v>212</v>
      </c>
      <c r="F89" s="750">
        <v>44959.0</v>
      </c>
      <c r="G89" s="747" t="s">
        <v>22</v>
      </c>
      <c r="H89" s="15"/>
      <c r="I89" s="15"/>
      <c r="J89" s="15"/>
    </row>
    <row r="90" hidden="1">
      <c r="A90" s="157" t="s">
        <v>6209</v>
      </c>
      <c r="B90" s="744" t="s">
        <v>6210</v>
      </c>
      <c r="C90" s="8" t="s">
        <v>340</v>
      </c>
      <c r="D90" s="756" t="s">
        <v>6211</v>
      </c>
      <c r="E90" s="741" t="s">
        <v>6212</v>
      </c>
      <c r="F90" s="750">
        <v>44958.0</v>
      </c>
      <c r="G90" s="747" t="s">
        <v>22</v>
      </c>
      <c r="H90" s="15"/>
      <c r="I90" s="15">
        <v>44980.0</v>
      </c>
      <c r="J90" s="15">
        <v>44987.0</v>
      </c>
    </row>
    <row r="91">
      <c r="A91" s="157" t="s">
        <v>6213</v>
      </c>
      <c r="B91" s="743" t="s">
        <v>6214</v>
      </c>
      <c r="C91" s="8" t="s">
        <v>13</v>
      </c>
      <c r="D91" s="757" t="s">
        <v>59</v>
      </c>
      <c r="E91" s="741" t="s">
        <v>1276</v>
      </c>
      <c r="F91" s="750">
        <v>44958.0</v>
      </c>
      <c r="G91" s="747" t="s">
        <v>22</v>
      </c>
      <c r="H91" s="15">
        <v>44958.0</v>
      </c>
      <c r="I91" s="15"/>
      <c r="J91" s="15"/>
    </row>
    <row r="92">
      <c r="A92" s="157" t="s">
        <v>6215</v>
      </c>
      <c r="B92" s="744" t="s">
        <v>6216</v>
      </c>
      <c r="C92" s="8" t="s">
        <v>49</v>
      </c>
      <c r="D92" s="738" t="s">
        <v>6217</v>
      </c>
      <c r="E92" s="741" t="s">
        <v>6218</v>
      </c>
      <c r="F92" s="750">
        <v>44957.0</v>
      </c>
      <c r="G92" s="747" t="s">
        <v>22</v>
      </c>
      <c r="H92" s="15"/>
      <c r="I92" s="15"/>
      <c r="J92" s="15"/>
    </row>
    <row r="93">
      <c r="A93" s="157" t="s">
        <v>6219</v>
      </c>
      <c r="B93" s="743" t="s">
        <v>6220</v>
      </c>
      <c r="C93" s="8" t="s">
        <v>49</v>
      </c>
      <c r="D93" s="757" t="s">
        <v>59</v>
      </c>
      <c r="E93" s="741"/>
      <c r="F93" s="750">
        <v>44957.0</v>
      </c>
      <c r="G93" s="747" t="s">
        <v>22</v>
      </c>
      <c r="H93" s="15"/>
      <c r="I93" s="15"/>
      <c r="J93" s="15"/>
    </row>
    <row r="94">
      <c r="A94" s="157" t="s">
        <v>6221</v>
      </c>
      <c r="B94" s="744" t="s">
        <v>6222</v>
      </c>
      <c r="C94" s="8" t="s">
        <v>49</v>
      </c>
      <c r="D94" s="746" t="s">
        <v>6223</v>
      </c>
      <c r="E94" s="741" t="s">
        <v>212</v>
      </c>
      <c r="F94" s="750">
        <v>44957.0</v>
      </c>
      <c r="G94" s="747" t="s">
        <v>22</v>
      </c>
      <c r="H94" s="15"/>
      <c r="I94" s="15"/>
      <c r="J94" s="15"/>
    </row>
    <row r="95">
      <c r="A95" s="157" t="s">
        <v>6224</v>
      </c>
      <c r="B95" s="758" t="s">
        <v>6225</v>
      </c>
      <c r="C95" s="8" t="s">
        <v>49</v>
      </c>
      <c r="D95" s="757" t="s">
        <v>59</v>
      </c>
      <c r="E95" s="741"/>
      <c r="F95" s="750">
        <v>44957.0</v>
      </c>
      <c r="G95" s="747" t="s">
        <v>22</v>
      </c>
      <c r="H95" s="15"/>
      <c r="I95" s="15"/>
      <c r="J95" s="15"/>
    </row>
    <row r="96">
      <c r="A96" s="157" t="s">
        <v>6226</v>
      </c>
      <c r="B96" s="758" t="s">
        <v>6227</v>
      </c>
      <c r="C96" s="8" t="s">
        <v>49</v>
      </c>
      <c r="D96" s="757" t="s">
        <v>59</v>
      </c>
      <c r="E96" s="741"/>
      <c r="F96" s="750">
        <v>44957.0</v>
      </c>
      <c r="G96" s="747" t="s">
        <v>22</v>
      </c>
      <c r="H96" s="15"/>
      <c r="I96" s="15"/>
      <c r="J96" s="15"/>
    </row>
    <row r="97">
      <c r="A97" s="157" t="s">
        <v>6228</v>
      </c>
      <c r="B97" s="758" t="s">
        <v>6229</v>
      </c>
      <c r="C97" s="8" t="s">
        <v>49</v>
      </c>
      <c r="D97" s="757" t="s">
        <v>59</v>
      </c>
      <c r="E97" s="741"/>
      <c r="F97" s="750">
        <v>44957.0</v>
      </c>
      <c r="G97" s="747" t="s">
        <v>22</v>
      </c>
      <c r="H97" s="15"/>
      <c r="I97" s="15"/>
      <c r="J97" s="15"/>
    </row>
    <row r="98">
      <c r="A98" s="157" t="s">
        <v>6230</v>
      </c>
      <c r="B98" s="758" t="s">
        <v>6231</v>
      </c>
      <c r="C98" s="8" t="s">
        <v>49</v>
      </c>
      <c r="D98" s="757" t="s">
        <v>59</v>
      </c>
      <c r="E98" s="741"/>
      <c r="F98" s="750">
        <v>44957.0</v>
      </c>
      <c r="G98" s="747" t="s">
        <v>22</v>
      </c>
      <c r="H98" s="15"/>
      <c r="I98" s="15"/>
      <c r="J98" s="15"/>
    </row>
    <row r="99">
      <c r="A99" s="157" t="s">
        <v>6232</v>
      </c>
      <c r="B99" s="743" t="s">
        <v>6233</v>
      </c>
      <c r="C99" s="8" t="s">
        <v>49</v>
      </c>
      <c r="D99" s="757" t="s">
        <v>59</v>
      </c>
      <c r="E99" s="741"/>
      <c r="F99" s="750">
        <v>44952.0</v>
      </c>
      <c r="G99" s="747" t="s">
        <v>22</v>
      </c>
      <c r="H99" s="15"/>
      <c r="I99" s="15"/>
      <c r="J99" s="15"/>
    </row>
    <row r="100">
      <c r="A100" s="157" t="s">
        <v>6234</v>
      </c>
      <c r="B100" s="743" t="s">
        <v>6235</v>
      </c>
      <c r="C100" s="8" t="s">
        <v>49</v>
      </c>
      <c r="D100" s="759" t="s">
        <v>6236</v>
      </c>
      <c r="E100" s="741" t="s">
        <v>6237</v>
      </c>
      <c r="F100" s="750">
        <v>44952.0</v>
      </c>
      <c r="G100" s="747" t="s">
        <v>22</v>
      </c>
      <c r="H100" s="15"/>
      <c r="I100" s="15"/>
      <c r="J100" s="15"/>
    </row>
    <row r="101">
      <c r="A101" s="157" t="s">
        <v>6238</v>
      </c>
      <c r="B101" s="744" t="s">
        <v>6239</v>
      </c>
      <c r="C101" s="8" t="s">
        <v>13</v>
      </c>
      <c r="D101" s="757" t="s">
        <v>59</v>
      </c>
      <c r="E101" s="741" t="s">
        <v>633</v>
      </c>
      <c r="F101" s="750">
        <v>44952.0</v>
      </c>
      <c r="G101" s="15">
        <v>45057.0</v>
      </c>
      <c r="H101" s="15">
        <v>44957.0</v>
      </c>
      <c r="I101" s="15"/>
      <c r="J101" s="15"/>
    </row>
    <row r="102">
      <c r="A102" s="157" t="s">
        <v>6240</v>
      </c>
      <c r="B102" s="743" t="s">
        <v>6241</v>
      </c>
      <c r="C102" s="8" t="s">
        <v>49</v>
      </c>
      <c r="D102" s="757" t="s">
        <v>59</v>
      </c>
      <c r="E102" s="741"/>
      <c r="F102" s="750">
        <v>44952.0</v>
      </c>
      <c r="G102" s="747" t="s">
        <v>22</v>
      </c>
      <c r="H102" s="15"/>
      <c r="I102" s="15"/>
      <c r="J102" s="15"/>
    </row>
    <row r="103">
      <c r="A103" s="157" t="s">
        <v>6242</v>
      </c>
      <c r="B103" s="744" t="s">
        <v>6243</v>
      </c>
      <c r="C103" s="8" t="s">
        <v>13</v>
      </c>
      <c r="D103" s="757" t="s">
        <v>59</v>
      </c>
      <c r="E103" s="741" t="s">
        <v>6244</v>
      </c>
      <c r="F103" s="750">
        <v>44952.0</v>
      </c>
      <c r="G103" s="747" t="s">
        <v>22</v>
      </c>
      <c r="H103" s="15">
        <v>44957.0</v>
      </c>
      <c r="I103" s="15"/>
      <c r="J103" s="15"/>
    </row>
    <row r="104">
      <c r="A104" s="157" t="s">
        <v>6245</v>
      </c>
      <c r="B104" s="743" t="s">
        <v>6246</v>
      </c>
      <c r="C104" s="8" t="s">
        <v>49</v>
      </c>
      <c r="D104" s="757" t="s">
        <v>59</v>
      </c>
      <c r="E104" s="741"/>
      <c r="F104" s="750">
        <v>44952.0</v>
      </c>
      <c r="G104" s="747" t="s">
        <v>22</v>
      </c>
      <c r="H104" s="15"/>
      <c r="I104" s="15"/>
      <c r="J104" s="15"/>
    </row>
    <row r="105">
      <c r="A105" s="157" t="s">
        <v>6247</v>
      </c>
      <c r="B105" s="743" t="s">
        <v>6248</v>
      </c>
      <c r="C105" s="8" t="s">
        <v>49</v>
      </c>
      <c r="D105" s="757" t="s">
        <v>59</v>
      </c>
      <c r="E105" s="741"/>
      <c r="F105" s="750">
        <v>44952.0</v>
      </c>
      <c r="G105" s="747" t="s">
        <v>22</v>
      </c>
      <c r="H105" s="15"/>
      <c r="I105" s="15"/>
      <c r="J105" s="15"/>
    </row>
    <row r="106">
      <c r="A106" s="157" t="s">
        <v>6249</v>
      </c>
      <c r="B106" s="743" t="s">
        <v>6250</v>
      </c>
      <c r="C106" s="8" t="s">
        <v>123</v>
      </c>
      <c r="D106" s="751" t="s">
        <v>6251</v>
      </c>
      <c r="E106" s="741" t="s">
        <v>6252</v>
      </c>
      <c r="F106" s="750">
        <v>44952.0</v>
      </c>
      <c r="G106" s="747" t="s">
        <v>22</v>
      </c>
      <c r="H106" s="15"/>
      <c r="I106" s="15"/>
      <c r="J106" s="15"/>
    </row>
    <row r="107">
      <c r="A107" s="157" t="s">
        <v>6253</v>
      </c>
      <c r="B107" s="743" t="s">
        <v>6254</v>
      </c>
      <c r="C107" s="8" t="s">
        <v>49</v>
      </c>
      <c r="D107" s="760" t="s">
        <v>59</v>
      </c>
      <c r="E107" s="761"/>
      <c r="F107" s="750">
        <v>44951.0</v>
      </c>
      <c r="G107" s="762" t="s">
        <v>22</v>
      </c>
      <c r="H107" s="15"/>
      <c r="I107" s="15"/>
      <c r="J107" s="15"/>
    </row>
    <row r="108">
      <c r="A108" s="157" t="s">
        <v>6255</v>
      </c>
      <c r="B108" s="743" t="s">
        <v>6256</v>
      </c>
      <c r="C108" s="8" t="s">
        <v>49</v>
      </c>
      <c r="D108" s="757" t="s">
        <v>59</v>
      </c>
      <c r="E108" s="761"/>
      <c r="F108" s="750">
        <v>44951.0</v>
      </c>
      <c r="G108" s="762" t="s">
        <v>22</v>
      </c>
      <c r="H108" s="15"/>
      <c r="I108" s="15"/>
      <c r="J108" s="15"/>
    </row>
    <row r="109">
      <c r="A109" s="157" t="s">
        <v>6257</v>
      </c>
      <c r="B109" s="743" t="s">
        <v>6258</v>
      </c>
      <c r="C109" s="763" t="s">
        <v>49</v>
      </c>
      <c r="D109" s="757" t="s">
        <v>59</v>
      </c>
      <c r="E109" s="761"/>
      <c r="F109" s="750">
        <v>44951.0</v>
      </c>
      <c r="G109" s="762" t="s">
        <v>22</v>
      </c>
      <c r="H109" s="15"/>
      <c r="I109" s="15"/>
      <c r="J109" s="15"/>
    </row>
    <row r="110">
      <c r="A110" s="157" t="s">
        <v>6259</v>
      </c>
      <c r="B110" s="743" t="s">
        <v>6260</v>
      </c>
      <c r="C110" s="763" t="s">
        <v>49</v>
      </c>
      <c r="D110" s="757" t="s">
        <v>59</v>
      </c>
      <c r="E110" s="761"/>
      <c r="F110" s="750">
        <v>44951.0</v>
      </c>
      <c r="G110" s="762" t="s">
        <v>22</v>
      </c>
      <c r="H110" s="15"/>
      <c r="I110" s="15"/>
      <c r="J110" s="15"/>
    </row>
    <row r="111">
      <c r="A111" s="157" t="s">
        <v>6261</v>
      </c>
      <c r="B111" s="743" t="s">
        <v>6262</v>
      </c>
      <c r="C111" s="763" t="s">
        <v>49</v>
      </c>
      <c r="D111" s="757" t="s">
        <v>59</v>
      </c>
      <c r="E111" s="761"/>
      <c r="F111" s="750">
        <v>44951.0</v>
      </c>
      <c r="G111" s="762" t="s">
        <v>22</v>
      </c>
      <c r="H111" s="15"/>
      <c r="I111" s="15"/>
      <c r="J111" s="15"/>
    </row>
    <row r="112">
      <c r="A112" s="157" t="s">
        <v>6263</v>
      </c>
      <c r="B112" s="743" t="s">
        <v>6264</v>
      </c>
      <c r="C112" s="763" t="s">
        <v>49</v>
      </c>
      <c r="D112" s="757" t="s">
        <v>59</v>
      </c>
      <c r="E112" s="761"/>
      <c r="F112" s="750">
        <v>44951.0</v>
      </c>
      <c r="G112" s="762" t="s">
        <v>22</v>
      </c>
      <c r="H112" s="15"/>
      <c r="I112" s="15"/>
      <c r="J112" s="15"/>
    </row>
    <row r="113">
      <c r="A113" s="157" t="s">
        <v>6265</v>
      </c>
      <c r="B113" s="743" t="s">
        <v>6266</v>
      </c>
      <c r="C113" s="763" t="s">
        <v>49</v>
      </c>
      <c r="D113" s="757" t="s">
        <v>59</v>
      </c>
      <c r="E113" s="761"/>
      <c r="F113" s="750">
        <v>44951.0</v>
      </c>
      <c r="G113" s="762" t="s">
        <v>22</v>
      </c>
      <c r="H113" s="15"/>
      <c r="I113" s="15"/>
      <c r="J113" s="15"/>
    </row>
    <row r="114">
      <c r="A114" s="157" t="s">
        <v>6267</v>
      </c>
      <c r="B114" s="743" t="s">
        <v>6268</v>
      </c>
      <c r="C114" s="763" t="s">
        <v>49</v>
      </c>
      <c r="D114" s="757" t="s">
        <v>59</v>
      </c>
      <c r="E114" s="761"/>
      <c r="F114" s="750">
        <v>44951.0</v>
      </c>
      <c r="G114" s="762" t="s">
        <v>22</v>
      </c>
      <c r="H114" s="15"/>
      <c r="I114" s="15"/>
      <c r="J114" s="15"/>
    </row>
    <row r="115">
      <c r="A115" s="157" t="s">
        <v>6269</v>
      </c>
      <c r="B115" s="743" t="s">
        <v>6270</v>
      </c>
      <c r="C115" s="763" t="s">
        <v>49</v>
      </c>
      <c r="D115" s="757" t="s">
        <v>59</v>
      </c>
      <c r="E115" s="761"/>
      <c r="F115" s="750">
        <v>44951.0</v>
      </c>
      <c r="G115" s="762" t="s">
        <v>22</v>
      </c>
      <c r="H115" s="15"/>
      <c r="I115" s="15"/>
      <c r="J115" s="15"/>
    </row>
    <row r="116">
      <c r="A116" s="157" t="s">
        <v>6271</v>
      </c>
      <c r="B116" s="743" t="s">
        <v>6272</v>
      </c>
      <c r="C116" s="763" t="s">
        <v>49</v>
      </c>
      <c r="D116" s="757" t="s">
        <v>59</v>
      </c>
      <c r="E116" s="761"/>
      <c r="F116" s="750">
        <v>44951.0</v>
      </c>
      <c r="G116" s="762" t="s">
        <v>22</v>
      </c>
      <c r="H116" s="15"/>
      <c r="I116" s="15"/>
      <c r="J116" s="15"/>
    </row>
    <row r="117">
      <c r="A117" s="157" t="s">
        <v>6273</v>
      </c>
      <c r="B117" s="743" t="s">
        <v>6274</v>
      </c>
      <c r="C117" s="763" t="s">
        <v>49</v>
      </c>
      <c r="D117" s="757" t="s">
        <v>59</v>
      </c>
      <c r="E117" s="761"/>
      <c r="F117" s="750">
        <v>44951.0</v>
      </c>
      <c r="G117" s="762" t="s">
        <v>22</v>
      </c>
      <c r="H117" s="15"/>
      <c r="I117" s="15"/>
      <c r="J117" s="15"/>
    </row>
    <row r="118">
      <c r="A118" s="157" t="s">
        <v>6275</v>
      </c>
      <c r="B118" s="743" t="s">
        <v>6276</v>
      </c>
      <c r="C118" s="8" t="s">
        <v>49</v>
      </c>
      <c r="D118" s="8" t="s">
        <v>59</v>
      </c>
      <c r="E118" s="12"/>
      <c r="F118" s="341">
        <v>44950.0</v>
      </c>
      <c r="G118" s="14" t="s">
        <v>22</v>
      </c>
      <c r="H118" s="15"/>
      <c r="I118" s="15"/>
      <c r="J118" s="15"/>
    </row>
    <row r="119">
      <c r="A119" s="157" t="s">
        <v>6277</v>
      </c>
      <c r="B119" s="743" t="s">
        <v>6278</v>
      </c>
      <c r="C119" s="8" t="s">
        <v>49</v>
      </c>
      <c r="D119" s="8" t="s">
        <v>59</v>
      </c>
      <c r="E119" s="12"/>
      <c r="F119" s="341">
        <v>44950.0</v>
      </c>
      <c r="G119" s="14" t="s">
        <v>22</v>
      </c>
      <c r="H119" s="15"/>
      <c r="I119" s="15"/>
      <c r="J119" s="15"/>
    </row>
    <row r="120">
      <c r="A120" s="157" t="s">
        <v>6279</v>
      </c>
      <c r="B120" s="743" t="s">
        <v>6280</v>
      </c>
      <c r="C120" s="8" t="s">
        <v>49</v>
      </c>
      <c r="D120" s="8" t="s">
        <v>59</v>
      </c>
      <c r="E120" s="12"/>
      <c r="F120" s="341">
        <v>44950.0</v>
      </c>
      <c r="G120" s="14" t="s">
        <v>22</v>
      </c>
      <c r="H120" s="15"/>
      <c r="I120" s="15"/>
      <c r="J120" s="15"/>
    </row>
    <row r="121">
      <c r="A121" s="157" t="s">
        <v>6281</v>
      </c>
      <c r="B121" s="743" t="s">
        <v>6282</v>
      </c>
      <c r="C121" s="8" t="s">
        <v>49</v>
      </c>
      <c r="D121" s="8" t="s">
        <v>59</v>
      </c>
      <c r="E121" s="12"/>
      <c r="F121" s="341">
        <v>44950.0</v>
      </c>
      <c r="G121" s="14" t="s">
        <v>22</v>
      </c>
      <c r="H121" s="15"/>
      <c r="I121" s="15"/>
      <c r="J121" s="15"/>
    </row>
    <row r="122">
      <c r="A122" s="157" t="s">
        <v>6283</v>
      </c>
      <c r="B122" s="743" t="s">
        <v>6284</v>
      </c>
      <c r="C122" s="8" t="s">
        <v>49</v>
      </c>
      <c r="D122" s="8" t="s">
        <v>59</v>
      </c>
      <c r="E122" s="12"/>
      <c r="F122" s="341">
        <v>44950.0</v>
      </c>
      <c r="G122" s="14" t="s">
        <v>22</v>
      </c>
      <c r="H122" s="15"/>
      <c r="I122" s="15"/>
      <c r="J122" s="15"/>
    </row>
    <row r="123">
      <c r="A123" s="157" t="s">
        <v>6285</v>
      </c>
      <c r="B123" s="743" t="s">
        <v>6286</v>
      </c>
      <c r="C123" s="8" t="s">
        <v>49</v>
      </c>
      <c r="D123" s="8" t="s">
        <v>59</v>
      </c>
      <c r="E123" s="12"/>
      <c r="F123" s="341">
        <v>44950.0</v>
      </c>
      <c r="G123" s="14" t="s">
        <v>22</v>
      </c>
      <c r="H123" s="15"/>
      <c r="I123" s="15"/>
      <c r="J123" s="15"/>
    </row>
    <row r="124">
      <c r="A124" s="157" t="s">
        <v>6287</v>
      </c>
      <c r="B124" s="743" t="s">
        <v>6288</v>
      </c>
      <c r="C124" s="8" t="s">
        <v>49</v>
      </c>
      <c r="D124" s="8" t="s">
        <v>59</v>
      </c>
      <c r="E124" s="12"/>
      <c r="F124" s="341">
        <v>44950.0</v>
      </c>
      <c r="G124" s="14" t="s">
        <v>22</v>
      </c>
      <c r="H124" s="15"/>
      <c r="I124" s="15"/>
      <c r="J124" s="15"/>
    </row>
    <row r="125">
      <c r="A125" s="157" t="s">
        <v>6289</v>
      </c>
      <c r="B125" s="744" t="s">
        <v>6290</v>
      </c>
      <c r="C125" s="8" t="s">
        <v>6079</v>
      </c>
      <c r="D125" s="464"/>
      <c r="E125" s="12" t="s">
        <v>6291</v>
      </c>
      <c r="F125" s="341">
        <v>44950.0</v>
      </c>
      <c r="G125" s="14" t="s">
        <v>22</v>
      </c>
      <c r="H125" s="15">
        <v>44950.0</v>
      </c>
      <c r="I125" s="15">
        <v>44985.0</v>
      </c>
      <c r="J125" s="15">
        <v>44992.0</v>
      </c>
    </row>
    <row r="126" hidden="1">
      <c r="A126" s="157" t="s">
        <v>6292</v>
      </c>
      <c r="B126" s="744" t="s">
        <v>6293</v>
      </c>
      <c r="C126" s="8" t="s">
        <v>340</v>
      </c>
      <c r="D126" s="764"/>
      <c r="E126" s="764" t="s">
        <v>6294</v>
      </c>
      <c r="F126" s="341">
        <v>44949.0</v>
      </c>
      <c r="G126" s="14" t="s">
        <v>22</v>
      </c>
      <c r="H126" s="15">
        <v>44949.0</v>
      </c>
      <c r="I126" s="15"/>
      <c r="J126" s="15"/>
    </row>
    <row r="127">
      <c r="A127" s="157" t="s">
        <v>6295</v>
      </c>
      <c r="B127" s="744" t="s">
        <v>6296</v>
      </c>
      <c r="C127" s="8" t="s">
        <v>49</v>
      </c>
      <c r="D127" s="8" t="s">
        <v>59</v>
      </c>
      <c r="E127" s="12" t="s">
        <v>212</v>
      </c>
      <c r="F127" s="341">
        <v>44949.0</v>
      </c>
      <c r="G127" s="14" t="s">
        <v>22</v>
      </c>
      <c r="H127" s="15"/>
      <c r="I127" s="15"/>
      <c r="J127" s="15"/>
    </row>
    <row r="128">
      <c r="A128" s="157" t="s">
        <v>6297</v>
      </c>
      <c r="B128" s="743" t="s">
        <v>6298</v>
      </c>
      <c r="C128" s="8" t="s">
        <v>49</v>
      </c>
      <c r="D128" s="8" t="s">
        <v>59</v>
      </c>
      <c r="E128" s="12"/>
      <c r="F128" s="341">
        <v>44945.0</v>
      </c>
      <c r="G128" s="14" t="s">
        <v>22</v>
      </c>
      <c r="H128" s="15"/>
      <c r="I128" s="15"/>
      <c r="J128" s="15"/>
    </row>
    <row r="129">
      <c r="A129" s="157" t="s">
        <v>6299</v>
      </c>
      <c r="B129" s="743" t="s">
        <v>6300</v>
      </c>
      <c r="C129" s="8" t="s">
        <v>49</v>
      </c>
      <c r="D129" s="8" t="s">
        <v>59</v>
      </c>
      <c r="E129" s="12"/>
      <c r="F129" s="341">
        <v>44945.0</v>
      </c>
      <c r="G129" s="14" t="s">
        <v>22</v>
      </c>
      <c r="H129" s="15"/>
      <c r="I129" s="15"/>
      <c r="J129" s="15"/>
    </row>
    <row r="130">
      <c r="A130" s="157" t="s">
        <v>6301</v>
      </c>
      <c r="B130" s="743" t="s">
        <v>6302</v>
      </c>
      <c r="C130" s="8" t="s">
        <v>49</v>
      </c>
      <c r="D130" s="8" t="s">
        <v>59</v>
      </c>
      <c r="E130" s="12"/>
      <c r="F130" s="341">
        <v>44944.0</v>
      </c>
      <c r="G130" s="14" t="s">
        <v>22</v>
      </c>
      <c r="H130" s="15"/>
      <c r="I130" s="15"/>
      <c r="J130" s="15"/>
    </row>
    <row r="131">
      <c r="A131" s="157" t="s">
        <v>6303</v>
      </c>
      <c r="B131" s="743" t="s">
        <v>6304</v>
      </c>
      <c r="C131" s="8" t="s">
        <v>49</v>
      </c>
      <c r="D131" s="8" t="s">
        <v>59</v>
      </c>
      <c r="E131" s="12"/>
      <c r="F131" s="341">
        <v>44943.0</v>
      </c>
      <c r="G131" s="14" t="s">
        <v>22</v>
      </c>
      <c r="H131" s="15"/>
      <c r="I131" s="15"/>
      <c r="J131" s="15"/>
    </row>
    <row r="132">
      <c r="A132" s="157" t="s">
        <v>6305</v>
      </c>
      <c r="B132" s="743" t="s">
        <v>6306</v>
      </c>
      <c r="C132" s="8" t="s">
        <v>49</v>
      </c>
      <c r="D132" s="8" t="s">
        <v>59</v>
      </c>
      <c r="E132" s="12"/>
      <c r="F132" s="341">
        <v>44943.0</v>
      </c>
      <c r="G132" s="14" t="s">
        <v>22</v>
      </c>
      <c r="H132" s="15"/>
      <c r="I132" s="15"/>
      <c r="J132" s="15"/>
    </row>
    <row r="133">
      <c r="A133" s="157" t="s">
        <v>6307</v>
      </c>
      <c r="B133" s="743" t="s">
        <v>6308</v>
      </c>
      <c r="C133" s="8" t="s">
        <v>49</v>
      </c>
      <c r="D133" s="8" t="s">
        <v>59</v>
      </c>
      <c r="E133" s="12"/>
      <c r="F133" s="341">
        <v>44943.0</v>
      </c>
      <c r="G133" s="14" t="s">
        <v>22</v>
      </c>
      <c r="H133" s="15"/>
      <c r="I133" s="15"/>
      <c r="J133" s="15"/>
    </row>
    <row r="134">
      <c r="A134" s="157" t="s">
        <v>6309</v>
      </c>
      <c r="B134" s="743" t="s">
        <v>6310</v>
      </c>
      <c r="C134" s="8" t="s">
        <v>49</v>
      </c>
      <c r="D134" s="8" t="s">
        <v>59</v>
      </c>
      <c r="E134" s="12"/>
      <c r="F134" s="341">
        <v>44943.0</v>
      </c>
      <c r="G134" s="14" t="s">
        <v>22</v>
      </c>
      <c r="H134" s="15"/>
      <c r="I134" s="15"/>
      <c r="J134" s="15"/>
    </row>
    <row r="135">
      <c r="A135" s="157" t="s">
        <v>6311</v>
      </c>
      <c r="B135" s="744" t="s">
        <v>6312</v>
      </c>
      <c r="C135" s="8" t="s">
        <v>13</v>
      </c>
      <c r="D135" s="8" t="s">
        <v>59</v>
      </c>
      <c r="E135" s="12" t="s">
        <v>418</v>
      </c>
      <c r="F135" s="341">
        <v>44943.0</v>
      </c>
      <c r="G135" s="15">
        <v>45058.0</v>
      </c>
      <c r="H135" s="15">
        <v>44957.0</v>
      </c>
      <c r="I135" s="15"/>
      <c r="J135" s="15"/>
    </row>
    <row r="136">
      <c r="A136" s="157" t="s">
        <v>6313</v>
      </c>
      <c r="B136" s="744" t="s">
        <v>6314</v>
      </c>
      <c r="C136" s="8" t="s">
        <v>13</v>
      </c>
      <c r="D136" s="8" t="s">
        <v>6315</v>
      </c>
      <c r="E136" s="12" t="s">
        <v>418</v>
      </c>
      <c r="F136" s="341">
        <v>44943.0</v>
      </c>
      <c r="G136" s="15">
        <v>45058.0</v>
      </c>
      <c r="H136" s="15">
        <v>45249.0</v>
      </c>
      <c r="I136" s="15"/>
      <c r="J136" s="15"/>
    </row>
    <row r="137">
      <c r="A137" s="157" t="s">
        <v>6316</v>
      </c>
      <c r="B137" s="743" t="s">
        <v>6317</v>
      </c>
      <c r="C137" s="8" t="s">
        <v>49</v>
      </c>
      <c r="D137" s="8" t="s">
        <v>6318</v>
      </c>
      <c r="E137" s="12"/>
      <c r="F137" s="341">
        <v>44942.0</v>
      </c>
      <c r="G137" s="14" t="s">
        <v>22</v>
      </c>
      <c r="H137" s="15"/>
      <c r="I137" s="15"/>
      <c r="J137" s="15"/>
    </row>
    <row r="138">
      <c r="A138" s="157" t="s">
        <v>6319</v>
      </c>
      <c r="B138" s="743" t="s">
        <v>6320</v>
      </c>
      <c r="C138" s="8" t="s">
        <v>49</v>
      </c>
      <c r="D138" s="8" t="s">
        <v>59</v>
      </c>
      <c r="E138" s="12"/>
      <c r="F138" s="341">
        <v>44942.0</v>
      </c>
      <c r="G138" s="14" t="s">
        <v>22</v>
      </c>
      <c r="H138" s="15"/>
      <c r="I138" s="15"/>
      <c r="J138" s="15"/>
    </row>
    <row r="139">
      <c r="A139" s="157" t="s">
        <v>6321</v>
      </c>
      <c r="B139" s="743" t="s">
        <v>6322</v>
      </c>
      <c r="C139" s="8" t="s">
        <v>6079</v>
      </c>
      <c r="D139" s="8" t="s">
        <v>6323</v>
      </c>
      <c r="E139" s="12"/>
      <c r="F139" s="341">
        <v>44942.0</v>
      </c>
      <c r="G139" s="14" t="s">
        <v>22</v>
      </c>
      <c r="H139" s="15">
        <v>44942.0</v>
      </c>
      <c r="I139" s="15">
        <v>44943.0</v>
      </c>
      <c r="J139" s="15">
        <v>44945.0</v>
      </c>
    </row>
    <row r="140">
      <c r="A140" s="157" t="s">
        <v>6324</v>
      </c>
      <c r="B140" s="743" t="s">
        <v>6325</v>
      </c>
      <c r="C140" s="8" t="s">
        <v>49</v>
      </c>
      <c r="D140" s="8" t="s">
        <v>59</v>
      </c>
      <c r="E140" s="12"/>
      <c r="F140" s="341">
        <v>44942.0</v>
      </c>
      <c r="G140" s="14" t="s">
        <v>22</v>
      </c>
      <c r="H140" s="15"/>
      <c r="I140" s="15"/>
      <c r="J140" s="15"/>
    </row>
    <row r="141">
      <c r="A141" s="157" t="s">
        <v>6326</v>
      </c>
      <c r="B141" s="743" t="s">
        <v>6327</v>
      </c>
      <c r="C141" s="8" t="s">
        <v>49</v>
      </c>
      <c r="D141" s="8" t="s">
        <v>59</v>
      </c>
      <c r="E141" s="12"/>
      <c r="F141" s="341">
        <v>44942.0</v>
      </c>
      <c r="G141" s="14" t="s">
        <v>22</v>
      </c>
      <c r="H141" s="15"/>
      <c r="I141" s="15"/>
      <c r="J141" s="15"/>
    </row>
    <row r="142">
      <c r="A142" s="157" t="s">
        <v>6328</v>
      </c>
      <c r="B142" s="744" t="s">
        <v>6329</v>
      </c>
      <c r="C142" s="8" t="s">
        <v>13</v>
      </c>
      <c r="D142" s="8" t="s">
        <v>59</v>
      </c>
      <c r="E142" s="605" t="s">
        <v>633</v>
      </c>
      <c r="F142" s="341">
        <v>44942.0</v>
      </c>
      <c r="G142" s="15">
        <v>45058.0</v>
      </c>
      <c r="H142" s="15">
        <v>44942.0</v>
      </c>
      <c r="I142" s="15"/>
      <c r="J142" s="15"/>
    </row>
    <row r="143">
      <c r="A143" s="157" t="s">
        <v>6330</v>
      </c>
      <c r="B143" s="743" t="s">
        <v>6331</v>
      </c>
      <c r="C143" s="8" t="s">
        <v>49</v>
      </c>
      <c r="D143" s="8" t="s">
        <v>59</v>
      </c>
      <c r="E143" s="12"/>
      <c r="F143" s="341">
        <v>44939.0</v>
      </c>
      <c r="G143" s="14" t="s">
        <v>22</v>
      </c>
      <c r="H143" s="15"/>
      <c r="I143" s="15"/>
      <c r="J143" s="15"/>
    </row>
    <row r="144">
      <c r="A144" s="157" t="s">
        <v>6332</v>
      </c>
      <c r="B144" s="744" t="s">
        <v>6333</v>
      </c>
      <c r="C144" s="8" t="s">
        <v>13</v>
      </c>
      <c r="D144" s="764" t="s">
        <v>6334</v>
      </c>
      <c r="E144" s="12" t="s">
        <v>418</v>
      </c>
      <c r="F144" s="341">
        <v>44939.0</v>
      </c>
      <c r="G144" s="15">
        <v>45058.0</v>
      </c>
      <c r="H144" s="15">
        <v>44939.0</v>
      </c>
      <c r="I144" s="15"/>
      <c r="J144" s="15"/>
    </row>
    <row r="145">
      <c r="A145" s="157" t="s">
        <v>6335</v>
      </c>
      <c r="B145" s="743" t="s">
        <v>6336</v>
      </c>
      <c r="C145" s="8" t="s">
        <v>49</v>
      </c>
      <c r="D145" s="8" t="s">
        <v>59</v>
      </c>
      <c r="E145" s="12"/>
      <c r="F145" s="341">
        <v>44939.0</v>
      </c>
      <c r="G145" s="14" t="s">
        <v>22</v>
      </c>
      <c r="H145" s="15"/>
      <c r="I145" s="15"/>
      <c r="J145" s="15"/>
    </row>
    <row r="146">
      <c r="A146" s="157" t="s">
        <v>6337</v>
      </c>
      <c r="B146" s="743" t="s">
        <v>6338</v>
      </c>
      <c r="C146" s="8" t="s">
        <v>49</v>
      </c>
      <c r="D146" s="8" t="s">
        <v>59</v>
      </c>
      <c r="E146" s="12"/>
      <c r="F146" s="341">
        <v>44939.0</v>
      </c>
      <c r="G146" s="14" t="s">
        <v>22</v>
      </c>
      <c r="H146" s="15"/>
      <c r="I146" s="15"/>
      <c r="J146" s="15"/>
    </row>
    <row r="147">
      <c r="A147" s="157" t="s">
        <v>6339</v>
      </c>
      <c r="B147" s="743" t="s">
        <v>6340</v>
      </c>
      <c r="C147" s="8" t="s">
        <v>49</v>
      </c>
      <c r="D147" s="157" t="s">
        <v>6341</v>
      </c>
      <c r="E147" s="12"/>
      <c r="F147" s="341">
        <v>44939.0</v>
      </c>
      <c r="G147" s="14" t="s">
        <v>22</v>
      </c>
      <c r="H147" s="15"/>
      <c r="I147" s="15"/>
      <c r="J147" s="15"/>
    </row>
    <row r="148">
      <c r="A148" s="157" t="s">
        <v>6342</v>
      </c>
      <c r="B148" s="744" t="s">
        <v>6343</v>
      </c>
      <c r="C148" s="8" t="s">
        <v>13</v>
      </c>
      <c r="D148" s="8" t="s">
        <v>59</v>
      </c>
      <c r="E148" s="12" t="s">
        <v>633</v>
      </c>
      <c r="F148" s="341">
        <v>44939.0</v>
      </c>
      <c r="G148" s="15">
        <v>45052.0</v>
      </c>
      <c r="H148" s="15">
        <v>44952.0</v>
      </c>
      <c r="I148" s="15"/>
      <c r="J148" s="15"/>
    </row>
    <row r="149">
      <c r="A149" s="157" t="s">
        <v>6344</v>
      </c>
      <c r="B149" s="743" t="s">
        <v>6345</v>
      </c>
      <c r="C149" s="8" t="s">
        <v>49</v>
      </c>
      <c r="D149" s="8" t="s">
        <v>59</v>
      </c>
      <c r="E149" s="12"/>
      <c r="F149" s="341">
        <v>44939.0</v>
      </c>
      <c r="G149" s="14" t="s">
        <v>22</v>
      </c>
      <c r="H149" s="15"/>
      <c r="I149" s="15"/>
      <c r="J149" s="15"/>
    </row>
    <row r="150">
      <c r="A150" s="157" t="s">
        <v>6346</v>
      </c>
      <c r="B150" s="743" t="s">
        <v>6347</v>
      </c>
      <c r="C150" s="8" t="s">
        <v>49</v>
      </c>
      <c r="D150" s="8" t="s">
        <v>59</v>
      </c>
      <c r="E150" s="12"/>
      <c r="F150" s="341">
        <v>44938.0</v>
      </c>
      <c r="G150" s="14" t="s">
        <v>22</v>
      </c>
      <c r="H150" s="15"/>
      <c r="I150" s="15"/>
      <c r="J150" s="15"/>
    </row>
    <row r="151">
      <c r="A151" s="157" t="s">
        <v>6348</v>
      </c>
      <c r="B151" s="743" t="s">
        <v>6349</v>
      </c>
      <c r="C151" s="8" t="s">
        <v>49</v>
      </c>
      <c r="D151" s="8" t="s">
        <v>59</v>
      </c>
      <c r="E151" s="12"/>
      <c r="F151" s="341">
        <v>44938.0</v>
      </c>
      <c r="G151" s="14" t="s">
        <v>22</v>
      </c>
      <c r="H151" s="15"/>
      <c r="I151" s="15"/>
      <c r="J151" s="15"/>
    </row>
    <row r="152">
      <c r="A152" s="157" t="s">
        <v>6350</v>
      </c>
      <c r="B152" s="743" t="s">
        <v>6351</v>
      </c>
      <c r="C152" s="8" t="s">
        <v>49</v>
      </c>
      <c r="D152" s="8" t="s">
        <v>59</v>
      </c>
      <c r="E152" s="12"/>
      <c r="F152" s="341">
        <v>44938.0</v>
      </c>
      <c r="G152" s="14" t="s">
        <v>22</v>
      </c>
      <c r="H152" s="15"/>
      <c r="I152" s="15"/>
      <c r="J152" s="15"/>
    </row>
    <row r="153">
      <c r="A153" s="157" t="s">
        <v>6352</v>
      </c>
      <c r="B153" s="743" t="s">
        <v>6353</v>
      </c>
      <c r="C153" s="8" t="s">
        <v>49</v>
      </c>
      <c r="D153" s="8" t="s">
        <v>59</v>
      </c>
      <c r="E153" s="12"/>
      <c r="F153" s="341">
        <v>44938.0</v>
      </c>
      <c r="G153" s="14" t="s">
        <v>22</v>
      </c>
      <c r="H153" s="15"/>
      <c r="I153" s="15"/>
      <c r="J153" s="15"/>
    </row>
    <row r="154">
      <c r="A154" s="157" t="s">
        <v>6354</v>
      </c>
      <c r="B154" s="743" t="s">
        <v>6355</v>
      </c>
      <c r="C154" s="8" t="s">
        <v>49</v>
      </c>
      <c r="D154" s="166" t="s">
        <v>6356</v>
      </c>
      <c r="E154" s="12"/>
      <c r="F154" s="341">
        <v>44938.0</v>
      </c>
      <c r="G154" s="14" t="s">
        <v>22</v>
      </c>
      <c r="H154" s="15"/>
      <c r="I154" s="15"/>
      <c r="J154" s="15"/>
    </row>
    <row r="155">
      <c r="A155" s="157" t="s">
        <v>6357</v>
      </c>
      <c r="B155" s="743" t="s">
        <v>6358</v>
      </c>
      <c r="C155" s="8" t="s">
        <v>49</v>
      </c>
      <c r="D155" s="8" t="s">
        <v>59</v>
      </c>
      <c r="E155" s="12"/>
      <c r="F155" s="341">
        <v>44938.0</v>
      </c>
      <c r="G155" s="14" t="s">
        <v>22</v>
      </c>
      <c r="H155" s="15"/>
      <c r="I155" s="15"/>
      <c r="J155" s="15"/>
    </row>
    <row r="156">
      <c r="A156" s="157" t="s">
        <v>6359</v>
      </c>
      <c r="B156" s="744" t="s">
        <v>6360</v>
      </c>
      <c r="C156" s="8" t="s">
        <v>13</v>
      </c>
      <c r="D156" s="8" t="s">
        <v>59</v>
      </c>
      <c r="E156" s="12" t="s">
        <v>633</v>
      </c>
      <c r="F156" s="341">
        <v>44938.0</v>
      </c>
      <c r="G156" s="15">
        <v>45051.0</v>
      </c>
      <c r="H156" s="15">
        <v>44942.0</v>
      </c>
      <c r="I156" s="15"/>
      <c r="J156" s="15"/>
    </row>
    <row r="157">
      <c r="A157" s="157" t="s">
        <v>6361</v>
      </c>
      <c r="B157" s="744" t="s">
        <v>6362</v>
      </c>
      <c r="C157" s="8" t="s">
        <v>49</v>
      </c>
      <c r="D157" s="8" t="s">
        <v>59</v>
      </c>
      <c r="E157" s="12" t="s">
        <v>6363</v>
      </c>
      <c r="F157" s="341">
        <v>44938.0</v>
      </c>
      <c r="G157" s="14" t="s">
        <v>22</v>
      </c>
      <c r="H157" s="15"/>
      <c r="I157" s="15"/>
      <c r="J157" s="15"/>
    </row>
    <row r="158">
      <c r="A158" s="157" t="s">
        <v>6364</v>
      </c>
      <c r="B158" s="743" t="s">
        <v>6365</v>
      </c>
      <c r="C158" s="8" t="s">
        <v>49</v>
      </c>
      <c r="D158" s="8" t="s">
        <v>59</v>
      </c>
      <c r="E158" s="12"/>
      <c r="F158" s="341">
        <v>44938.0</v>
      </c>
      <c r="G158" s="14" t="s">
        <v>22</v>
      </c>
      <c r="H158" s="15"/>
      <c r="I158" s="15"/>
      <c r="J158" s="15"/>
    </row>
    <row r="159">
      <c r="A159" s="157" t="s">
        <v>6366</v>
      </c>
      <c r="B159" s="744" t="s">
        <v>6367</v>
      </c>
      <c r="C159" s="8" t="s">
        <v>13</v>
      </c>
      <c r="D159" s="8" t="s">
        <v>59</v>
      </c>
      <c r="E159" s="12" t="s">
        <v>633</v>
      </c>
      <c r="F159" s="341">
        <v>44937.0</v>
      </c>
      <c r="G159" s="15">
        <v>45051.0</v>
      </c>
      <c r="H159" s="15">
        <v>44952.0</v>
      </c>
      <c r="I159" s="15"/>
      <c r="J159" s="15"/>
    </row>
    <row r="160">
      <c r="A160" s="157" t="s">
        <v>6368</v>
      </c>
      <c r="B160" s="743" t="s">
        <v>6369</v>
      </c>
      <c r="C160" s="8" t="s">
        <v>49</v>
      </c>
      <c r="D160" s="8" t="s">
        <v>59</v>
      </c>
      <c r="E160" s="12"/>
      <c r="F160" s="341">
        <v>44937.0</v>
      </c>
      <c r="G160" s="14" t="s">
        <v>22</v>
      </c>
      <c r="H160" s="15"/>
      <c r="I160" s="15"/>
      <c r="J160" s="15"/>
    </row>
    <row r="161">
      <c r="A161" s="157" t="s">
        <v>6370</v>
      </c>
      <c r="B161" s="743" t="s">
        <v>6371</v>
      </c>
      <c r="C161" s="8" t="s">
        <v>49</v>
      </c>
      <c r="D161" s="8" t="s">
        <v>59</v>
      </c>
      <c r="E161" s="12"/>
      <c r="F161" s="341">
        <v>44937.0</v>
      </c>
      <c r="G161" s="14" t="s">
        <v>22</v>
      </c>
      <c r="H161" s="15"/>
      <c r="I161" s="15"/>
      <c r="J161" s="15"/>
    </row>
    <row r="162">
      <c r="A162" s="157" t="s">
        <v>6372</v>
      </c>
      <c r="B162" s="743" t="s">
        <v>6373</v>
      </c>
      <c r="C162" s="8" t="s">
        <v>49</v>
      </c>
      <c r="D162" s="8" t="s">
        <v>59</v>
      </c>
      <c r="E162" s="12"/>
      <c r="F162" s="341">
        <v>44937.0</v>
      </c>
      <c r="G162" s="14" t="s">
        <v>22</v>
      </c>
      <c r="H162" s="15"/>
      <c r="I162" s="15"/>
      <c r="J162" s="15"/>
    </row>
    <row r="163">
      <c r="A163" s="157" t="s">
        <v>6374</v>
      </c>
      <c r="B163" s="743" t="s">
        <v>6375</v>
      </c>
      <c r="C163" s="8" t="s">
        <v>49</v>
      </c>
      <c r="D163" s="8" t="s">
        <v>59</v>
      </c>
      <c r="E163" s="12"/>
      <c r="F163" s="341">
        <v>44937.0</v>
      </c>
      <c r="G163" s="14" t="s">
        <v>22</v>
      </c>
      <c r="H163" s="15"/>
      <c r="I163" s="15"/>
      <c r="J163" s="15"/>
    </row>
    <row r="164">
      <c r="A164" s="157" t="s">
        <v>6376</v>
      </c>
      <c r="B164" s="743" t="s">
        <v>6376</v>
      </c>
      <c r="C164" s="8" t="s">
        <v>49</v>
      </c>
      <c r="D164" s="8" t="s">
        <v>59</v>
      </c>
      <c r="E164" s="12"/>
      <c r="F164" s="341">
        <v>44937.0</v>
      </c>
      <c r="G164" s="14" t="s">
        <v>22</v>
      </c>
      <c r="H164" s="15"/>
      <c r="I164" s="15"/>
      <c r="J164" s="15"/>
    </row>
    <row r="165">
      <c r="A165" s="157" t="s">
        <v>6377</v>
      </c>
      <c r="B165" s="743" t="s">
        <v>6378</v>
      </c>
      <c r="C165" s="8" t="s">
        <v>49</v>
      </c>
      <c r="D165" s="8" t="s">
        <v>59</v>
      </c>
      <c r="E165" s="12"/>
      <c r="F165" s="341">
        <v>44937.0</v>
      </c>
      <c r="G165" s="14" t="s">
        <v>22</v>
      </c>
      <c r="H165" s="15"/>
      <c r="I165" s="15"/>
      <c r="J165" s="15"/>
    </row>
    <row r="166">
      <c r="A166" s="157" t="s">
        <v>6379</v>
      </c>
      <c r="B166" s="758" t="s">
        <v>6380</v>
      </c>
      <c r="C166" s="8" t="s">
        <v>49</v>
      </c>
      <c r="D166" s="8" t="s">
        <v>59</v>
      </c>
      <c r="E166" s="12"/>
      <c r="F166" s="341">
        <v>44936.0</v>
      </c>
      <c r="G166" s="14" t="s">
        <v>22</v>
      </c>
      <c r="H166" s="15"/>
      <c r="I166" s="15"/>
      <c r="J166" s="15"/>
    </row>
    <row r="167">
      <c r="A167" s="157" t="s">
        <v>6381</v>
      </c>
      <c r="B167" s="743" t="s">
        <v>6382</v>
      </c>
      <c r="C167" s="8" t="s">
        <v>49</v>
      </c>
      <c r="D167" s="8" t="s">
        <v>59</v>
      </c>
      <c r="E167" s="12"/>
      <c r="F167" s="341">
        <v>44936.0</v>
      </c>
      <c r="G167" s="14" t="s">
        <v>22</v>
      </c>
      <c r="H167" s="15"/>
      <c r="I167" s="15"/>
      <c r="J167" s="15"/>
    </row>
    <row r="168">
      <c r="A168" s="157" t="s">
        <v>6383</v>
      </c>
      <c r="B168" s="743" t="s">
        <v>6384</v>
      </c>
      <c r="C168" s="8" t="s">
        <v>49</v>
      </c>
      <c r="D168" s="8" t="s">
        <v>59</v>
      </c>
      <c r="E168" s="12"/>
      <c r="F168" s="341">
        <v>44936.0</v>
      </c>
      <c r="G168" s="14" t="s">
        <v>22</v>
      </c>
      <c r="H168" s="15"/>
      <c r="I168" s="15"/>
      <c r="J168" s="15"/>
    </row>
    <row r="169">
      <c r="A169" s="157" t="s">
        <v>6385</v>
      </c>
      <c r="B169" s="743" t="s">
        <v>6386</v>
      </c>
      <c r="C169" s="8" t="s">
        <v>49</v>
      </c>
      <c r="D169" s="8" t="s">
        <v>59</v>
      </c>
      <c r="E169" s="12"/>
      <c r="F169" s="341">
        <v>44936.0</v>
      </c>
      <c r="G169" s="14" t="s">
        <v>22</v>
      </c>
      <c r="H169" s="15"/>
      <c r="I169" s="15"/>
      <c r="J169" s="15"/>
    </row>
    <row r="170">
      <c r="A170" s="157" t="s">
        <v>6387</v>
      </c>
      <c r="B170" s="743" t="s">
        <v>6388</v>
      </c>
      <c r="C170" s="8" t="s">
        <v>49</v>
      </c>
      <c r="D170" s="8" t="s">
        <v>59</v>
      </c>
      <c r="E170" s="12"/>
      <c r="F170" s="341">
        <v>44936.0</v>
      </c>
      <c r="G170" s="14" t="s">
        <v>22</v>
      </c>
      <c r="H170" s="15"/>
      <c r="I170" s="15"/>
      <c r="J170" s="15"/>
    </row>
    <row r="171">
      <c r="A171" s="157" t="s">
        <v>6389</v>
      </c>
      <c r="B171" s="743" t="s">
        <v>6390</v>
      </c>
      <c r="C171" s="8" t="s">
        <v>49</v>
      </c>
      <c r="D171" s="8" t="s">
        <v>59</v>
      </c>
      <c r="E171" s="12"/>
      <c r="F171" s="341">
        <v>44936.0</v>
      </c>
      <c r="G171" s="14" t="s">
        <v>22</v>
      </c>
      <c r="H171" s="15"/>
      <c r="I171" s="15"/>
      <c r="J171" s="15"/>
    </row>
    <row r="172">
      <c r="A172" s="157" t="s">
        <v>6391</v>
      </c>
      <c r="B172" s="743" t="s">
        <v>6392</v>
      </c>
      <c r="C172" s="8" t="s">
        <v>49</v>
      </c>
      <c r="D172" s="8" t="s">
        <v>59</v>
      </c>
      <c r="E172" s="12"/>
      <c r="F172" s="341">
        <v>44908.0</v>
      </c>
      <c r="G172" s="765" t="str">
        <f>IF(C172="Warm Intro Requested",F172+7,"")</f>
        <v/>
      </c>
      <c r="H172" s="15"/>
      <c r="I172" s="15"/>
      <c r="J172" s="15"/>
    </row>
    <row r="173">
      <c r="A173" s="157" t="s">
        <v>6393</v>
      </c>
      <c r="B173" s="758" t="s">
        <v>6394</v>
      </c>
      <c r="C173" s="8" t="s">
        <v>173</v>
      </c>
      <c r="D173" s="8" t="s">
        <v>6395</v>
      </c>
      <c r="E173" s="12" t="s">
        <v>6396</v>
      </c>
      <c r="F173" s="341">
        <v>44908.0</v>
      </c>
      <c r="G173" s="15">
        <v>44938.0</v>
      </c>
      <c r="H173" s="15"/>
      <c r="I173" s="15"/>
      <c r="J173" s="15"/>
    </row>
    <row r="174">
      <c r="A174" s="157" t="s">
        <v>6397</v>
      </c>
      <c r="B174" s="743" t="s">
        <v>6398</v>
      </c>
      <c r="C174" s="8" t="s">
        <v>49</v>
      </c>
      <c r="D174" s="8" t="s">
        <v>59</v>
      </c>
      <c r="E174" s="12"/>
      <c r="F174" s="341">
        <v>44908.0</v>
      </c>
      <c r="G174" s="765" t="str">
        <f>IF(C174="Warm Intro Requested",F174+7,"")</f>
        <v/>
      </c>
      <c r="H174" s="15"/>
      <c r="I174" s="15"/>
      <c r="J174" s="15"/>
    </row>
    <row r="175">
      <c r="A175" s="157" t="s">
        <v>6399</v>
      </c>
      <c r="B175" s="744" t="s">
        <v>6400</v>
      </c>
      <c r="C175" s="8" t="s">
        <v>535</v>
      </c>
      <c r="D175" s="8" t="s">
        <v>6401</v>
      </c>
      <c r="E175" s="12" t="s">
        <v>6396</v>
      </c>
      <c r="F175" s="341">
        <v>44908.0</v>
      </c>
      <c r="G175" s="14" t="s">
        <v>22</v>
      </c>
      <c r="H175" s="15"/>
      <c r="I175" s="15"/>
      <c r="J175" s="15"/>
    </row>
    <row r="176">
      <c r="A176" s="157" t="s">
        <v>6402</v>
      </c>
      <c r="B176" s="743" t="s">
        <v>6403</v>
      </c>
      <c r="C176" s="8" t="s">
        <v>6079</v>
      </c>
      <c r="D176" s="8"/>
      <c r="E176" s="12"/>
      <c r="F176" s="341">
        <v>44861.0</v>
      </c>
      <c r="G176" s="765" t="str">
        <f>IF(C176="Warm Intro Requested",F176+7,"")</f>
        <v/>
      </c>
      <c r="H176" s="15">
        <v>44861.0</v>
      </c>
      <c r="I176" s="15"/>
      <c r="J176" s="15"/>
    </row>
    <row r="177">
      <c r="A177" s="157" t="s">
        <v>6404</v>
      </c>
      <c r="B177" s="744" t="s">
        <v>6405</v>
      </c>
      <c r="C177" s="8" t="s">
        <v>79</v>
      </c>
      <c r="D177" s="8" t="s">
        <v>6406</v>
      </c>
      <c r="E177" s="12" t="s">
        <v>6407</v>
      </c>
      <c r="F177" s="341">
        <v>44907.0</v>
      </c>
      <c r="G177" s="15">
        <v>45047.0</v>
      </c>
      <c r="H177" s="15">
        <v>44912.0</v>
      </c>
      <c r="I177" s="15">
        <v>44914.0</v>
      </c>
      <c r="J177" s="15">
        <v>44944.0</v>
      </c>
    </row>
    <row r="178">
      <c r="A178" s="157" t="s">
        <v>6408</v>
      </c>
      <c r="B178" s="744" t="s">
        <v>6409</v>
      </c>
      <c r="C178" s="8" t="s">
        <v>13</v>
      </c>
      <c r="D178" s="8" t="s">
        <v>6410</v>
      </c>
      <c r="E178" s="12"/>
      <c r="F178" s="341">
        <v>44907.0</v>
      </c>
      <c r="G178" s="14" t="s">
        <v>22</v>
      </c>
      <c r="H178" s="15">
        <v>44942.0</v>
      </c>
      <c r="I178" s="15"/>
      <c r="J178" s="15"/>
    </row>
    <row r="179">
      <c r="A179" s="157" t="s">
        <v>6411</v>
      </c>
      <c r="B179" s="744" t="s">
        <v>6412</v>
      </c>
      <c r="C179" s="8" t="s">
        <v>13</v>
      </c>
      <c r="D179" s="8" t="s">
        <v>97</v>
      </c>
      <c r="E179" s="12" t="s">
        <v>6413</v>
      </c>
      <c r="F179" s="341">
        <v>44904.0</v>
      </c>
      <c r="G179" s="14" t="s">
        <v>22</v>
      </c>
      <c r="H179" s="15">
        <v>44907.0</v>
      </c>
      <c r="I179" s="15"/>
      <c r="J179" s="15"/>
    </row>
    <row r="180">
      <c r="A180" s="157" t="s">
        <v>6414</v>
      </c>
      <c r="B180" s="743" t="s">
        <v>6415</v>
      </c>
      <c r="C180" s="8" t="s">
        <v>49</v>
      </c>
      <c r="D180" s="8" t="s">
        <v>59</v>
      </c>
      <c r="E180" s="12"/>
      <c r="F180" s="341">
        <v>44904.0</v>
      </c>
      <c r="G180" s="765" t="str">
        <f t="shared" ref="G180:G181" si="1">IF(C180="Warm Intro Requested",F180+7,"")</f>
        <v/>
      </c>
      <c r="H180" s="15"/>
      <c r="I180" s="15"/>
      <c r="J180" s="15"/>
    </row>
    <row r="181">
      <c r="A181" s="157" t="s">
        <v>6416</v>
      </c>
      <c r="B181" s="744" t="s">
        <v>6417</v>
      </c>
      <c r="C181" s="8" t="s">
        <v>49</v>
      </c>
      <c r="D181" s="8" t="s">
        <v>6418</v>
      </c>
      <c r="E181" s="12"/>
      <c r="F181" s="341">
        <v>44904.0</v>
      </c>
      <c r="G181" s="765" t="str">
        <f t="shared" si="1"/>
        <v/>
      </c>
      <c r="H181" s="15"/>
      <c r="I181" s="15"/>
      <c r="J181" s="15"/>
    </row>
    <row r="182">
      <c r="A182" s="157" t="s">
        <v>6419</v>
      </c>
      <c r="B182" s="744" t="s">
        <v>6420</v>
      </c>
      <c r="C182" s="8" t="s">
        <v>173</v>
      </c>
      <c r="D182" s="8" t="s">
        <v>6421</v>
      </c>
      <c r="E182" s="12" t="s">
        <v>6422</v>
      </c>
      <c r="F182" s="341">
        <v>44904.0</v>
      </c>
      <c r="G182" s="14" t="s">
        <v>22</v>
      </c>
      <c r="H182" s="15"/>
      <c r="I182" s="15"/>
      <c r="J182" s="15"/>
    </row>
    <row r="183">
      <c r="A183" s="157" t="s">
        <v>6423</v>
      </c>
      <c r="B183" s="744" t="s">
        <v>6424</v>
      </c>
      <c r="C183" s="8" t="s">
        <v>173</v>
      </c>
      <c r="D183" s="8" t="s">
        <v>6425</v>
      </c>
      <c r="E183" s="12"/>
      <c r="F183" s="341">
        <v>44904.0</v>
      </c>
      <c r="G183" s="14" t="s">
        <v>22</v>
      </c>
      <c r="H183" s="15"/>
      <c r="I183" s="15"/>
      <c r="J183" s="15"/>
    </row>
    <row r="184">
      <c r="A184" s="157" t="s">
        <v>6426</v>
      </c>
      <c r="B184" s="744" t="s">
        <v>6427</v>
      </c>
      <c r="C184" s="8" t="s">
        <v>49</v>
      </c>
      <c r="D184" s="8" t="s">
        <v>6428</v>
      </c>
      <c r="E184" s="12" t="s">
        <v>6429</v>
      </c>
      <c r="F184" s="341">
        <v>44904.0</v>
      </c>
      <c r="G184" s="14" t="s">
        <v>22</v>
      </c>
      <c r="H184" s="15"/>
      <c r="I184" s="15"/>
      <c r="J184" s="15"/>
    </row>
    <row r="185">
      <c r="A185" s="157" t="s">
        <v>6430</v>
      </c>
      <c r="B185" s="766" t="s">
        <v>6431</v>
      </c>
      <c r="C185" s="8" t="s">
        <v>13</v>
      </c>
      <c r="D185" s="157" t="s">
        <v>6432</v>
      </c>
      <c r="E185" s="12" t="s">
        <v>6433</v>
      </c>
      <c r="F185" s="341">
        <v>44904.0</v>
      </c>
      <c r="G185" s="15">
        <v>44957.0</v>
      </c>
      <c r="H185" s="15">
        <v>44914.0</v>
      </c>
      <c r="I185" s="15"/>
      <c r="J185" s="15"/>
    </row>
    <row r="186">
      <c r="A186" s="157" t="s">
        <v>6434</v>
      </c>
      <c r="B186" s="743" t="s">
        <v>6435</v>
      </c>
      <c r="C186" s="8" t="s">
        <v>49</v>
      </c>
      <c r="D186" s="8" t="s">
        <v>59</v>
      </c>
      <c r="E186" s="12"/>
      <c r="F186" s="341">
        <v>44904.0</v>
      </c>
      <c r="G186" s="765" t="str">
        <f t="shared" ref="G186:G187" si="2">IF(C186="Warm Intro Requested",F186+7,"")</f>
        <v/>
      </c>
      <c r="H186" s="15"/>
      <c r="I186" s="15"/>
      <c r="J186" s="15"/>
    </row>
    <row r="187">
      <c r="A187" s="157" t="s">
        <v>6436</v>
      </c>
      <c r="B187" s="743" t="s">
        <v>6437</v>
      </c>
      <c r="C187" s="8" t="s">
        <v>49</v>
      </c>
      <c r="D187" s="8" t="s">
        <v>59</v>
      </c>
      <c r="E187" s="12"/>
      <c r="F187" s="341">
        <v>44904.0</v>
      </c>
      <c r="G187" s="765" t="str">
        <f t="shared" si="2"/>
        <v/>
      </c>
      <c r="H187" s="15"/>
      <c r="I187" s="15"/>
      <c r="J187" s="15"/>
    </row>
    <row r="188">
      <c r="A188" s="157" t="s">
        <v>6438</v>
      </c>
      <c r="B188" s="744" t="s">
        <v>6439</v>
      </c>
      <c r="C188" s="8" t="s">
        <v>535</v>
      </c>
      <c r="D188" s="8" t="s">
        <v>6440</v>
      </c>
      <c r="E188" s="12" t="s">
        <v>6441</v>
      </c>
      <c r="F188" s="341">
        <v>44904.0</v>
      </c>
      <c r="G188" s="14" t="s">
        <v>22</v>
      </c>
      <c r="H188" s="15"/>
      <c r="I188" s="15"/>
      <c r="J188" s="15"/>
    </row>
    <row r="189">
      <c r="A189" s="157" t="s">
        <v>6442</v>
      </c>
      <c r="B189" s="758" t="s">
        <v>6443</v>
      </c>
      <c r="C189" s="8" t="s">
        <v>49</v>
      </c>
      <c r="D189" s="8" t="s">
        <v>6444</v>
      </c>
      <c r="E189" s="12" t="s">
        <v>6429</v>
      </c>
      <c r="F189" s="341">
        <v>44904.0</v>
      </c>
      <c r="G189" s="14" t="s">
        <v>22</v>
      </c>
      <c r="H189" s="15"/>
      <c r="I189" s="15"/>
      <c r="J189" s="15"/>
    </row>
    <row r="190">
      <c r="A190" s="157" t="s">
        <v>6445</v>
      </c>
      <c r="B190" s="744" t="s">
        <v>6446</v>
      </c>
      <c r="C190" s="8" t="s">
        <v>535</v>
      </c>
      <c r="D190" s="8" t="s">
        <v>6447</v>
      </c>
      <c r="E190" s="12" t="s">
        <v>6441</v>
      </c>
      <c r="F190" s="341">
        <v>44904.0</v>
      </c>
      <c r="G190" s="14" t="s">
        <v>22</v>
      </c>
      <c r="H190" s="15">
        <v>44907.0</v>
      </c>
      <c r="I190" s="15"/>
      <c r="J190" s="15"/>
    </row>
    <row r="191">
      <c r="A191" s="157" t="s">
        <v>6448</v>
      </c>
      <c r="B191" s="743" t="s">
        <v>6449</v>
      </c>
      <c r="C191" s="8" t="s">
        <v>49</v>
      </c>
      <c r="D191" s="8" t="s">
        <v>59</v>
      </c>
      <c r="E191" s="12"/>
      <c r="F191" s="341">
        <v>44904.0</v>
      </c>
      <c r="G191" s="765" t="str">
        <f>IF(C191="Warm Intro Requested",F191+7,"")</f>
        <v/>
      </c>
      <c r="H191" s="15"/>
      <c r="I191" s="15"/>
      <c r="J191" s="15"/>
    </row>
    <row r="192">
      <c r="A192" s="157" t="s">
        <v>6450</v>
      </c>
      <c r="B192" s="758" t="s">
        <v>6451</v>
      </c>
      <c r="C192" s="8" t="s">
        <v>173</v>
      </c>
      <c r="D192" s="8" t="s">
        <v>6452</v>
      </c>
      <c r="E192" s="12"/>
      <c r="F192" s="341">
        <v>44904.0</v>
      </c>
      <c r="G192" s="14" t="s">
        <v>22</v>
      </c>
      <c r="H192" s="15"/>
      <c r="I192" s="15"/>
      <c r="J192" s="15"/>
    </row>
    <row r="193">
      <c r="A193" s="157" t="s">
        <v>6453</v>
      </c>
      <c r="B193" s="744" t="s">
        <v>6454</v>
      </c>
      <c r="C193" s="8" t="s">
        <v>535</v>
      </c>
      <c r="D193" s="8" t="s">
        <v>6455</v>
      </c>
      <c r="E193" s="12" t="s">
        <v>6456</v>
      </c>
      <c r="F193" s="341">
        <v>44904.0</v>
      </c>
      <c r="G193" s="14" t="s">
        <v>22</v>
      </c>
      <c r="H193" s="15"/>
      <c r="I193" s="15"/>
      <c r="J193" s="15"/>
    </row>
    <row r="194">
      <c r="A194" s="157" t="s">
        <v>6457</v>
      </c>
      <c r="B194" s="743" t="s">
        <v>6458</v>
      </c>
      <c r="C194" s="8" t="s">
        <v>49</v>
      </c>
      <c r="D194" s="8" t="s">
        <v>59</v>
      </c>
      <c r="E194" s="12"/>
      <c r="F194" s="341">
        <v>44904.0</v>
      </c>
      <c r="G194" s="765" t="str">
        <f t="shared" ref="G194:G195" si="3">IF(C194="Warm Intro Requested",F194+7,"")</f>
        <v/>
      </c>
      <c r="H194" s="15"/>
      <c r="I194" s="15"/>
      <c r="J194" s="15"/>
    </row>
    <row r="195">
      <c r="A195" s="157" t="s">
        <v>6459</v>
      </c>
      <c r="B195" s="743" t="s">
        <v>6460</v>
      </c>
      <c r="C195" s="8" t="s">
        <v>49</v>
      </c>
      <c r="D195" s="8" t="s">
        <v>59</v>
      </c>
      <c r="E195" s="12"/>
      <c r="F195" s="341">
        <v>44904.0</v>
      </c>
      <c r="G195" s="765" t="str">
        <f t="shared" si="3"/>
        <v/>
      </c>
      <c r="H195" s="15"/>
      <c r="I195" s="15"/>
      <c r="J195" s="15"/>
    </row>
    <row r="196">
      <c r="A196" s="157" t="s">
        <v>6461</v>
      </c>
      <c r="B196" s="758" t="s">
        <v>6462</v>
      </c>
      <c r="C196" s="8" t="s">
        <v>535</v>
      </c>
      <c r="D196" s="8" t="s">
        <v>6463</v>
      </c>
      <c r="E196" s="12" t="s">
        <v>6441</v>
      </c>
      <c r="F196" s="341">
        <v>44904.0</v>
      </c>
      <c r="G196" s="14" t="s">
        <v>22</v>
      </c>
      <c r="H196" s="15">
        <v>44904.0</v>
      </c>
      <c r="I196" s="15"/>
      <c r="J196" s="15"/>
    </row>
    <row r="197">
      <c r="A197" s="157" t="s">
        <v>6464</v>
      </c>
      <c r="B197" s="758" t="s">
        <v>6465</v>
      </c>
      <c r="C197" s="8" t="s">
        <v>49</v>
      </c>
      <c r="D197" s="8" t="s">
        <v>6466</v>
      </c>
      <c r="E197" s="12" t="s">
        <v>6467</v>
      </c>
      <c r="F197" s="341">
        <v>44904.0</v>
      </c>
      <c r="G197" s="14" t="s">
        <v>22</v>
      </c>
      <c r="H197" s="15"/>
      <c r="I197" s="15"/>
      <c r="J197" s="15"/>
    </row>
    <row r="198">
      <c r="A198" s="157" t="s">
        <v>6468</v>
      </c>
      <c r="B198" s="744" t="s">
        <v>6469</v>
      </c>
      <c r="C198" s="8" t="s">
        <v>6079</v>
      </c>
      <c r="D198" s="8" t="s">
        <v>97</v>
      </c>
      <c r="E198" s="12" t="s">
        <v>6470</v>
      </c>
      <c r="F198" s="341">
        <v>44904.0</v>
      </c>
      <c r="G198" s="14" t="s">
        <v>22</v>
      </c>
      <c r="H198" s="15">
        <v>44907.0</v>
      </c>
      <c r="I198" s="15">
        <v>44914.0</v>
      </c>
      <c r="J198" s="15">
        <v>44914.0</v>
      </c>
    </row>
    <row r="199">
      <c r="A199" s="157" t="s">
        <v>6471</v>
      </c>
      <c r="B199" s="744" t="s">
        <v>6472</v>
      </c>
      <c r="C199" s="8" t="s">
        <v>535</v>
      </c>
      <c r="D199" s="8" t="s">
        <v>6473</v>
      </c>
      <c r="E199" s="12" t="s">
        <v>6441</v>
      </c>
      <c r="F199" s="341">
        <v>44903.0</v>
      </c>
      <c r="G199" s="14" t="s">
        <v>22</v>
      </c>
      <c r="H199" s="15"/>
      <c r="I199" s="15"/>
      <c r="J199" s="15"/>
    </row>
    <row r="200">
      <c r="A200" s="157" t="s">
        <v>6474</v>
      </c>
      <c r="B200" s="744" t="s">
        <v>6475</v>
      </c>
      <c r="C200" s="8" t="s">
        <v>14</v>
      </c>
      <c r="D200" s="8" t="s">
        <v>6476</v>
      </c>
      <c r="E200" s="12" t="s">
        <v>6470</v>
      </c>
      <c r="F200" s="341">
        <v>44903.0</v>
      </c>
      <c r="G200" s="14" t="s">
        <v>22</v>
      </c>
      <c r="H200" s="15">
        <v>44909.0</v>
      </c>
      <c r="I200" s="15">
        <v>44912.0</v>
      </c>
      <c r="J200" s="15">
        <v>44937.0</v>
      </c>
    </row>
    <row r="201">
      <c r="A201" s="157" t="s">
        <v>6477</v>
      </c>
      <c r="B201" s="758" t="s">
        <v>6478</v>
      </c>
      <c r="C201" s="8" t="s">
        <v>13</v>
      </c>
      <c r="D201" s="8" t="s">
        <v>6479</v>
      </c>
      <c r="E201" s="12" t="s">
        <v>6480</v>
      </c>
      <c r="F201" s="341">
        <v>44903.0</v>
      </c>
      <c r="G201" s="14" t="s">
        <v>22</v>
      </c>
      <c r="H201" s="15">
        <v>44915.0</v>
      </c>
      <c r="I201" s="15"/>
      <c r="J201" s="15"/>
    </row>
    <row r="202">
      <c r="A202" s="157" t="s">
        <v>6481</v>
      </c>
      <c r="B202" s="758" t="s">
        <v>6482</v>
      </c>
      <c r="C202" s="8" t="s">
        <v>49</v>
      </c>
      <c r="D202" s="8" t="s">
        <v>6483</v>
      </c>
      <c r="E202" s="12"/>
      <c r="F202" s="341">
        <v>44903.0</v>
      </c>
      <c r="G202" s="765" t="str">
        <f>IF(C202="Warm Intro Requested",F202+7,"")</f>
        <v/>
      </c>
      <c r="H202" s="15"/>
      <c r="I202" s="15"/>
      <c r="J202" s="15"/>
    </row>
    <row r="203">
      <c r="A203" s="157" t="s">
        <v>6484</v>
      </c>
      <c r="B203" s="744" t="s">
        <v>6485</v>
      </c>
      <c r="C203" s="8" t="s">
        <v>173</v>
      </c>
      <c r="D203" s="8" t="s">
        <v>6486</v>
      </c>
      <c r="E203" s="12" t="s">
        <v>6441</v>
      </c>
      <c r="F203" s="341">
        <v>44903.0</v>
      </c>
      <c r="G203" s="15">
        <v>44937.0</v>
      </c>
      <c r="H203" s="15"/>
      <c r="I203" s="15"/>
      <c r="J203" s="15"/>
    </row>
    <row r="204">
      <c r="A204" s="157" t="s">
        <v>6487</v>
      </c>
      <c r="B204" s="744" t="s">
        <v>6488</v>
      </c>
      <c r="C204" s="8" t="s">
        <v>13</v>
      </c>
      <c r="D204" s="8" t="s">
        <v>6489</v>
      </c>
      <c r="E204" s="12" t="s">
        <v>6490</v>
      </c>
      <c r="F204" s="341">
        <v>44903.0</v>
      </c>
      <c r="G204" s="14" t="s">
        <v>22</v>
      </c>
      <c r="H204" s="15">
        <v>44914.0</v>
      </c>
      <c r="I204" s="15"/>
      <c r="J204" s="15"/>
    </row>
    <row r="205">
      <c r="A205" s="157" t="s">
        <v>6491</v>
      </c>
      <c r="B205" s="758" t="s">
        <v>6492</v>
      </c>
      <c r="C205" s="8" t="s">
        <v>49</v>
      </c>
      <c r="D205" s="8" t="s">
        <v>6493</v>
      </c>
      <c r="E205" s="12"/>
      <c r="F205" s="341">
        <v>44903.0</v>
      </c>
      <c r="G205" s="14" t="s">
        <v>22</v>
      </c>
      <c r="H205" s="15"/>
      <c r="I205" s="15"/>
      <c r="J205" s="15"/>
    </row>
    <row r="206">
      <c r="A206" s="157" t="s">
        <v>6494</v>
      </c>
      <c r="B206" s="758" t="s">
        <v>6495</v>
      </c>
      <c r="C206" s="8" t="s">
        <v>49</v>
      </c>
      <c r="D206" s="8" t="s">
        <v>6496</v>
      </c>
      <c r="E206" s="12"/>
      <c r="F206" s="341">
        <v>44903.0</v>
      </c>
      <c r="G206" s="765" t="str">
        <f t="shared" ref="G206:G208" si="4">IF(C206="Warm Intro Requested",F206+7,"")</f>
        <v/>
      </c>
      <c r="H206" s="15"/>
      <c r="I206" s="15"/>
      <c r="J206" s="15"/>
    </row>
    <row r="207">
      <c r="A207" s="157" t="s">
        <v>6497</v>
      </c>
      <c r="B207" s="743" t="s">
        <v>6498</v>
      </c>
      <c r="C207" s="8" t="s">
        <v>49</v>
      </c>
      <c r="D207" s="8" t="s">
        <v>59</v>
      </c>
      <c r="E207" s="12"/>
      <c r="F207" s="341">
        <v>44903.0</v>
      </c>
      <c r="G207" s="765" t="str">
        <f t="shared" si="4"/>
        <v/>
      </c>
      <c r="H207" s="15"/>
      <c r="I207" s="15"/>
      <c r="J207" s="15"/>
    </row>
    <row r="208">
      <c r="A208" s="157" t="s">
        <v>6499</v>
      </c>
      <c r="B208" s="743" t="s">
        <v>6500</v>
      </c>
      <c r="C208" s="8" t="s">
        <v>49</v>
      </c>
      <c r="D208" s="8" t="s">
        <v>59</v>
      </c>
      <c r="E208" s="12"/>
      <c r="F208" s="341">
        <v>44903.0</v>
      </c>
      <c r="G208" s="765" t="str">
        <f t="shared" si="4"/>
        <v/>
      </c>
      <c r="H208" s="15"/>
      <c r="I208" s="15"/>
      <c r="J208" s="15"/>
    </row>
    <row r="209">
      <c r="A209" s="157" t="s">
        <v>6501</v>
      </c>
      <c r="B209" s="744" t="s">
        <v>6502</v>
      </c>
      <c r="C209" s="8" t="s">
        <v>173</v>
      </c>
      <c r="D209" s="8" t="s">
        <v>6503</v>
      </c>
      <c r="E209" s="12"/>
      <c r="F209" s="341">
        <v>44903.0</v>
      </c>
      <c r="G209" s="14" t="s">
        <v>22</v>
      </c>
      <c r="H209" s="15"/>
      <c r="I209" s="15"/>
      <c r="J209" s="15"/>
    </row>
    <row r="210">
      <c r="A210" s="157" t="s">
        <v>6504</v>
      </c>
      <c r="B210" s="744" t="s">
        <v>6505</v>
      </c>
      <c r="C210" s="8" t="s">
        <v>13</v>
      </c>
      <c r="D210" s="8" t="s">
        <v>6506</v>
      </c>
      <c r="E210" s="12" t="s">
        <v>6507</v>
      </c>
      <c r="F210" s="341">
        <v>44903.0</v>
      </c>
      <c r="G210" s="15">
        <v>44951.0</v>
      </c>
      <c r="H210" s="15"/>
      <c r="I210" s="15"/>
      <c r="J210" s="15"/>
    </row>
    <row r="211">
      <c r="A211" s="157" t="s">
        <v>6508</v>
      </c>
      <c r="B211" s="744" t="s">
        <v>6509</v>
      </c>
      <c r="C211" s="8" t="s">
        <v>535</v>
      </c>
      <c r="D211" s="8" t="s">
        <v>6510</v>
      </c>
      <c r="E211" s="12" t="s">
        <v>6441</v>
      </c>
      <c r="F211" s="341">
        <v>44903.0</v>
      </c>
      <c r="G211" s="14" t="s">
        <v>22</v>
      </c>
      <c r="H211" s="15"/>
      <c r="I211" s="15"/>
      <c r="J211" s="15"/>
    </row>
    <row r="212">
      <c r="A212" s="157" t="s">
        <v>6511</v>
      </c>
      <c r="B212" s="743" t="s">
        <v>6512</v>
      </c>
      <c r="C212" s="8" t="s">
        <v>49</v>
      </c>
      <c r="D212" s="8" t="s">
        <v>59</v>
      </c>
      <c r="E212" s="767" t="s">
        <v>6513</v>
      </c>
      <c r="F212" s="341">
        <v>44903.0</v>
      </c>
      <c r="G212" s="14" t="s">
        <v>22</v>
      </c>
      <c r="H212" s="15"/>
      <c r="I212" s="15"/>
      <c r="J212" s="15"/>
    </row>
    <row r="213">
      <c r="A213" s="157" t="s">
        <v>6514</v>
      </c>
      <c r="B213" s="768" t="s">
        <v>6515</v>
      </c>
      <c r="C213" s="8" t="s">
        <v>6079</v>
      </c>
      <c r="D213" s="8" t="s">
        <v>6516</v>
      </c>
      <c r="E213" s="769"/>
      <c r="F213" s="341">
        <v>44903.0</v>
      </c>
      <c r="G213" s="14" t="s">
        <v>22</v>
      </c>
      <c r="H213" s="15"/>
      <c r="I213" s="15">
        <v>44914.0</v>
      </c>
      <c r="J213" s="15">
        <v>44916.0</v>
      </c>
    </row>
    <row r="214">
      <c r="A214" s="157" t="s">
        <v>6517</v>
      </c>
      <c r="B214" s="744" t="s">
        <v>6518</v>
      </c>
      <c r="C214" s="8" t="s">
        <v>535</v>
      </c>
      <c r="D214" s="8" t="s">
        <v>6519</v>
      </c>
      <c r="E214" s="12" t="s">
        <v>6441</v>
      </c>
      <c r="F214" s="341">
        <v>44903.0</v>
      </c>
      <c r="G214" s="14" t="s">
        <v>22</v>
      </c>
      <c r="H214" s="15"/>
      <c r="I214" s="15"/>
      <c r="J214" s="15"/>
    </row>
    <row r="215">
      <c r="A215" s="157" t="s">
        <v>6520</v>
      </c>
      <c r="B215" s="744" t="s">
        <v>6521</v>
      </c>
      <c r="C215" s="8" t="s">
        <v>173</v>
      </c>
      <c r="D215" s="8" t="s">
        <v>6522</v>
      </c>
      <c r="E215" s="12"/>
      <c r="F215" s="341">
        <v>44903.0</v>
      </c>
      <c r="G215" s="14" t="s">
        <v>22</v>
      </c>
      <c r="H215" s="15"/>
      <c r="I215" s="15"/>
      <c r="J215" s="15"/>
    </row>
    <row r="216">
      <c r="A216" s="157" t="s">
        <v>6523</v>
      </c>
      <c r="B216" s="770" t="s">
        <v>6524</v>
      </c>
      <c r="C216" s="8" t="s">
        <v>49</v>
      </c>
      <c r="D216" s="8" t="s">
        <v>59</v>
      </c>
      <c r="E216" s="12" t="s">
        <v>6513</v>
      </c>
      <c r="F216" s="341">
        <v>44903.0</v>
      </c>
      <c r="G216" s="14" t="s">
        <v>22</v>
      </c>
      <c r="H216" s="15"/>
      <c r="I216" s="15"/>
      <c r="J216" s="15"/>
    </row>
    <row r="217">
      <c r="A217" s="157" t="s">
        <v>6525</v>
      </c>
      <c r="B217" s="771" t="s">
        <v>6526</v>
      </c>
      <c r="C217" s="8" t="s">
        <v>173</v>
      </c>
      <c r="D217" s="8" t="s">
        <v>6527</v>
      </c>
      <c r="E217" s="12" t="s">
        <v>6528</v>
      </c>
      <c r="F217" s="341">
        <v>44903.0</v>
      </c>
      <c r="G217" s="15">
        <v>44956.0</v>
      </c>
      <c r="H217" s="15"/>
      <c r="I217" s="15"/>
      <c r="J217" s="15"/>
    </row>
    <row r="218">
      <c r="A218" s="157" t="s">
        <v>6529</v>
      </c>
      <c r="B218" s="744" t="s">
        <v>6530</v>
      </c>
      <c r="C218" s="8" t="s">
        <v>535</v>
      </c>
      <c r="D218" s="8" t="s">
        <v>6531</v>
      </c>
      <c r="E218" s="12" t="s">
        <v>6532</v>
      </c>
      <c r="F218" s="341">
        <v>44903.0</v>
      </c>
      <c r="G218" s="14" t="s">
        <v>22</v>
      </c>
      <c r="H218" s="15"/>
      <c r="I218" s="765"/>
      <c r="J218" s="765"/>
    </row>
    <row r="219">
      <c r="A219" s="157" t="s">
        <v>6533</v>
      </c>
      <c r="B219" s="758" t="s">
        <v>6534</v>
      </c>
      <c r="C219" s="8" t="s">
        <v>49</v>
      </c>
      <c r="D219" s="8" t="s">
        <v>6535</v>
      </c>
      <c r="E219" s="769" t="s">
        <v>6536</v>
      </c>
      <c r="F219" s="341">
        <v>44903.0</v>
      </c>
      <c r="G219" s="14" t="s">
        <v>22</v>
      </c>
      <c r="H219" s="15"/>
      <c r="I219" s="765"/>
      <c r="J219" s="765"/>
    </row>
    <row r="220">
      <c r="A220" s="157" t="s">
        <v>6537</v>
      </c>
      <c r="B220" s="744" t="s">
        <v>6538</v>
      </c>
      <c r="C220" s="8" t="s">
        <v>535</v>
      </c>
      <c r="D220" s="8" t="s">
        <v>6539</v>
      </c>
      <c r="E220" s="769" t="s">
        <v>6441</v>
      </c>
      <c r="F220" s="341">
        <v>44903.0</v>
      </c>
      <c r="G220" s="14" t="s">
        <v>22</v>
      </c>
      <c r="H220" s="15"/>
      <c r="I220" s="765"/>
      <c r="J220" s="765"/>
    </row>
    <row r="221">
      <c r="A221" s="464" t="s">
        <v>6540</v>
      </c>
      <c r="B221" s="744" t="s">
        <v>6541</v>
      </c>
      <c r="C221" s="8" t="s">
        <v>13</v>
      </c>
      <c r="D221" s="8" t="s">
        <v>6542</v>
      </c>
      <c r="E221" s="769" t="s">
        <v>6543</v>
      </c>
      <c r="F221" s="341">
        <v>44901.0</v>
      </c>
      <c r="G221" s="14" t="s">
        <v>22</v>
      </c>
      <c r="H221" s="15">
        <v>44902.0</v>
      </c>
      <c r="I221" s="765"/>
      <c r="J221" s="765"/>
    </row>
    <row r="222">
      <c r="A222" s="157" t="s">
        <v>6544</v>
      </c>
      <c r="B222" s="744" t="s">
        <v>6545</v>
      </c>
      <c r="C222" s="8" t="s">
        <v>14</v>
      </c>
      <c r="D222" s="12"/>
      <c r="E222" s="12"/>
      <c r="F222" s="341">
        <v>44900.0</v>
      </c>
      <c r="G222" s="765" t="str">
        <f>IF(C222="Warm Intro Requested",F222+7,"")</f>
        <v/>
      </c>
      <c r="H222" s="15">
        <v>44902.0</v>
      </c>
      <c r="I222" s="15">
        <v>44904.0</v>
      </c>
      <c r="J222" s="15">
        <v>44910.0</v>
      </c>
    </row>
    <row r="223">
      <c r="A223" s="157" t="s">
        <v>6546</v>
      </c>
      <c r="B223" s="744" t="s">
        <v>6547</v>
      </c>
      <c r="C223" s="8" t="s">
        <v>535</v>
      </c>
      <c r="D223" s="8" t="s">
        <v>6548</v>
      </c>
      <c r="E223" s="769" t="s">
        <v>6441</v>
      </c>
      <c r="F223" s="341">
        <v>44901.0</v>
      </c>
      <c r="G223" s="14" t="s">
        <v>22</v>
      </c>
      <c r="H223" s="765"/>
      <c r="I223" s="765"/>
      <c r="J223" s="765"/>
    </row>
    <row r="224">
      <c r="A224" s="157" t="s">
        <v>6549</v>
      </c>
      <c r="B224" s="744" t="s">
        <v>6550</v>
      </c>
      <c r="C224" s="8" t="s">
        <v>13</v>
      </c>
      <c r="D224" s="8" t="s">
        <v>59</v>
      </c>
      <c r="E224" s="12" t="s">
        <v>1864</v>
      </c>
      <c r="F224" s="341">
        <v>44900.0</v>
      </c>
      <c r="G224" s="15">
        <v>45049.0</v>
      </c>
      <c r="H224" s="765"/>
      <c r="I224" s="765"/>
      <c r="J224" s="765"/>
    </row>
    <row r="225">
      <c r="A225" s="157" t="s">
        <v>6551</v>
      </c>
      <c r="B225" s="198" t="s">
        <v>6552</v>
      </c>
      <c r="C225" s="8" t="s">
        <v>6553</v>
      </c>
      <c r="D225" s="8" t="s">
        <v>6554</v>
      </c>
      <c r="E225" s="12" t="s">
        <v>6555</v>
      </c>
      <c r="F225" s="341">
        <v>44900.0</v>
      </c>
      <c r="G225" s="765" t="str">
        <f>IF(C225="Warm Intro Requested",F225+7,"")</f>
        <v/>
      </c>
      <c r="H225" s="15">
        <v>44944.0</v>
      </c>
      <c r="I225" s="765"/>
      <c r="J225" s="765"/>
    </row>
    <row r="226">
      <c r="A226" s="157" t="s">
        <v>6556</v>
      </c>
      <c r="B226" s="772" t="s">
        <v>6557</v>
      </c>
      <c r="C226" s="8" t="s">
        <v>13</v>
      </c>
      <c r="D226" s="8" t="s">
        <v>6558</v>
      </c>
      <c r="E226" s="12" t="s">
        <v>6559</v>
      </c>
      <c r="F226" s="341">
        <v>44900.0</v>
      </c>
      <c r="G226" s="14" t="s">
        <v>22</v>
      </c>
      <c r="H226" s="15">
        <v>44902.0</v>
      </c>
      <c r="I226" s="15"/>
      <c r="J226" s="15"/>
    </row>
    <row r="227">
      <c r="A227" s="157" t="s">
        <v>6560</v>
      </c>
      <c r="B227" s="758" t="s">
        <v>6561</v>
      </c>
      <c r="C227" s="8" t="s">
        <v>13</v>
      </c>
      <c r="D227" s="8" t="s">
        <v>6562</v>
      </c>
      <c r="E227" s="12" t="s">
        <v>111</v>
      </c>
      <c r="F227" s="341">
        <v>44900.0</v>
      </c>
      <c r="G227" s="15">
        <v>44958.0</v>
      </c>
      <c r="H227" s="15">
        <v>44914.0</v>
      </c>
      <c r="I227" s="15"/>
      <c r="J227" s="15"/>
    </row>
    <row r="228">
      <c r="A228" s="157" t="s">
        <v>6563</v>
      </c>
      <c r="B228" s="772" t="s">
        <v>6564</v>
      </c>
      <c r="C228" s="8" t="s">
        <v>79</v>
      </c>
      <c r="D228" s="8" t="s">
        <v>6558</v>
      </c>
      <c r="E228" s="12" t="s">
        <v>6565</v>
      </c>
      <c r="F228" s="341">
        <v>44900.0</v>
      </c>
      <c r="G228" s="14" t="s">
        <v>22</v>
      </c>
      <c r="H228" s="15">
        <v>44900.0</v>
      </c>
      <c r="I228" s="15"/>
      <c r="J228" s="15"/>
    </row>
    <row r="229">
      <c r="A229" s="157" t="s">
        <v>6566</v>
      </c>
      <c r="B229" s="772" t="s">
        <v>6567</v>
      </c>
      <c r="C229" s="8" t="s">
        <v>14</v>
      </c>
      <c r="D229" s="12"/>
      <c r="E229" s="12"/>
      <c r="F229" s="341">
        <v>44900.0</v>
      </c>
      <c r="G229" s="765" t="str">
        <f>IF(C229="Warm Intro Requested",F229+7,"")</f>
        <v/>
      </c>
      <c r="H229" s="15">
        <v>44900.0</v>
      </c>
      <c r="I229" s="15">
        <v>44908.0</v>
      </c>
      <c r="J229" s="15">
        <v>44945.0</v>
      </c>
    </row>
    <row r="230">
      <c r="A230" s="157" t="s">
        <v>6568</v>
      </c>
      <c r="B230" s="772" t="s">
        <v>6569</v>
      </c>
      <c r="C230" s="8" t="s">
        <v>6079</v>
      </c>
      <c r="D230" s="8"/>
      <c r="E230" s="769"/>
      <c r="F230" s="341">
        <v>44900.0</v>
      </c>
      <c r="G230" s="14" t="s">
        <v>22</v>
      </c>
      <c r="H230" s="15">
        <v>44902.0</v>
      </c>
      <c r="I230" s="15">
        <v>44910.0</v>
      </c>
      <c r="J230" s="15">
        <v>44911.0</v>
      </c>
    </row>
    <row r="231">
      <c r="A231" s="157" t="s">
        <v>6570</v>
      </c>
      <c r="B231" s="744" t="s">
        <v>6571</v>
      </c>
      <c r="C231" s="8" t="s">
        <v>14</v>
      </c>
      <c r="D231" s="8" t="s">
        <v>6572</v>
      </c>
      <c r="E231" s="12"/>
      <c r="F231" s="341">
        <v>44900.0</v>
      </c>
      <c r="G231" s="14" t="s">
        <v>22</v>
      </c>
      <c r="H231" s="15"/>
      <c r="I231" s="15">
        <v>44931.0</v>
      </c>
      <c r="J231" s="15">
        <v>44946.0</v>
      </c>
    </row>
    <row r="232">
      <c r="A232" s="157" t="s">
        <v>6573</v>
      </c>
      <c r="B232" s="772" t="s">
        <v>6574</v>
      </c>
      <c r="C232" s="8" t="s">
        <v>13</v>
      </c>
      <c r="D232" s="8" t="s">
        <v>6575</v>
      </c>
      <c r="E232" s="12"/>
      <c r="F232" s="341">
        <v>44900.0</v>
      </c>
      <c r="G232" s="765" t="str">
        <f>IF(C232="Warm Intro Requested",F232+7,"")</f>
        <v/>
      </c>
      <c r="H232" s="15">
        <v>44904.0</v>
      </c>
      <c r="I232" s="15"/>
      <c r="J232" s="15"/>
    </row>
    <row r="233">
      <c r="A233" s="157" t="s">
        <v>6576</v>
      </c>
      <c r="B233" s="744" t="s">
        <v>6577</v>
      </c>
      <c r="C233" s="8" t="s">
        <v>173</v>
      </c>
      <c r="D233" s="8" t="s">
        <v>6578</v>
      </c>
      <c r="E233" s="12"/>
      <c r="F233" s="341">
        <v>44900.0</v>
      </c>
      <c r="G233" s="14" t="s">
        <v>22</v>
      </c>
      <c r="H233" s="765"/>
      <c r="I233" s="765"/>
      <c r="J233" s="765"/>
    </row>
    <row r="234">
      <c r="A234" s="157" t="s">
        <v>6579</v>
      </c>
      <c r="B234" s="744" t="s">
        <v>6580</v>
      </c>
      <c r="C234" s="8" t="s">
        <v>173</v>
      </c>
      <c r="D234" s="8" t="s">
        <v>6581</v>
      </c>
      <c r="E234" s="12"/>
      <c r="F234" s="341">
        <v>44900.0</v>
      </c>
      <c r="G234" s="14" t="s">
        <v>22</v>
      </c>
      <c r="H234" s="765"/>
      <c r="I234" s="765"/>
      <c r="J234" s="765"/>
    </row>
    <row r="235">
      <c r="A235" s="157" t="s">
        <v>6582</v>
      </c>
      <c r="B235" s="758" t="s">
        <v>6583</v>
      </c>
      <c r="C235" s="8" t="s">
        <v>49</v>
      </c>
      <c r="D235" s="8" t="s">
        <v>6584</v>
      </c>
      <c r="E235" s="12" t="s">
        <v>6585</v>
      </c>
      <c r="F235" s="341">
        <v>44900.0</v>
      </c>
      <c r="G235" s="14" t="s">
        <v>22</v>
      </c>
      <c r="H235" s="765"/>
      <c r="I235" s="765"/>
      <c r="J235" s="765"/>
    </row>
    <row r="236">
      <c r="A236" s="157" t="s">
        <v>6586</v>
      </c>
      <c r="B236" s="772" t="s">
        <v>6587</v>
      </c>
      <c r="C236" s="8" t="s">
        <v>535</v>
      </c>
      <c r="D236" s="8" t="s">
        <v>6588</v>
      </c>
      <c r="E236" s="12" t="s">
        <v>6589</v>
      </c>
      <c r="F236" s="341">
        <v>44900.0</v>
      </c>
      <c r="G236" s="14" t="s">
        <v>22</v>
      </c>
      <c r="H236" s="765"/>
      <c r="I236" s="765"/>
      <c r="J236" s="765"/>
    </row>
    <row r="237" hidden="1">
      <c r="A237" s="157" t="s">
        <v>6590</v>
      </c>
      <c r="B237" s="744" t="s">
        <v>6591</v>
      </c>
      <c r="C237" s="8" t="s">
        <v>340</v>
      </c>
      <c r="D237" s="8" t="s">
        <v>97</v>
      </c>
      <c r="E237" s="12" t="s">
        <v>6592</v>
      </c>
      <c r="F237" s="341">
        <v>44900.0</v>
      </c>
      <c r="G237" s="15">
        <v>44945.0</v>
      </c>
      <c r="H237" s="15">
        <v>44907.0</v>
      </c>
      <c r="I237" s="765"/>
      <c r="J237" s="765"/>
    </row>
    <row r="238">
      <c r="A238" s="157" t="s">
        <v>6593</v>
      </c>
      <c r="B238" s="744" t="s">
        <v>6594</v>
      </c>
      <c r="C238" s="8" t="s">
        <v>535</v>
      </c>
      <c r="D238" s="8" t="s">
        <v>6595</v>
      </c>
      <c r="E238" s="12" t="s">
        <v>6441</v>
      </c>
      <c r="F238" s="341">
        <v>44900.0</v>
      </c>
      <c r="G238" s="14" t="s">
        <v>22</v>
      </c>
      <c r="H238" s="765"/>
      <c r="I238" s="765"/>
      <c r="J238" s="765"/>
    </row>
    <row r="239">
      <c r="A239" s="157" t="s">
        <v>6596</v>
      </c>
      <c r="B239" s="773" t="s">
        <v>6597</v>
      </c>
      <c r="C239" s="8" t="s">
        <v>49</v>
      </c>
      <c r="D239" s="8" t="s">
        <v>6598</v>
      </c>
      <c r="E239" s="12"/>
      <c r="F239" s="341">
        <v>44900.0</v>
      </c>
      <c r="G239" s="765" t="str">
        <f>IF(C239="Warm Intro Requested",F239+7,"")</f>
        <v/>
      </c>
      <c r="H239" s="765"/>
      <c r="I239" s="765"/>
      <c r="J239" s="765"/>
    </row>
    <row r="240">
      <c r="A240" s="157" t="s">
        <v>6599</v>
      </c>
      <c r="B240" s="773" t="s">
        <v>6600</v>
      </c>
      <c r="C240" s="8" t="s">
        <v>49</v>
      </c>
      <c r="D240" s="8" t="s">
        <v>6601</v>
      </c>
      <c r="E240" s="12" t="s">
        <v>6602</v>
      </c>
      <c r="F240" s="341">
        <v>44900.0</v>
      </c>
      <c r="G240" s="14" t="s">
        <v>22</v>
      </c>
      <c r="H240" s="765"/>
      <c r="I240" s="765"/>
      <c r="J240" s="765"/>
    </row>
    <row r="241">
      <c r="A241" s="157" t="s">
        <v>6603</v>
      </c>
      <c r="B241" s="772" t="s">
        <v>6604</v>
      </c>
      <c r="C241" s="8" t="s">
        <v>13</v>
      </c>
      <c r="D241" s="8" t="s">
        <v>6605</v>
      </c>
      <c r="E241" s="12" t="s">
        <v>6606</v>
      </c>
      <c r="F241" s="341">
        <v>44900.0</v>
      </c>
      <c r="G241" s="14" t="s">
        <v>22</v>
      </c>
      <c r="H241" s="15">
        <v>44908.0</v>
      </c>
      <c r="I241" s="15"/>
      <c r="J241" s="15"/>
    </row>
    <row r="242">
      <c r="A242" s="157" t="s">
        <v>6607</v>
      </c>
      <c r="B242" s="744" t="s">
        <v>6608</v>
      </c>
      <c r="C242" s="8" t="s">
        <v>173</v>
      </c>
      <c r="D242" s="8" t="s">
        <v>6609</v>
      </c>
      <c r="E242" s="12"/>
      <c r="F242" s="341">
        <v>44900.0</v>
      </c>
      <c r="G242" s="14" t="s">
        <v>22</v>
      </c>
      <c r="H242" s="765"/>
      <c r="I242" s="765"/>
      <c r="J242" s="765"/>
    </row>
    <row r="243">
      <c r="A243" s="157" t="s">
        <v>6610</v>
      </c>
      <c r="B243" s="758" t="s">
        <v>6611</v>
      </c>
      <c r="C243" s="8" t="s">
        <v>49</v>
      </c>
      <c r="D243" s="8" t="s">
        <v>6612</v>
      </c>
      <c r="E243" s="12" t="s">
        <v>6467</v>
      </c>
      <c r="F243" s="341">
        <v>44900.0</v>
      </c>
      <c r="G243" s="14" t="s">
        <v>22</v>
      </c>
      <c r="H243" s="765"/>
      <c r="I243" s="765"/>
      <c r="J243" s="765"/>
    </row>
    <row r="244">
      <c r="A244" s="157" t="s">
        <v>6613</v>
      </c>
      <c r="B244" s="744" t="s">
        <v>6614</v>
      </c>
      <c r="C244" s="8" t="s">
        <v>6079</v>
      </c>
      <c r="D244" s="8" t="s">
        <v>6615</v>
      </c>
      <c r="E244" s="12" t="s">
        <v>6291</v>
      </c>
      <c r="F244" s="341">
        <v>44900.0</v>
      </c>
      <c r="G244" s="14" t="s">
        <v>22</v>
      </c>
      <c r="H244" s="15">
        <v>44932.0</v>
      </c>
      <c r="I244" s="15">
        <v>44945.0</v>
      </c>
      <c r="J244" s="15">
        <v>44949.0</v>
      </c>
    </row>
    <row r="245">
      <c r="A245" s="157" t="s">
        <v>6616</v>
      </c>
      <c r="B245" s="772" t="s">
        <v>6617</v>
      </c>
      <c r="C245" s="8" t="s">
        <v>535</v>
      </c>
      <c r="D245" s="8" t="s">
        <v>59</v>
      </c>
      <c r="E245" s="12" t="s">
        <v>6618</v>
      </c>
      <c r="F245" s="341">
        <v>44900.0</v>
      </c>
      <c r="G245" s="14" t="s">
        <v>22</v>
      </c>
      <c r="H245" s="765"/>
      <c r="I245" s="765"/>
      <c r="J245" s="765"/>
    </row>
    <row r="246">
      <c r="A246" s="157" t="s">
        <v>6619</v>
      </c>
      <c r="B246" s="198" t="s">
        <v>6620</v>
      </c>
      <c r="C246" s="8" t="s">
        <v>49</v>
      </c>
      <c r="D246" s="8" t="s">
        <v>6621</v>
      </c>
      <c r="E246" s="12"/>
      <c r="F246" s="341">
        <v>44897.0</v>
      </c>
      <c r="G246" s="765" t="str">
        <f t="shared" ref="G246:G251" si="5">IF(C246="Warm Intro Requested",F246+7,"")</f>
        <v/>
      </c>
      <c r="H246" s="765"/>
      <c r="I246" s="765"/>
      <c r="J246" s="765"/>
    </row>
    <row r="247">
      <c r="A247" s="157" t="s">
        <v>6622</v>
      </c>
      <c r="B247" s="198" t="s">
        <v>6623</v>
      </c>
      <c r="C247" s="8" t="s">
        <v>49</v>
      </c>
      <c r="D247" s="8" t="s">
        <v>59</v>
      </c>
      <c r="E247" s="12"/>
      <c r="F247" s="341">
        <v>44897.0</v>
      </c>
      <c r="G247" s="765" t="str">
        <f t="shared" si="5"/>
        <v/>
      </c>
      <c r="H247" s="765"/>
      <c r="I247" s="765"/>
      <c r="J247" s="765"/>
    </row>
    <row r="248">
      <c r="A248" s="157" t="s">
        <v>6624</v>
      </c>
      <c r="B248" s="198" t="s">
        <v>6625</v>
      </c>
      <c r="C248" s="8" t="s">
        <v>49</v>
      </c>
      <c r="D248" s="8" t="s">
        <v>6626</v>
      </c>
      <c r="E248" s="12"/>
      <c r="F248" s="341">
        <v>44897.0</v>
      </c>
      <c r="G248" s="765" t="str">
        <f t="shared" si="5"/>
        <v/>
      </c>
      <c r="H248" s="14"/>
      <c r="I248" s="14"/>
      <c r="J248" s="14"/>
    </row>
    <row r="249">
      <c r="A249" s="157" t="s">
        <v>6627</v>
      </c>
      <c r="B249" s="198" t="s">
        <v>6628</v>
      </c>
      <c r="C249" s="8" t="s">
        <v>49</v>
      </c>
      <c r="D249" s="8" t="s">
        <v>59</v>
      </c>
      <c r="E249" s="12"/>
      <c r="F249" s="341">
        <v>44897.0</v>
      </c>
      <c r="G249" s="765" t="str">
        <f t="shared" si="5"/>
        <v/>
      </c>
      <c r="H249" s="765"/>
      <c r="I249" s="765"/>
      <c r="J249" s="765"/>
    </row>
    <row r="250">
      <c r="A250" s="157" t="s">
        <v>6629</v>
      </c>
      <c r="B250" s="198" t="s">
        <v>6630</v>
      </c>
      <c r="C250" s="8" t="s">
        <v>49</v>
      </c>
      <c r="D250" s="8" t="s">
        <v>59</v>
      </c>
      <c r="E250" s="12"/>
      <c r="F250" s="341">
        <v>44897.0</v>
      </c>
      <c r="G250" s="765" t="str">
        <f t="shared" si="5"/>
        <v/>
      </c>
      <c r="H250" s="765"/>
      <c r="I250" s="765"/>
      <c r="J250" s="765"/>
    </row>
    <row r="251">
      <c r="A251" s="157" t="s">
        <v>6631</v>
      </c>
      <c r="B251" s="198" t="s">
        <v>6632</v>
      </c>
      <c r="C251" s="8" t="s">
        <v>49</v>
      </c>
      <c r="D251" s="8" t="s">
        <v>59</v>
      </c>
      <c r="E251" s="12"/>
      <c r="F251" s="341">
        <v>44897.0</v>
      </c>
      <c r="G251" s="765" t="str">
        <f t="shared" si="5"/>
        <v/>
      </c>
      <c r="H251" s="765"/>
      <c r="I251" s="765"/>
      <c r="J251" s="765"/>
    </row>
    <row r="252">
      <c r="A252" s="157" t="s">
        <v>3098</v>
      </c>
      <c r="B252" s="774" t="s">
        <v>6633</v>
      </c>
      <c r="C252" s="8" t="s">
        <v>535</v>
      </c>
      <c r="D252" s="8" t="s">
        <v>6634</v>
      </c>
      <c r="E252" s="12" t="s">
        <v>6635</v>
      </c>
      <c r="F252" s="341">
        <v>44897.0</v>
      </c>
      <c r="G252" s="14" t="s">
        <v>22</v>
      </c>
      <c r="H252" s="15"/>
      <c r="I252" s="15"/>
      <c r="J252" s="15"/>
    </row>
    <row r="253">
      <c r="A253" s="157" t="s">
        <v>6636</v>
      </c>
      <c r="B253" s="198" t="s">
        <v>6637</v>
      </c>
      <c r="C253" s="8" t="s">
        <v>49</v>
      </c>
      <c r="D253" s="8" t="s">
        <v>6638</v>
      </c>
      <c r="E253" s="12" t="s">
        <v>6639</v>
      </c>
      <c r="F253" s="341">
        <v>44897.0</v>
      </c>
      <c r="G253" s="765" t="str">
        <f t="shared" ref="G253:G255" si="6">IF(C253="Warm Intro Requested",F253+7,"")</f>
        <v/>
      </c>
      <c r="H253" s="765"/>
      <c r="I253" s="765"/>
      <c r="J253" s="765"/>
    </row>
    <row r="254">
      <c r="A254" s="157" t="s">
        <v>6640</v>
      </c>
      <c r="B254" s="198" t="s">
        <v>6641</v>
      </c>
      <c r="C254" s="8" t="s">
        <v>49</v>
      </c>
      <c r="D254" s="8" t="s">
        <v>59</v>
      </c>
      <c r="E254" s="12"/>
      <c r="F254" s="341">
        <v>44897.0</v>
      </c>
      <c r="G254" s="765" t="str">
        <f t="shared" si="6"/>
        <v/>
      </c>
      <c r="H254" s="765"/>
      <c r="I254" s="765"/>
      <c r="J254" s="765"/>
    </row>
    <row r="255">
      <c r="A255" s="157" t="s">
        <v>6642</v>
      </c>
      <c r="B255" s="198" t="s">
        <v>6643</v>
      </c>
      <c r="C255" s="8" t="s">
        <v>49</v>
      </c>
      <c r="D255" s="8" t="s">
        <v>59</v>
      </c>
      <c r="E255" s="12"/>
      <c r="F255" s="341">
        <v>44897.0</v>
      </c>
      <c r="G255" s="765" t="str">
        <f t="shared" si="6"/>
        <v/>
      </c>
      <c r="H255" s="765"/>
      <c r="I255" s="765"/>
      <c r="J255" s="765"/>
    </row>
    <row r="256">
      <c r="A256" s="157" t="s">
        <v>6644</v>
      </c>
      <c r="B256" s="772" t="s">
        <v>6645</v>
      </c>
      <c r="C256" s="8" t="s">
        <v>79</v>
      </c>
      <c r="D256" s="8" t="s">
        <v>97</v>
      </c>
      <c r="E256" s="769" t="s">
        <v>6646</v>
      </c>
      <c r="F256" s="341">
        <v>44897.0</v>
      </c>
      <c r="G256" s="14" t="s">
        <v>22</v>
      </c>
      <c r="H256" s="15"/>
      <c r="I256" s="15">
        <v>45268.0</v>
      </c>
      <c r="J256" s="15">
        <v>44944.0</v>
      </c>
    </row>
    <row r="257">
      <c r="A257" s="157" t="s">
        <v>6647</v>
      </c>
      <c r="B257" s="744" t="s">
        <v>6648</v>
      </c>
      <c r="C257" s="8" t="s">
        <v>96</v>
      </c>
      <c r="D257" s="8" t="s">
        <v>6649</v>
      </c>
      <c r="E257" s="12" t="s">
        <v>6650</v>
      </c>
      <c r="F257" s="341">
        <v>44897.0</v>
      </c>
      <c r="G257" s="14" t="s">
        <v>22</v>
      </c>
      <c r="H257" s="15">
        <v>44901.0</v>
      </c>
      <c r="I257" s="15"/>
      <c r="J257" s="15"/>
    </row>
    <row r="258">
      <c r="A258" s="157" t="s">
        <v>6651</v>
      </c>
      <c r="B258" s="772" t="s">
        <v>6652</v>
      </c>
      <c r="C258" s="8" t="s">
        <v>13</v>
      </c>
      <c r="D258" s="8" t="s">
        <v>97</v>
      </c>
      <c r="E258" s="12" t="s">
        <v>6653</v>
      </c>
      <c r="F258" s="341">
        <v>44897.0</v>
      </c>
      <c r="G258" s="14" t="s">
        <v>22</v>
      </c>
      <c r="H258" s="15">
        <v>44901.0</v>
      </c>
      <c r="I258" s="15"/>
      <c r="J258" s="15"/>
    </row>
    <row r="259">
      <c r="A259" s="157" t="s">
        <v>6654</v>
      </c>
      <c r="B259" s="772" t="s">
        <v>6655</v>
      </c>
      <c r="C259" s="8" t="s">
        <v>535</v>
      </c>
      <c r="D259" s="8" t="s">
        <v>953</v>
      </c>
      <c r="E259" s="12" t="s">
        <v>6656</v>
      </c>
      <c r="F259" s="341">
        <v>44897.0</v>
      </c>
      <c r="G259" s="14" t="s">
        <v>22</v>
      </c>
      <c r="H259" s="15">
        <v>44897.0</v>
      </c>
      <c r="I259" s="765"/>
      <c r="J259" s="765"/>
    </row>
    <row r="260">
      <c r="A260" s="157" t="s">
        <v>6657</v>
      </c>
      <c r="B260" s="772" t="s">
        <v>6658</v>
      </c>
      <c r="C260" s="8" t="s">
        <v>13</v>
      </c>
      <c r="D260" s="8" t="s">
        <v>6659</v>
      </c>
      <c r="E260" s="12" t="s">
        <v>111</v>
      </c>
      <c r="F260" s="341">
        <v>44897.0</v>
      </c>
      <c r="G260" s="15">
        <v>44952.0</v>
      </c>
      <c r="H260" s="15">
        <v>44911.0</v>
      </c>
      <c r="I260" s="15"/>
      <c r="J260" s="15"/>
    </row>
    <row r="261">
      <c r="A261" s="157" t="s">
        <v>6660</v>
      </c>
      <c r="B261" s="772" t="s">
        <v>6661</v>
      </c>
      <c r="C261" s="8" t="s">
        <v>96</v>
      </c>
      <c r="D261" s="8" t="s">
        <v>97</v>
      </c>
      <c r="E261" s="12" t="s">
        <v>6662</v>
      </c>
      <c r="F261" s="341">
        <v>44897.0</v>
      </c>
      <c r="G261" s="14" t="s">
        <v>22</v>
      </c>
      <c r="H261" s="15"/>
      <c r="I261" s="15"/>
      <c r="J261" s="15"/>
    </row>
    <row r="262">
      <c r="A262" s="157" t="s">
        <v>6663</v>
      </c>
      <c r="B262" s="744" t="s">
        <v>6664</v>
      </c>
      <c r="C262" s="8" t="s">
        <v>13</v>
      </c>
      <c r="D262" s="8" t="s">
        <v>97</v>
      </c>
      <c r="E262" s="12" t="s">
        <v>6665</v>
      </c>
      <c r="F262" s="341">
        <v>44897.0</v>
      </c>
      <c r="G262" s="14" t="s">
        <v>22</v>
      </c>
      <c r="H262" s="15">
        <v>44914.0</v>
      </c>
      <c r="I262" s="15"/>
      <c r="J262" s="15"/>
    </row>
    <row r="263">
      <c r="A263" s="157" t="s">
        <v>6666</v>
      </c>
      <c r="B263" s="744" t="s">
        <v>6667</v>
      </c>
      <c r="C263" s="8" t="s">
        <v>13</v>
      </c>
      <c r="D263" s="8" t="s">
        <v>6668</v>
      </c>
      <c r="E263" s="12" t="s">
        <v>6669</v>
      </c>
      <c r="F263" s="341">
        <v>44897.0</v>
      </c>
      <c r="G263" s="14" t="s">
        <v>22</v>
      </c>
      <c r="H263" s="15">
        <v>44901.0</v>
      </c>
      <c r="I263" s="15"/>
      <c r="J263" s="15"/>
    </row>
    <row r="264">
      <c r="A264" s="157" t="s">
        <v>6670</v>
      </c>
      <c r="B264" s="772" t="s">
        <v>6671</v>
      </c>
      <c r="C264" s="8" t="s">
        <v>535</v>
      </c>
      <c r="D264" s="8" t="s">
        <v>97</v>
      </c>
      <c r="E264" s="12" t="s">
        <v>6672</v>
      </c>
      <c r="F264" s="341">
        <v>44897.0</v>
      </c>
      <c r="G264" s="14" t="s">
        <v>22</v>
      </c>
      <c r="H264" s="15">
        <v>44901.0</v>
      </c>
      <c r="I264" s="15"/>
      <c r="J264" s="15"/>
    </row>
    <row r="265">
      <c r="A265" s="157" t="s">
        <v>6673</v>
      </c>
      <c r="B265" s="772" t="s">
        <v>6674</v>
      </c>
      <c r="C265" s="8" t="s">
        <v>13</v>
      </c>
      <c r="D265" s="8" t="s">
        <v>97</v>
      </c>
      <c r="E265" s="12" t="s">
        <v>6675</v>
      </c>
      <c r="F265" s="341">
        <v>44897.0</v>
      </c>
      <c r="G265" s="14" t="s">
        <v>22</v>
      </c>
      <c r="H265" s="15">
        <v>44900.0</v>
      </c>
      <c r="I265" s="15"/>
      <c r="J265" s="15"/>
    </row>
    <row r="266">
      <c r="A266" s="157" t="s">
        <v>6676</v>
      </c>
      <c r="B266" s="773" t="s">
        <v>6677</v>
      </c>
      <c r="C266" s="8" t="s">
        <v>535</v>
      </c>
      <c r="D266" s="8" t="s">
        <v>97</v>
      </c>
      <c r="E266" s="12" t="s">
        <v>6678</v>
      </c>
      <c r="F266" s="341">
        <v>44897.0</v>
      </c>
      <c r="G266" s="14" t="s">
        <v>22</v>
      </c>
      <c r="H266" s="15">
        <v>44904.0</v>
      </c>
      <c r="I266" s="15"/>
      <c r="J266" s="15"/>
    </row>
    <row r="267">
      <c r="A267" s="157" t="s">
        <v>6679</v>
      </c>
      <c r="B267" s="758" t="s">
        <v>6680</v>
      </c>
      <c r="C267" s="8" t="s">
        <v>49</v>
      </c>
      <c r="D267" s="8" t="s">
        <v>6681</v>
      </c>
      <c r="E267" s="12" t="s">
        <v>6467</v>
      </c>
      <c r="F267" s="341">
        <v>44897.0</v>
      </c>
      <c r="G267" s="14" t="s">
        <v>22</v>
      </c>
      <c r="H267" s="15"/>
      <c r="I267" s="15"/>
      <c r="J267" s="15"/>
    </row>
    <row r="268">
      <c r="A268" s="157" t="s">
        <v>6682</v>
      </c>
      <c r="B268" s="772" t="s">
        <v>6683</v>
      </c>
      <c r="C268" s="8" t="s">
        <v>79</v>
      </c>
      <c r="D268" s="8" t="s">
        <v>97</v>
      </c>
      <c r="E268" s="12" t="s">
        <v>6684</v>
      </c>
      <c r="F268" s="341">
        <v>44897.0</v>
      </c>
      <c r="G268" s="14" t="s">
        <v>22</v>
      </c>
      <c r="H268" s="15">
        <v>44906.0</v>
      </c>
      <c r="I268" s="15">
        <v>44914.0</v>
      </c>
      <c r="J268" s="15">
        <v>44916.0</v>
      </c>
    </row>
    <row r="269">
      <c r="A269" s="157" t="s">
        <v>6685</v>
      </c>
      <c r="B269" s="758" t="s">
        <v>6686</v>
      </c>
      <c r="C269" s="8" t="s">
        <v>49</v>
      </c>
      <c r="D269" s="8" t="s">
        <v>6687</v>
      </c>
      <c r="E269" s="12" t="s">
        <v>6467</v>
      </c>
      <c r="F269" s="341">
        <v>44897.0</v>
      </c>
      <c r="G269" s="14" t="s">
        <v>22</v>
      </c>
      <c r="H269" s="15"/>
      <c r="I269" s="15"/>
      <c r="J269" s="15"/>
    </row>
    <row r="270">
      <c r="A270" s="157" t="s">
        <v>6688</v>
      </c>
      <c r="B270" s="773" t="s">
        <v>6689</v>
      </c>
      <c r="C270" s="8" t="s">
        <v>49</v>
      </c>
      <c r="D270" s="8" t="s">
        <v>6690</v>
      </c>
      <c r="E270" s="12" t="s">
        <v>6467</v>
      </c>
      <c r="F270" s="341">
        <v>44897.0</v>
      </c>
      <c r="G270" s="14" t="s">
        <v>22</v>
      </c>
      <c r="H270" s="765"/>
      <c r="I270" s="765"/>
      <c r="J270" s="765"/>
    </row>
    <row r="271">
      <c r="A271" s="157" t="s">
        <v>6691</v>
      </c>
      <c r="B271" s="744" t="s">
        <v>6692</v>
      </c>
      <c r="C271" s="8" t="s">
        <v>13</v>
      </c>
      <c r="D271" s="8" t="s">
        <v>6693</v>
      </c>
      <c r="E271" s="12" t="s">
        <v>6694</v>
      </c>
      <c r="F271" s="341">
        <v>44897.0</v>
      </c>
      <c r="G271" s="14" t="s">
        <v>22</v>
      </c>
      <c r="H271" s="15">
        <v>44945.0</v>
      </c>
      <c r="I271" s="765"/>
      <c r="J271" s="765"/>
    </row>
    <row r="272">
      <c r="A272" s="157" t="s">
        <v>6695</v>
      </c>
      <c r="B272" s="744" t="s">
        <v>6696</v>
      </c>
      <c r="C272" s="8" t="s">
        <v>535</v>
      </c>
      <c r="D272" s="8" t="s">
        <v>6697</v>
      </c>
      <c r="E272" s="12" t="s">
        <v>6698</v>
      </c>
      <c r="F272" s="341">
        <v>44897.0</v>
      </c>
      <c r="G272" s="14" t="s">
        <v>22</v>
      </c>
      <c r="H272" s="15">
        <v>44931.0</v>
      </c>
      <c r="I272" s="765"/>
      <c r="J272" s="765"/>
    </row>
    <row r="273">
      <c r="A273" s="157" t="s">
        <v>6699</v>
      </c>
      <c r="B273" s="773" t="s">
        <v>6700</v>
      </c>
      <c r="C273" s="8" t="s">
        <v>49</v>
      </c>
      <c r="D273" s="8" t="s">
        <v>6701</v>
      </c>
      <c r="E273" s="12" t="s">
        <v>6467</v>
      </c>
      <c r="F273" s="341">
        <v>44897.0</v>
      </c>
      <c r="G273" s="14" t="s">
        <v>22</v>
      </c>
      <c r="H273" s="765"/>
      <c r="I273" s="765"/>
      <c r="J273" s="765"/>
    </row>
    <row r="274">
      <c r="A274" s="157" t="s">
        <v>6702</v>
      </c>
      <c r="B274" s="744" t="s">
        <v>6703</v>
      </c>
      <c r="C274" s="8" t="s">
        <v>13</v>
      </c>
      <c r="D274" s="8" t="s">
        <v>6704</v>
      </c>
      <c r="E274" s="12"/>
      <c r="F274" s="341">
        <v>44897.0</v>
      </c>
      <c r="G274" s="14" t="s">
        <v>22</v>
      </c>
      <c r="H274" s="15">
        <v>44917.0</v>
      </c>
      <c r="I274" s="765"/>
      <c r="J274" s="765"/>
    </row>
    <row r="275">
      <c r="A275" s="157" t="s">
        <v>6705</v>
      </c>
      <c r="B275" s="758" t="s">
        <v>6706</v>
      </c>
      <c r="C275" s="8" t="s">
        <v>535</v>
      </c>
      <c r="D275" s="8" t="s">
        <v>6707</v>
      </c>
      <c r="E275" s="12" t="s">
        <v>6441</v>
      </c>
      <c r="F275" s="341">
        <v>44897.0</v>
      </c>
      <c r="G275" s="14" t="s">
        <v>22</v>
      </c>
      <c r="H275" s="765"/>
      <c r="I275" s="765"/>
      <c r="J275" s="765"/>
    </row>
    <row r="276">
      <c r="A276" s="157" t="s">
        <v>6708</v>
      </c>
      <c r="B276" s="744" t="s">
        <v>6709</v>
      </c>
      <c r="C276" s="8" t="s">
        <v>173</v>
      </c>
      <c r="D276" s="8" t="s">
        <v>6710</v>
      </c>
      <c r="E276" s="12"/>
      <c r="F276" s="341">
        <v>44897.0</v>
      </c>
      <c r="G276" s="14" t="s">
        <v>22</v>
      </c>
      <c r="H276" s="765"/>
      <c r="I276" s="765"/>
      <c r="J276" s="765"/>
    </row>
    <row r="277">
      <c r="A277" s="157" t="s">
        <v>6711</v>
      </c>
      <c r="B277" s="772" t="s">
        <v>6712</v>
      </c>
      <c r="C277" s="8" t="s">
        <v>535</v>
      </c>
      <c r="D277" s="8" t="s">
        <v>953</v>
      </c>
      <c r="E277" s="12" t="s">
        <v>6713</v>
      </c>
      <c r="F277" s="341">
        <v>44897.0</v>
      </c>
      <c r="G277" s="14" t="s">
        <v>22</v>
      </c>
      <c r="H277" s="765"/>
      <c r="I277" s="765"/>
      <c r="J277" s="765"/>
    </row>
    <row r="278">
      <c r="A278" s="157" t="s">
        <v>6714</v>
      </c>
      <c r="B278" s="772" t="s">
        <v>6715</v>
      </c>
      <c r="C278" s="8" t="s">
        <v>535</v>
      </c>
      <c r="D278" s="8" t="s">
        <v>6716</v>
      </c>
      <c r="E278" s="12" t="s">
        <v>6717</v>
      </c>
      <c r="F278" s="341">
        <v>44897.0</v>
      </c>
      <c r="G278" s="14" t="s">
        <v>22</v>
      </c>
      <c r="H278" s="15">
        <v>44911.0</v>
      </c>
      <c r="I278" s="765"/>
      <c r="J278" s="765"/>
    </row>
    <row r="279">
      <c r="A279" s="157" t="s">
        <v>6718</v>
      </c>
      <c r="B279" s="773" t="s">
        <v>6719</v>
      </c>
      <c r="C279" s="8" t="s">
        <v>535</v>
      </c>
      <c r="D279" s="8" t="s">
        <v>6720</v>
      </c>
      <c r="E279" s="12" t="s">
        <v>6441</v>
      </c>
      <c r="F279" s="341">
        <v>44897.0</v>
      </c>
      <c r="G279" s="14" t="s">
        <v>22</v>
      </c>
      <c r="H279" s="15"/>
      <c r="I279" s="15"/>
      <c r="J279" s="15"/>
    </row>
    <row r="280">
      <c r="A280" s="157" t="s">
        <v>6721</v>
      </c>
      <c r="B280" s="744" t="s">
        <v>6722</v>
      </c>
      <c r="C280" s="8" t="s">
        <v>535</v>
      </c>
      <c r="D280" s="8" t="s">
        <v>6723</v>
      </c>
      <c r="E280" s="12" t="s">
        <v>6724</v>
      </c>
      <c r="F280" s="341">
        <v>44897.0</v>
      </c>
      <c r="G280" s="14" t="s">
        <v>22</v>
      </c>
      <c r="H280" s="15">
        <v>44938.0</v>
      </c>
      <c r="I280" s="765"/>
      <c r="J280" s="765"/>
    </row>
    <row r="281">
      <c r="A281" s="157" t="s">
        <v>6725</v>
      </c>
      <c r="B281" s="744" t="s">
        <v>6726</v>
      </c>
      <c r="C281" s="8" t="s">
        <v>96</v>
      </c>
      <c r="D281" s="8" t="s">
        <v>6727</v>
      </c>
      <c r="E281" s="12" t="s">
        <v>6728</v>
      </c>
      <c r="F281" s="341">
        <v>44897.0</v>
      </c>
      <c r="G281" s="14" t="s">
        <v>22</v>
      </c>
      <c r="H281" s="15"/>
      <c r="I281" s="15"/>
      <c r="J281" s="15"/>
    </row>
    <row r="282">
      <c r="A282" s="157" t="s">
        <v>6729</v>
      </c>
      <c r="B282" s="744" t="s">
        <v>6730</v>
      </c>
      <c r="C282" s="8" t="s">
        <v>535</v>
      </c>
      <c r="D282" s="8" t="s">
        <v>6731</v>
      </c>
      <c r="E282" s="12" t="s">
        <v>6441</v>
      </c>
      <c r="F282" s="341">
        <v>44897.0</v>
      </c>
      <c r="G282" s="14" t="s">
        <v>22</v>
      </c>
      <c r="H282" s="15">
        <v>44904.0</v>
      </c>
      <c r="I282" s="765"/>
      <c r="J282" s="765"/>
    </row>
    <row r="283">
      <c r="A283" s="157" t="s">
        <v>6732</v>
      </c>
      <c r="B283" s="744" t="s">
        <v>6733</v>
      </c>
      <c r="C283" s="8" t="s">
        <v>535</v>
      </c>
      <c r="D283" s="8" t="s">
        <v>6734</v>
      </c>
      <c r="E283" s="12" t="s">
        <v>6441</v>
      </c>
      <c r="F283" s="341">
        <v>44897.0</v>
      </c>
      <c r="G283" s="14" t="s">
        <v>22</v>
      </c>
      <c r="H283" s="15">
        <v>44943.0</v>
      </c>
      <c r="I283" s="765"/>
      <c r="J283" s="765"/>
    </row>
    <row r="284">
      <c r="A284" s="157" t="s">
        <v>6735</v>
      </c>
      <c r="B284" s="773" t="s">
        <v>6736</v>
      </c>
      <c r="C284" s="8" t="s">
        <v>535</v>
      </c>
      <c r="D284" s="8" t="s">
        <v>6737</v>
      </c>
      <c r="E284" s="12" t="s">
        <v>6441</v>
      </c>
      <c r="F284" s="341">
        <v>44897.0</v>
      </c>
      <c r="G284" s="14" t="s">
        <v>22</v>
      </c>
      <c r="H284" s="765"/>
      <c r="I284" s="765"/>
      <c r="J284" s="765"/>
    </row>
    <row r="285">
      <c r="A285" s="157" t="s">
        <v>6738</v>
      </c>
      <c r="B285" s="744" t="s">
        <v>6739</v>
      </c>
      <c r="C285" s="8" t="s">
        <v>13</v>
      </c>
      <c r="D285" s="8" t="s">
        <v>6740</v>
      </c>
      <c r="E285" s="12" t="s">
        <v>1573</v>
      </c>
      <c r="F285" s="341">
        <v>44897.0</v>
      </c>
      <c r="G285" s="15">
        <v>45043.0</v>
      </c>
      <c r="H285" s="15">
        <v>44970.0</v>
      </c>
      <c r="I285" s="15"/>
      <c r="J285" s="15"/>
    </row>
    <row r="286">
      <c r="A286" s="157" t="s">
        <v>6741</v>
      </c>
      <c r="B286" s="744" t="s">
        <v>6742</v>
      </c>
      <c r="C286" s="8" t="s">
        <v>535</v>
      </c>
      <c r="D286" s="8" t="s">
        <v>6743</v>
      </c>
      <c r="E286" s="12" t="s">
        <v>6441</v>
      </c>
      <c r="F286" s="341">
        <v>44897.0</v>
      </c>
      <c r="G286" s="14" t="s">
        <v>22</v>
      </c>
      <c r="H286" s="15"/>
      <c r="I286" s="765"/>
      <c r="J286" s="765"/>
    </row>
    <row r="287">
      <c r="A287" s="157" t="s">
        <v>6744</v>
      </c>
      <c r="B287" s="744" t="s">
        <v>6745</v>
      </c>
      <c r="C287" s="8" t="s">
        <v>173</v>
      </c>
      <c r="D287" s="8" t="s">
        <v>6746</v>
      </c>
      <c r="E287" s="12" t="s">
        <v>6747</v>
      </c>
      <c r="F287" s="341">
        <v>44897.0</v>
      </c>
      <c r="G287" s="15">
        <v>44960.0</v>
      </c>
      <c r="H287" s="765"/>
      <c r="I287" s="765"/>
      <c r="J287" s="765"/>
    </row>
    <row r="288">
      <c r="A288" s="157" t="s">
        <v>6748</v>
      </c>
      <c r="B288" s="744" t="s">
        <v>6749</v>
      </c>
      <c r="C288" s="8" t="s">
        <v>96</v>
      </c>
      <c r="D288" s="8" t="s">
        <v>6750</v>
      </c>
      <c r="E288" s="12" t="s">
        <v>6751</v>
      </c>
      <c r="F288" s="341">
        <v>44897.0</v>
      </c>
      <c r="G288" s="15">
        <v>44952.0</v>
      </c>
      <c r="H288" s="765"/>
      <c r="I288" s="765"/>
      <c r="J288" s="765"/>
    </row>
    <row r="289">
      <c r="A289" s="157" t="s">
        <v>6752</v>
      </c>
      <c r="B289" s="773" t="s">
        <v>6753</v>
      </c>
      <c r="C289" s="8" t="s">
        <v>535</v>
      </c>
      <c r="D289" s="8" t="s">
        <v>6754</v>
      </c>
      <c r="E289" s="12" t="s">
        <v>6441</v>
      </c>
      <c r="F289" s="341">
        <v>44897.0</v>
      </c>
      <c r="G289" s="14" t="s">
        <v>22</v>
      </c>
      <c r="H289" s="765"/>
      <c r="I289" s="765"/>
      <c r="J289" s="765"/>
    </row>
    <row r="290">
      <c r="A290" s="157" t="s">
        <v>6755</v>
      </c>
      <c r="B290" s="758" t="s">
        <v>6756</v>
      </c>
      <c r="C290" s="8" t="s">
        <v>173</v>
      </c>
      <c r="D290" s="8" t="s">
        <v>6757</v>
      </c>
      <c r="E290" s="12" t="s">
        <v>6758</v>
      </c>
      <c r="F290" s="341">
        <v>44897.0</v>
      </c>
      <c r="G290" s="14" t="s">
        <v>22</v>
      </c>
      <c r="H290" s="765"/>
      <c r="I290" s="765"/>
      <c r="J290" s="765"/>
    </row>
    <row r="291">
      <c r="A291" s="157" t="s">
        <v>6759</v>
      </c>
      <c r="B291" s="775" t="s">
        <v>6760</v>
      </c>
      <c r="C291" s="8" t="s">
        <v>535</v>
      </c>
      <c r="D291" s="8" t="s">
        <v>6761</v>
      </c>
      <c r="E291" s="12" t="s">
        <v>6441</v>
      </c>
      <c r="F291" s="341">
        <v>44897.0</v>
      </c>
      <c r="G291" s="14" t="s">
        <v>22</v>
      </c>
      <c r="H291" s="765"/>
      <c r="I291" s="765"/>
      <c r="J291" s="765"/>
    </row>
    <row r="292">
      <c r="A292" s="157" t="s">
        <v>6762</v>
      </c>
      <c r="B292" s="744" t="s">
        <v>6763</v>
      </c>
      <c r="C292" s="8" t="s">
        <v>535</v>
      </c>
      <c r="D292" s="8" t="s">
        <v>6764</v>
      </c>
      <c r="E292" s="12" t="s">
        <v>6441</v>
      </c>
      <c r="F292" s="341">
        <v>44897.0</v>
      </c>
      <c r="G292" s="14" t="s">
        <v>22</v>
      </c>
      <c r="H292" s="765"/>
      <c r="I292" s="765"/>
      <c r="J292" s="765"/>
    </row>
    <row r="293">
      <c r="A293" s="157" t="s">
        <v>6765</v>
      </c>
      <c r="B293" s="198" t="s">
        <v>6766</v>
      </c>
      <c r="C293" s="8" t="s">
        <v>49</v>
      </c>
      <c r="D293" s="8" t="s">
        <v>6767</v>
      </c>
      <c r="E293" s="12"/>
      <c r="F293" s="341">
        <v>44896.0</v>
      </c>
      <c r="G293" s="765" t="str">
        <f t="shared" ref="G293:G304" si="7">IF(C293="Warm Intro Requested",F293+7,"")</f>
        <v/>
      </c>
      <c r="H293" s="765"/>
      <c r="I293" s="765"/>
      <c r="J293" s="765"/>
    </row>
    <row r="294">
      <c r="A294" s="157" t="s">
        <v>6768</v>
      </c>
      <c r="B294" s="198" t="s">
        <v>6769</v>
      </c>
      <c r="C294" s="8" t="s">
        <v>49</v>
      </c>
      <c r="D294" s="8" t="s">
        <v>59</v>
      </c>
      <c r="E294" s="12" t="s">
        <v>6770</v>
      </c>
      <c r="F294" s="341">
        <v>44896.0</v>
      </c>
      <c r="G294" s="765" t="str">
        <f t="shared" si="7"/>
        <v/>
      </c>
      <c r="H294" s="765"/>
      <c r="I294" s="765"/>
      <c r="J294" s="765"/>
    </row>
    <row r="295">
      <c r="A295" s="157" t="s">
        <v>6771</v>
      </c>
      <c r="B295" s="198" t="s">
        <v>6772</v>
      </c>
      <c r="C295" s="8" t="s">
        <v>49</v>
      </c>
      <c r="D295" s="8" t="s">
        <v>59</v>
      </c>
      <c r="E295" s="12"/>
      <c r="F295" s="341">
        <v>44896.0</v>
      </c>
      <c r="G295" s="765" t="str">
        <f t="shared" si="7"/>
        <v/>
      </c>
      <c r="H295" s="765"/>
      <c r="I295" s="765"/>
      <c r="J295" s="765"/>
    </row>
    <row r="296">
      <c r="A296" s="157" t="s">
        <v>6773</v>
      </c>
      <c r="B296" s="198" t="s">
        <v>6774</v>
      </c>
      <c r="C296" s="8" t="s">
        <v>49</v>
      </c>
      <c r="D296" s="8" t="s">
        <v>59</v>
      </c>
      <c r="E296" s="12"/>
      <c r="F296" s="341">
        <v>44896.0</v>
      </c>
      <c r="G296" s="765" t="str">
        <f t="shared" si="7"/>
        <v/>
      </c>
      <c r="H296" s="765"/>
      <c r="I296" s="765"/>
      <c r="J296" s="765"/>
    </row>
    <row r="297">
      <c r="A297" s="157" t="s">
        <v>6775</v>
      </c>
      <c r="B297" s="198" t="s">
        <v>6776</v>
      </c>
      <c r="C297" s="8" t="s">
        <v>49</v>
      </c>
      <c r="D297" s="8" t="s">
        <v>59</v>
      </c>
      <c r="E297" s="12"/>
      <c r="F297" s="341">
        <v>44896.0</v>
      </c>
      <c r="G297" s="765" t="str">
        <f t="shared" si="7"/>
        <v/>
      </c>
      <c r="H297" s="765"/>
      <c r="I297" s="765"/>
      <c r="J297" s="765"/>
    </row>
    <row r="298">
      <c r="A298" s="157" t="s">
        <v>6777</v>
      </c>
      <c r="B298" s="198" t="s">
        <v>6778</v>
      </c>
      <c r="C298" s="8" t="s">
        <v>49</v>
      </c>
      <c r="D298" s="8" t="s">
        <v>6779</v>
      </c>
      <c r="E298" s="12"/>
      <c r="F298" s="341">
        <v>44896.0</v>
      </c>
      <c r="G298" s="765" t="str">
        <f t="shared" si="7"/>
        <v/>
      </c>
      <c r="H298" s="765"/>
      <c r="I298" s="765"/>
      <c r="J298" s="765"/>
    </row>
    <row r="299">
      <c r="A299" s="157" t="s">
        <v>6780</v>
      </c>
      <c r="B299" s="198" t="s">
        <v>6781</v>
      </c>
      <c r="C299" s="8" t="s">
        <v>49</v>
      </c>
      <c r="D299" s="8" t="s">
        <v>59</v>
      </c>
      <c r="E299" s="12" t="s">
        <v>6770</v>
      </c>
      <c r="F299" s="341">
        <v>44896.0</v>
      </c>
      <c r="G299" s="765" t="str">
        <f t="shared" si="7"/>
        <v/>
      </c>
      <c r="H299" s="765"/>
      <c r="I299" s="765"/>
      <c r="J299" s="765"/>
    </row>
    <row r="300">
      <c r="A300" s="157" t="s">
        <v>6782</v>
      </c>
      <c r="B300" s="198" t="s">
        <v>6783</v>
      </c>
      <c r="C300" s="8" t="s">
        <v>49</v>
      </c>
      <c r="D300" s="8" t="s">
        <v>59</v>
      </c>
      <c r="E300" s="12"/>
      <c r="F300" s="341">
        <v>44896.0</v>
      </c>
      <c r="G300" s="765" t="str">
        <f t="shared" si="7"/>
        <v/>
      </c>
      <c r="H300" s="765"/>
      <c r="I300" s="765"/>
      <c r="J300" s="765"/>
    </row>
    <row r="301">
      <c r="A301" s="157" t="s">
        <v>6784</v>
      </c>
      <c r="B301" s="198" t="s">
        <v>6785</v>
      </c>
      <c r="C301" s="8" t="s">
        <v>49</v>
      </c>
      <c r="D301" s="8" t="s">
        <v>59</v>
      </c>
      <c r="E301" s="12"/>
      <c r="F301" s="341">
        <v>44896.0</v>
      </c>
      <c r="G301" s="765" t="str">
        <f t="shared" si="7"/>
        <v/>
      </c>
      <c r="H301" s="765"/>
      <c r="I301" s="765"/>
      <c r="J301" s="765"/>
    </row>
    <row r="302">
      <c r="A302" s="157" t="s">
        <v>6786</v>
      </c>
      <c r="B302" s="198" t="s">
        <v>6787</v>
      </c>
      <c r="C302" s="8" t="s">
        <v>49</v>
      </c>
      <c r="D302" s="8" t="s">
        <v>6788</v>
      </c>
      <c r="E302" s="12" t="s">
        <v>6639</v>
      </c>
      <c r="F302" s="341">
        <v>44896.0</v>
      </c>
      <c r="G302" s="765" t="str">
        <f t="shared" si="7"/>
        <v/>
      </c>
      <c r="H302" s="765"/>
      <c r="I302" s="765"/>
      <c r="J302" s="765"/>
    </row>
    <row r="303">
      <c r="A303" s="157" t="s">
        <v>6789</v>
      </c>
      <c r="B303" s="772" t="s">
        <v>6790</v>
      </c>
      <c r="C303" s="8" t="s">
        <v>6079</v>
      </c>
      <c r="D303" s="8"/>
      <c r="E303" s="769"/>
      <c r="F303" s="341">
        <v>44896.0</v>
      </c>
      <c r="G303" s="765" t="str">
        <f t="shared" si="7"/>
        <v/>
      </c>
      <c r="H303" s="15">
        <v>44902.0</v>
      </c>
      <c r="I303" s="15">
        <v>44902.0</v>
      </c>
      <c r="J303" s="15">
        <v>44907.0</v>
      </c>
    </row>
    <row r="304">
      <c r="A304" s="157" t="s">
        <v>6791</v>
      </c>
      <c r="B304" s="772" t="s">
        <v>6792</v>
      </c>
      <c r="C304" s="8" t="s">
        <v>6079</v>
      </c>
      <c r="D304" s="8"/>
      <c r="E304" s="769"/>
      <c r="F304" s="341">
        <v>44896.0</v>
      </c>
      <c r="G304" s="765" t="str">
        <f t="shared" si="7"/>
        <v/>
      </c>
      <c r="H304" s="15">
        <v>44897.0</v>
      </c>
      <c r="I304" s="15">
        <v>44900.0</v>
      </c>
      <c r="J304" s="15">
        <v>44917.0</v>
      </c>
    </row>
    <row r="305">
      <c r="A305" s="157" t="s">
        <v>6793</v>
      </c>
      <c r="B305" s="744" t="s">
        <v>6794</v>
      </c>
      <c r="C305" s="8" t="s">
        <v>173</v>
      </c>
      <c r="D305" s="8" t="s">
        <v>6795</v>
      </c>
      <c r="E305" s="769" t="s">
        <v>6441</v>
      </c>
      <c r="F305" s="341">
        <v>44896.0</v>
      </c>
      <c r="G305" s="15">
        <v>44937.0</v>
      </c>
      <c r="H305" s="15"/>
      <c r="I305" s="15"/>
      <c r="J305" s="15"/>
    </row>
    <row r="306">
      <c r="A306" s="157" t="s">
        <v>6796</v>
      </c>
      <c r="B306" s="772" t="s">
        <v>6797</v>
      </c>
      <c r="C306" s="8" t="s">
        <v>13</v>
      </c>
      <c r="D306" s="8" t="s">
        <v>97</v>
      </c>
      <c r="E306" s="12" t="s">
        <v>6558</v>
      </c>
      <c r="F306" s="341">
        <v>44896.0</v>
      </c>
      <c r="G306" s="14" t="s">
        <v>22</v>
      </c>
      <c r="H306" s="15">
        <v>44896.0</v>
      </c>
      <c r="I306" s="15"/>
      <c r="J306" s="15"/>
    </row>
    <row r="307" hidden="1">
      <c r="A307" s="157" t="s">
        <v>6798</v>
      </c>
      <c r="B307" s="772" t="s">
        <v>6799</v>
      </c>
      <c r="C307" s="8" t="s">
        <v>340</v>
      </c>
      <c r="D307" s="8" t="s">
        <v>6800</v>
      </c>
      <c r="E307" s="12" t="s">
        <v>6801</v>
      </c>
      <c r="F307" s="341">
        <v>44896.0</v>
      </c>
      <c r="G307" s="14" t="s">
        <v>22</v>
      </c>
      <c r="H307" s="15"/>
      <c r="I307" s="15"/>
      <c r="J307" s="15"/>
    </row>
    <row r="308" hidden="1">
      <c r="A308" s="157" t="s">
        <v>6802</v>
      </c>
      <c r="B308" s="772" t="s">
        <v>6803</v>
      </c>
      <c r="C308" s="8" t="s">
        <v>340</v>
      </c>
      <c r="D308" s="8" t="s">
        <v>97</v>
      </c>
      <c r="E308" s="12" t="s">
        <v>98</v>
      </c>
      <c r="F308" s="341">
        <v>44896.0</v>
      </c>
      <c r="G308" s="15">
        <v>45200.0</v>
      </c>
      <c r="H308" s="15"/>
      <c r="I308" s="15"/>
      <c r="J308" s="15"/>
    </row>
    <row r="309">
      <c r="A309" s="157" t="s">
        <v>6804</v>
      </c>
      <c r="B309" s="772" t="s">
        <v>6805</v>
      </c>
      <c r="C309" s="8" t="s">
        <v>535</v>
      </c>
      <c r="D309" s="8" t="s">
        <v>97</v>
      </c>
      <c r="E309" s="12" t="s">
        <v>6441</v>
      </c>
      <c r="F309" s="341">
        <v>44896.0</v>
      </c>
      <c r="G309" s="14" t="s">
        <v>22</v>
      </c>
      <c r="H309" s="15">
        <v>44902.0</v>
      </c>
      <c r="I309" s="15"/>
      <c r="J309" s="15"/>
    </row>
    <row r="310">
      <c r="A310" s="157" t="s">
        <v>6806</v>
      </c>
      <c r="B310" s="744" t="s">
        <v>6807</v>
      </c>
      <c r="C310" s="8" t="s">
        <v>535</v>
      </c>
      <c r="D310" s="8" t="s">
        <v>6808</v>
      </c>
      <c r="E310" s="12" t="s">
        <v>6441</v>
      </c>
      <c r="F310" s="341">
        <v>44896.0</v>
      </c>
      <c r="G310" s="14" t="s">
        <v>22</v>
      </c>
      <c r="H310" s="15"/>
      <c r="I310" s="15"/>
      <c r="J310" s="15"/>
    </row>
    <row r="311">
      <c r="A311" s="157" t="s">
        <v>6809</v>
      </c>
      <c r="B311" s="744" t="s">
        <v>6810</v>
      </c>
      <c r="C311" s="8" t="s">
        <v>535</v>
      </c>
      <c r="D311" s="8" t="s">
        <v>6811</v>
      </c>
      <c r="E311" s="12" t="s">
        <v>6441</v>
      </c>
      <c r="F311" s="341">
        <v>44896.0</v>
      </c>
      <c r="G311" s="14" t="s">
        <v>22</v>
      </c>
      <c r="H311" s="15">
        <v>44911.0</v>
      </c>
      <c r="I311" s="15"/>
      <c r="J311" s="15"/>
    </row>
    <row r="312">
      <c r="A312" s="157" t="s">
        <v>6812</v>
      </c>
      <c r="B312" s="770" t="s">
        <v>6813</v>
      </c>
      <c r="C312" s="8" t="s">
        <v>535</v>
      </c>
      <c r="D312" s="8" t="s">
        <v>6814</v>
      </c>
      <c r="E312" s="12" t="s">
        <v>6441</v>
      </c>
      <c r="F312" s="341">
        <v>44896.0</v>
      </c>
      <c r="G312" s="14" t="s">
        <v>22</v>
      </c>
      <c r="H312" s="15"/>
      <c r="I312" s="15"/>
      <c r="J312" s="15"/>
    </row>
    <row r="313">
      <c r="A313" s="157" t="s">
        <v>6815</v>
      </c>
      <c r="B313" s="773" t="s">
        <v>6816</v>
      </c>
      <c r="C313" s="8" t="s">
        <v>535</v>
      </c>
      <c r="D313" s="8" t="s">
        <v>6817</v>
      </c>
      <c r="E313" s="12" t="s">
        <v>6441</v>
      </c>
      <c r="F313" s="341">
        <v>44896.0</v>
      </c>
      <c r="G313" s="14" t="s">
        <v>22</v>
      </c>
      <c r="H313" s="15"/>
      <c r="I313" s="15"/>
      <c r="J313" s="15"/>
    </row>
    <row r="314">
      <c r="A314" s="157" t="s">
        <v>6818</v>
      </c>
      <c r="B314" s="772" t="s">
        <v>6819</v>
      </c>
      <c r="C314" s="8" t="s">
        <v>79</v>
      </c>
      <c r="D314" s="8" t="s">
        <v>97</v>
      </c>
      <c r="E314" s="12" t="s">
        <v>6820</v>
      </c>
      <c r="F314" s="341">
        <v>44896.0</v>
      </c>
      <c r="G314" s="14" t="s">
        <v>22</v>
      </c>
      <c r="H314" s="15">
        <v>44901.0</v>
      </c>
      <c r="I314" s="15"/>
      <c r="J314" s="15"/>
    </row>
    <row r="315">
      <c r="A315" s="157" t="s">
        <v>6821</v>
      </c>
      <c r="B315" s="744" t="s">
        <v>6822</v>
      </c>
      <c r="C315" s="8" t="s">
        <v>13</v>
      </c>
      <c r="D315" s="8" t="s">
        <v>6823</v>
      </c>
      <c r="E315" s="12" t="s">
        <v>6824</v>
      </c>
      <c r="F315" s="341">
        <v>44896.0</v>
      </c>
      <c r="G315" s="14" t="s">
        <v>22</v>
      </c>
      <c r="H315" s="15">
        <v>44930.0</v>
      </c>
      <c r="I315" s="15"/>
      <c r="J315" s="15"/>
    </row>
    <row r="316">
      <c r="A316" s="157" t="s">
        <v>6825</v>
      </c>
      <c r="B316" s="772" t="s">
        <v>6826</v>
      </c>
      <c r="C316" s="8" t="s">
        <v>96</v>
      </c>
      <c r="D316" s="8" t="s">
        <v>6827</v>
      </c>
      <c r="E316" s="12" t="s">
        <v>6650</v>
      </c>
      <c r="F316" s="341">
        <v>44896.0</v>
      </c>
      <c r="G316" s="14" t="s">
        <v>22</v>
      </c>
      <c r="H316" s="15"/>
      <c r="I316" s="15"/>
      <c r="J316" s="15"/>
    </row>
    <row r="317">
      <c r="A317" s="157" t="s">
        <v>6828</v>
      </c>
      <c r="B317" s="772" t="s">
        <v>6829</v>
      </c>
      <c r="C317" s="8" t="s">
        <v>96</v>
      </c>
      <c r="D317" s="8" t="s">
        <v>6827</v>
      </c>
      <c r="E317" s="12" t="s">
        <v>6650</v>
      </c>
      <c r="F317" s="341">
        <v>44896.0</v>
      </c>
      <c r="G317" s="14" t="s">
        <v>22</v>
      </c>
      <c r="H317" s="15"/>
      <c r="I317" s="15"/>
      <c r="J317" s="15"/>
    </row>
    <row r="318">
      <c r="A318" s="157" t="s">
        <v>6830</v>
      </c>
      <c r="B318" s="772" t="s">
        <v>6831</v>
      </c>
      <c r="C318" s="8" t="s">
        <v>96</v>
      </c>
      <c r="D318" s="8" t="s">
        <v>6827</v>
      </c>
      <c r="E318" s="12" t="s">
        <v>6650</v>
      </c>
      <c r="F318" s="341">
        <v>44896.0</v>
      </c>
      <c r="G318" s="14" t="s">
        <v>22</v>
      </c>
      <c r="H318" s="15"/>
      <c r="I318" s="15"/>
      <c r="J318" s="15"/>
    </row>
    <row r="319">
      <c r="A319" s="157" t="s">
        <v>6832</v>
      </c>
      <c r="B319" s="772" t="s">
        <v>6833</v>
      </c>
      <c r="C319" s="8" t="s">
        <v>96</v>
      </c>
      <c r="D319" s="8" t="s">
        <v>97</v>
      </c>
      <c r="E319" s="12" t="s">
        <v>6650</v>
      </c>
      <c r="F319" s="341">
        <v>44896.0</v>
      </c>
      <c r="G319" s="14" t="s">
        <v>22</v>
      </c>
      <c r="H319" s="15"/>
      <c r="I319" s="15"/>
      <c r="J319" s="15"/>
    </row>
    <row r="320">
      <c r="A320" s="157" t="s">
        <v>6834</v>
      </c>
      <c r="B320" s="744" t="s">
        <v>6835</v>
      </c>
      <c r="C320" s="8" t="s">
        <v>173</v>
      </c>
      <c r="D320" s="8" t="s">
        <v>6836</v>
      </c>
      <c r="E320" s="12"/>
      <c r="F320" s="341">
        <v>44896.0</v>
      </c>
      <c r="G320" s="14" t="s">
        <v>22</v>
      </c>
      <c r="H320" s="15"/>
      <c r="I320" s="15"/>
      <c r="J320" s="15"/>
    </row>
    <row r="321" hidden="1">
      <c r="A321" s="157" t="s">
        <v>6837</v>
      </c>
      <c r="B321" s="744" t="s">
        <v>6838</v>
      </c>
      <c r="C321" s="8" t="s">
        <v>340</v>
      </c>
      <c r="D321" s="8" t="s">
        <v>6839</v>
      </c>
      <c r="E321" s="12" t="s">
        <v>5845</v>
      </c>
      <c r="F321" s="341">
        <v>44896.0</v>
      </c>
      <c r="G321" s="15">
        <v>44945.0</v>
      </c>
      <c r="H321" s="15">
        <v>44910.0</v>
      </c>
      <c r="I321" s="765"/>
      <c r="J321" s="765"/>
    </row>
    <row r="322">
      <c r="A322" s="157" t="s">
        <v>6840</v>
      </c>
      <c r="B322" s="744" t="s">
        <v>6841</v>
      </c>
      <c r="C322" s="8" t="s">
        <v>535</v>
      </c>
      <c r="D322" s="8" t="s">
        <v>6842</v>
      </c>
      <c r="E322" s="12" t="s">
        <v>6441</v>
      </c>
      <c r="F322" s="341">
        <v>44896.0</v>
      </c>
      <c r="G322" s="14" t="s">
        <v>22</v>
      </c>
      <c r="H322" s="765"/>
      <c r="I322" s="765"/>
      <c r="J322" s="765"/>
    </row>
    <row r="323">
      <c r="A323" s="157" t="s">
        <v>6843</v>
      </c>
      <c r="B323" s="775" t="s">
        <v>6844</v>
      </c>
      <c r="C323" s="8" t="s">
        <v>49</v>
      </c>
      <c r="D323" s="8" t="s">
        <v>6845</v>
      </c>
      <c r="E323" s="12"/>
      <c r="F323" s="341">
        <v>44896.0</v>
      </c>
      <c r="G323" s="14" t="s">
        <v>22</v>
      </c>
      <c r="H323" s="765"/>
      <c r="I323" s="765"/>
      <c r="J323" s="765"/>
    </row>
    <row r="324" hidden="1">
      <c r="A324" s="157" t="s">
        <v>6846</v>
      </c>
      <c r="B324" s="744" t="s">
        <v>6847</v>
      </c>
      <c r="C324" s="8" t="s">
        <v>340</v>
      </c>
      <c r="D324" s="8" t="s">
        <v>6848</v>
      </c>
      <c r="E324" s="12"/>
      <c r="F324" s="341">
        <v>44896.0</v>
      </c>
      <c r="G324" s="14" t="s">
        <v>22</v>
      </c>
      <c r="H324" s="15">
        <v>44926.0</v>
      </c>
      <c r="I324" s="765"/>
      <c r="J324" s="765"/>
    </row>
    <row r="325">
      <c r="A325" s="157" t="s">
        <v>6849</v>
      </c>
      <c r="B325" s="744" t="s">
        <v>6850</v>
      </c>
      <c r="C325" s="8" t="s">
        <v>535</v>
      </c>
      <c r="D325" s="8" t="s">
        <v>6851</v>
      </c>
      <c r="E325" s="12"/>
      <c r="F325" s="341">
        <v>44896.0</v>
      </c>
      <c r="G325" s="14" t="s">
        <v>22</v>
      </c>
      <c r="H325" s="765"/>
      <c r="I325" s="765"/>
      <c r="J325" s="765"/>
    </row>
    <row r="326">
      <c r="A326" s="157" t="s">
        <v>6852</v>
      </c>
      <c r="B326" s="744" t="s">
        <v>6853</v>
      </c>
      <c r="C326" s="8" t="s">
        <v>173</v>
      </c>
      <c r="D326" s="8" t="s">
        <v>6854</v>
      </c>
      <c r="E326" s="12"/>
      <c r="F326" s="341">
        <v>44896.0</v>
      </c>
      <c r="G326" s="14" t="s">
        <v>22</v>
      </c>
      <c r="H326" s="765"/>
      <c r="I326" s="765"/>
      <c r="J326" s="765"/>
    </row>
    <row r="327">
      <c r="A327" s="157" t="s">
        <v>6855</v>
      </c>
      <c r="B327" s="744" t="s">
        <v>6856</v>
      </c>
      <c r="C327" s="8" t="s">
        <v>173</v>
      </c>
      <c r="D327" s="8" t="s">
        <v>6857</v>
      </c>
      <c r="E327" s="12" t="s">
        <v>6858</v>
      </c>
      <c r="F327" s="341">
        <v>44896.0</v>
      </c>
      <c r="G327" s="15">
        <v>44953.0</v>
      </c>
      <c r="H327" s="765"/>
      <c r="I327" s="765"/>
      <c r="J327" s="765"/>
    </row>
    <row r="328">
      <c r="A328" s="157" t="s">
        <v>6859</v>
      </c>
      <c r="B328" s="772" t="s">
        <v>6860</v>
      </c>
      <c r="C328" s="8" t="s">
        <v>13</v>
      </c>
      <c r="D328" s="8" t="s">
        <v>97</v>
      </c>
      <c r="E328" s="12"/>
      <c r="F328" s="341">
        <v>44896.0</v>
      </c>
      <c r="G328" s="14" t="s">
        <v>22</v>
      </c>
      <c r="H328" s="15">
        <v>44909.0</v>
      </c>
      <c r="I328" s="765"/>
      <c r="J328" s="765"/>
    </row>
    <row r="329">
      <c r="A329" s="157" t="s">
        <v>6861</v>
      </c>
      <c r="B329" s="773" t="s">
        <v>6862</v>
      </c>
      <c r="C329" s="8" t="s">
        <v>535</v>
      </c>
      <c r="D329" s="8" t="s">
        <v>6863</v>
      </c>
      <c r="E329" s="12" t="s">
        <v>6441</v>
      </c>
      <c r="F329" s="341">
        <v>44896.0</v>
      </c>
      <c r="G329" s="14" t="s">
        <v>22</v>
      </c>
      <c r="H329" s="765"/>
      <c r="I329" s="765"/>
      <c r="J329" s="765"/>
    </row>
    <row r="330">
      <c r="A330" s="157" t="s">
        <v>6864</v>
      </c>
      <c r="B330" s="773" t="s">
        <v>6865</v>
      </c>
      <c r="C330" s="8" t="s">
        <v>49</v>
      </c>
      <c r="D330" s="8" t="s">
        <v>6866</v>
      </c>
      <c r="E330" s="12" t="s">
        <v>6639</v>
      </c>
      <c r="F330" s="341">
        <v>44896.0</v>
      </c>
      <c r="G330" s="765" t="str">
        <f>IF(C330="Warm Intro Requested",F330+7,"")</f>
        <v/>
      </c>
      <c r="H330" s="765"/>
      <c r="I330" s="765"/>
      <c r="J330" s="765"/>
    </row>
    <row r="331">
      <c r="A331" s="157" t="s">
        <v>6867</v>
      </c>
      <c r="B331" s="758" t="s">
        <v>6868</v>
      </c>
      <c r="C331" s="8" t="s">
        <v>173</v>
      </c>
      <c r="D331" s="8" t="s">
        <v>6869</v>
      </c>
      <c r="E331" s="12"/>
      <c r="F331" s="341">
        <v>44896.0</v>
      </c>
      <c r="G331" s="14" t="s">
        <v>22</v>
      </c>
      <c r="H331" s="15"/>
      <c r="I331" s="15"/>
      <c r="J331" s="15"/>
    </row>
    <row r="332">
      <c r="A332" s="157" t="s">
        <v>6870</v>
      </c>
      <c r="B332" s="744" t="s">
        <v>6871</v>
      </c>
      <c r="C332" s="8" t="s">
        <v>13</v>
      </c>
      <c r="D332" s="8" t="s">
        <v>6872</v>
      </c>
      <c r="E332" s="12" t="s">
        <v>6824</v>
      </c>
      <c r="F332" s="341">
        <v>44896.0</v>
      </c>
      <c r="G332" s="14" t="s">
        <v>22</v>
      </c>
      <c r="H332" s="15">
        <v>44930.0</v>
      </c>
      <c r="I332" s="765"/>
      <c r="J332" s="765"/>
    </row>
    <row r="333">
      <c r="A333" s="157" t="s">
        <v>6873</v>
      </c>
      <c r="B333" s="744" t="s">
        <v>6874</v>
      </c>
      <c r="C333" s="8" t="s">
        <v>535</v>
      </c>
      <c r="D333" s="8" t="s">
        <v>6875</v>
      </c>
      <c r="E333" s="12" t="s">
        <v>6441</v>
      </c>
      <c r="F333" s="341">
        <v>44896.0</v>
      </c>
      <c r="G333" s="14" t="s">
        <v>22</v>
      </c>
      <c r="H333" s="765"/>
      <c r="I333" s="765"/>
      <c r="J333" s="765"/>
    </row>
    <row r="334">
      <c r="A334" s="157" t="s">
        <v>6876</v>
      </c>
      <c r="B334" s="758" t="s">
        <v>6877</v>
      </c>
      <c r="C334" s="8" t="s">
        <v>173</v>
      </c>
      <c r="D334" s="8" t="s">
        <v>6878</v>
      </c>
      <c r="E334" s="12" t="s">
        <v>6441</v>
      </c>
      <c r="F334" s="341">
        <v>44896.0</v>
      </c>
      <c r="G334" s="15">
        <v>44936.0</v>
      </c>
      <c r="H334" s="15"/>
      <c r="I334" s="15"/>
      <c r="J334" s="15"/>
    </row>
    <row r="335">
      <c r="A335" s="157" t="s">
        <v>6879</v>
      </c>
      <c r="B335" s="773" t="s">
        <v>6880</v>
      </c>
      <c r="C335" s="8" t="s">
        <v>535</v>
      </c>
      <c r="D335" s="8" t="s">
        <v>6881</v>
      </c>
      <c r="E335" s="12" t="s">
        <v>6441</v>
      </c>
      <c r="F335" s="341">
        <v>44896.0</v>
      </c>
      <c r="G335" s="14" t="s">
        <v>22</v>
      </c>
      <c r="H335" s="765"/>
      <c r="I335" s="765"/>
      <c r="J335" s="765"/>
    </row>
    <row r="336">
      <c r="A336" s="157" t="s">
        <v>6882</v>
      </c>
      <c r="B336" s="744" t="s">
        <v>6883</v>
      </c>
      <c r="C336" s="8" t="s">
        <v>535</v>
      </c>
      <c r="D336" s="8" t="s">
        <v>6884</v>
      </c>
      <c r="E336" s="12" t="s">
        <v>6639</v>
      </c>
      <c r="F336" s="341">
        <v>44896.0</v>
      </c>
      <c r="G336" s="14" t="s">
        <v>22</v>
      </c>
      <c r="H336" s="765"/>
      <c r="I336" s="765"/>
      <c r="J336" s="765"/>
    </row>
    <row r="337">
      <c r="A337" s="157" t="s">
        <v>6885</v>
      </c>
      <c r="B337" s="198" t="s">
        <v>6886</v>
      </c>
      <c r="C337" s="8" t="s">
        <v>49</v>
      </c>
      <c r="D337" s="8" t="s">
        <v>59</v>
      </c>
      <c r="E337" s="12"/>
      <c r="F337" s="341">
        <v>44895.0</v>
      </c>
      <c r="G337" s="765" t="str">
        <f t="shared" ref="G337:G340" si="8">IF(C337="Warm Intro Requested",F337+7,"")</f>
        <v/>
      </c>
      <c r="H337" s="765"/>
      <c r="I337" s="765"/>
      <c r="J337" s="765"/>
    </row>
    <row r="338">
      <c r="A338" s="157" t="s">
        <v>6887</v>
      </c>
      <c r="B338" s="198" t="s">
        <v>6888</v>
      </c>
      <c r="C338" s="8" t="s">
        <v>49</v>
      </c>
      <c r="D338" s="8" t="s">
        <v>59</v>
      </c>
      <c r="E338" s="12"/>
      <c r="F338" s="341">
        <v>44895.0</v>
      </c>
      <c r="G338" s="765" t="str">
        <f t="shared" si="8"/>
        <v/>
      </c>
      <c r="H338" s="765"/>
      <c r="I338" s="765"/>
      <c r="J338" s="765"/>
    </row>
    <row r="339">
      <c r="A339" s="157" t="s">
        <v>6889</v>
      </c>
      <c r="B339" s="198" t="s">
        <v>6890</v>
      </c>
      <c r="C339" s="8" t="s">
        <v>49</v>
      </c>
      <c r="D339" s="8" t="s">
        <v>59</v>
      </c>
      <c r="E339" s="12"/>
      <c r="F339" s="341">
        <v>44895.0</v>
      </c>
      <c r="G339" s="765" t="str">
        <f t="shared" si="8"/>
        <v/>
      </c>
      <c r="H339" s="765"/>
      <c r="I339" s="765"/>
      <c r="J339" s="765"/>
    </row>
    <row r="340">
      <c r="A340" s="157" t="s">
        <v>6891</v>
      </c>
      <c r="B340" s="198" t="s">
        <v>6892</v>
      </c>
      <c r="C340" s="8" t="s">
        <v>49</v>
      </c>
      <c r="D340" s="8" t="s">
        <v>59</v>
      </c>
      <c r="E340" s="12"/>
      <c r="F340" s="341">
        <v>44895.0</v>
      </c>
      <c r="G340" s="765" t="str">
        <f t="shared" si="8"/>
        <v/>
      </c>
      <c r="H340" s="765"/>
      <c r="I340" s="765"/>
      <c r="J340" s="765"/>
    </row>
    <row r="341">
      <c r="A341" s="157" t="s">
        <v>6893</v>
      </c>
      <c r="B341" s="772" t="s">
        <v>6894</v>
      </c>
      <c r="C341" s="8" t="s">
        <v>535</v>
      </c>
      <c r="D341" s="8" t="s">
        <v>97</v>
      </c>
      <c r="E341" s="776"/>
      <c r="F341" s="341">
        <v>44895.0</v>
      </c>
      <c r="G341" s="127" t="s">
        <v>22</v>
      </c>
      <c r="H341" s="15">
        <v>44896.0</v>
      </c>
      <c r="I341" s="15"/>
      <c r="J341" s="15"/>
    </row>
    <row r="342">
      <c r="A342" s="157" t="s">
        <v>6895</v>
      </c>
      <c r="B342" s="772" t="s">
        <v>6896</v>
      </c>
      <c r="C342" s="8" t="s">
        <v>96</v>
      </c>
      <c r="D342" s="777" t="s">
        <v>97</v>
      </c>
      <c r="E342" s="769"/>
      <c r="F342" s="341">
        <v>44895.0</v>
      </c>
      <c r="G342" s="14" t="s">
        <v>22</v>
      </c>
      <c r="H342" s="15"/>
      <c r="I342" s="15"/>
      <c r="J342" s="15"/>
    </row>
    <row r="343">
      <c r="A343" s="778" t="s">
        <v>6897</v>
      </c>
      <c r="B343" s="778" t="s">
        <v>6898</v>
      </c>
      <c r="C343" s="124" t="s">
        <v>535</v>
      </c>
      <c r="D343" s="777" t="s">
        <v>97</v>
      </c>
      <c r="E343" s="776"/>
      <c r="F343" s="779">
        <v>44895.0</v>
      </c>
      <c r="G343" s="127" t="s">
        <v>22</v>
      </c>
      <c r="H343" s="128">
        <v>44903.0</v>
      </c>
      <c r="I343" s="780"/>
      <c r="J343" s="780"/>
    </row>
    <row r="344">
      <c r="A344" s="778" t="s">
        <v>6899</v>
      </c>
      <c r="B344" s="778" t="s">
        <v>6900</v>
      </c>
      <c r="C344" s="124" t="s">
        <v>535</v>
      </c>
      <c r="D344" s="777" t="s">
        <v>97</v>
      </c>
      <c r="E344" s="126" t="s">
        <v>6901</v>
      </c>
      <c r="F344" s="779">
        <v>44895.0</v>
      </c>
      <c r="G344" s="127" t="s">
        <v>22</v>
      </c>
      <c r="H344" s="780"/>
      <c r="I344" s="780"/>
      <c r="J344" s="780"/>
    </row>
    <row r="345">
      <c r="A345" s="653" t="s">
        <v>6902</v>
      </c>
      <c r="B345" s="781" t="s">
        <v>6903</v>
      </c>
      <c r="C345" s="124" t="s">
        <v>96</v>
      </c>
      <c r="D345" s="124" t="s">
        <v>6904</v>
      </c>
      <c r="E345" s="126" t="s">
        <v>6441</v>
      </c>
      <c r="F345" s="782">
        <v>44895.0</v>
      </c>
      <c r="G345" s="15">
        <v>44936.0</v>
      </c>
      <c r="H345" s="780"/>
      <c r="I345" s="780"/>
      <c r="J345" s="780"/>
    </row>
    <row r="346">
      <c r="A346" s="778" t="s">
        <v>6905</v>
      </c>
      <c r="B346" s="778" t="s">
        <v>6906</v>
      </c>
      <c r="C346" s="124" t="s">
        <v>13</v>
      </c>
      <c r="D346" s="777" t="s">
        <v>97</v>
      </c>
      <c r="E346" s="776" t="s">
        <v>6559</v>
      </c>
      <c r="F346" s="779">
        <v>44895.0</v>
      </c>
      <c r="G346" s="127" t="s">
        <v>22</v>
      </c>
      <c r="H346" s="128">
        <v>44902.0</v>
      </c>
      <c r="I346" s="780"/>
      <c r="J346" s="780"/>
    </row>
    <row r="347">
      <c r="A347" s="778" t="s">
        <v>6907</v>
      </c>
      <c r="B347" s="778" t="s">
        <v>6908</v>
      </c>
      <c r="C347" s="124" t="s">
        <v>13</v>
      </c>
      <c r="D347" s="777" t="s">
        <v>97</v>
      </c>
      <c r="E347" s="776" t="s">
        <v>6653</v>
      </c>
      <c r="F347" s="779">
        <v>44895.0</v>
      </c>
      <c r="G347" s="127" t="s">
        <v>22</v>
      </c>
      <c r="H347" s="128">
        <v>44903.0</v>
      </c>
      <c r="I347" s="780"/>
      <c r="J347" s="780"/>
    </row>
    <row r="348">
      <c r="A348" s="778" t="s">
        <v>6909</v>
      </c>
      <c r="B348" s="778" t="s">
        <v>6910</v>
      </c>
      <c r="C348" s="124" t="s">
        <v>13</v>
      </c>
      <c r="D348" s="777" t="s">
        <v>97</v>
      </c>
      <c r="E348" s="776" t="s">
        <v>6653</v>
      </c>
      <c r="F348" s="779">
        <v>44895.0</v>
      </c>
      <c r="G348" s="127" t="s">
        <v>22</v>
      </c>
      <c r="H348" s="128">
        <v>44903.0</v>
      </c>
      <c r="I348" s="780"/>
      <c r="J348" s="780"/>
    </row>
    <row r="349">
      <c r="A349" s="157" t="s">
        <v>6911</v>
      </c>
      <c r="B349" s="773" t="s">
        <v>6912</v>
      </c>
      <c r="C349" s="8" t="s">
        <v>49</v>
      </c>
      <c r="D349" s="8" t="s">
        <v>6913</v>
      </c>
      <c r="E349" s="12"/>
      <c r="F349" s="341">
        <v>44895.0</v>
      </c>
      <c r="G349" s="765" t="str">
        <f>IF(C349="Warm Intro Requested",F349+7,"")</f>
        <v/>
      </c>
      <c r="H349" s="765"/>
      <c r="I349" s="765"/>
      <c r="J349" s="765"/>
    </row>
    <row r="350">
      <c r="A350" s="157" t="s">
        <v>6914</v>
      </c>
      <c r="B350" s="772" t="s">
        <v>6915</v>
      </c>
      <c r="C350" s="8" t="s">
        <v>96</v>
      </c>
      <c r="D350" s="777" t="s">
        <v>97</v>
      </c>
      <c r="E350" s="12" t="s">
        <v>6653</v>
      </c>
      <c r="F350" s="341">
        <v>44895.0</v>
      </c>
      <c r="G350" s="14" t="s">
        <v>22</v>
      </c>
      <c r="H350" s="765"/>
      <c r="I350" s="765"/>
      <c r="J350" s="765"/>
    </row>
    <row r="351">
      <c r="A351" s="157" t="s">
        <v>6916</v>
      </c>
      <c r="B351" s="744" t="s">
        <v>6917</v>
      </c>
      <c r="C351" s="8" t="s">
        <v>535</v>
      </c>
      <c r="D351" s="8" t="s">
        <v>6918</v>
      </c>
      <c r="E351" s="12" t="s">
        <v>6919</v>
      </c>
      <c r="F351" s="341">
        <v>44895.0</v>
      </c>
      <c r="G351" s="14" t="s">
        <v>22</v>
      </c>
      <c r="H351" s="765"/>
      <c r="I351" s="765"/>
      <c r="J351" s="765"/>
    </row>
    <row r="352">
      <c r="A352" s="157" t="s">
        <v>6920</v>
      </c>
      <c r="B352" s="758" t="s">
        <v>6921</v>
      </c>
      <c r="C352" s="8" t="s">
        <v>49</v>
      </c>
      <c r="D352" s="8" t="s">
        <v>6922</v>
      </c>
      <c r="E352" s="12" t="s">
        <v>6923</v>
      </c>
      <c r="F352" s="341">
        <v>44895.0</v>
      </c>
      <c r="G352" s="14" t="s">
        <v>22</v>
      </c>
      <c r="H352" s="765"/>
      <c r="I352" s="765"/>
      <c r="J352" s="765"/>
    </row>
    <row r="353">
      <c r="A353" s="157" t="s">
        <v>6924</v>
      </c>
      <c r="B353" s="758" t="s">
        <v>6925</v>
      </c>
      <c r="C353" s="8" t="s">
        <v>173</v>
      </c>
      <c r="D353" s="8" t="s">
        <v>6926</v>
      </c>
      <c r="E353" s="12"/>
      <c r="F353" s="341">
        <v>44895.0</v>
      </c>
      <c r="G353" s="14" t="s">
        <v>22</v>
      </c>
      <c r="H353" s="765"/>
      <c r="I353" s="765"/>
      <c r="J353" s="765"/>
    </row>
    <row r="354">
      <c r="A354" s="157" t="s">
        <v>6927</v>
      </c>
      <c r="B354" s="744" t="s">
        <v>6928</v>
      </c>
      <c r="C354" s="8" t="s">
        <v>173</v>
      </c>
      <c r="D354" s="8" t="s">
        <v>6929</v>
      </c>
      <c r="E354" s="12" t="s">
        <v>6441</v>
      </c>
      <c r="F354" s="341">
        <v>44895.0</v>
      </c>
      <c r="G354" s="15">
        <v>44936.0</v>
      </c>
      <c r="H354" s="15"/>
      <c r="I354" s="15"/>
      <c r="J354" s="15"/>
    </row>
    <row r="355">
      <c r="A355" s="157" t="s">
        <v>6930</v>
      </c>
      <c r="B355" s="744" t="s">
        <v>6931</v>
      </c>
      <c r="C355" s="8" t="s">
        <v>535</v>
      </c>
      <c r="D355" s="8" t="s">
        <v>6932</v>
      </c>
      <c r="E355" s="12" t="s">
        <v>6933</v>
      </c>
      <c r="F355" s="341">
        <v>44895.0</v>
      </c>
      <c r="G355" s="14" t="s">
        <v>22</v>
      </c>
      <c r="H355" s="15">
        <v>44910.0</v>
      </c>
      <c r="I355" s="765"/>
      <c r="J355" s="765"/>
    </row>
    <row r="356">
      <c r="A356" s="157" t="s">
        <v>6934</v>
      </c>
      <c r="B356" s="744" t="s">
        <v>6935</v>
      </c>
      <c r="C356" s="8" t="s">
        <v>535</v>
      </c>
      <c r="D356" s="8" t="s">
        <v>6936</v>
      </c>
      <c r="E356" s="12" t="s">
        <v>6441</v>
      </c>
      <c r="F356" s="341">
        <v>44895.0</v>
      </c>
      <c r="G356" s="14" t="s">
        <v>22</v>
      </c>
      <c r="H356" s="765"/>
      <c r="I356" s="765"/>
      <c r="J356" s="765"/>
    </row>
    <row r="357">
      <c r="A357" s="157" t="s">
        <v>6937</v>
      </c>
      <c r="B357" s="744" t="s">
        <v>6938</v>
      </c>
      <c r="C357" s="8" t="s">
        <v>535</v>
      </c>
      <c r="D357" s="8" t="s">
        <v>6939</v>
      </c>
      <c r="E357" s="12" t="s">
        <v>6940</v>
      </c>
      <c r="F357" s="341">
        <v>44895.0</v>
      </c>
      <c r="G357" s="14" t="s">
        <v>22</v>
      </c>
      <c r="H357" s="15">
        <v>44910.0</v>
      </c>
      <c r="I357" s="765"/>
      <c r="J357" s="765"/>
    </row>
    <row r="358">
      <c r="A358" s="157" t="s">
        <v>6941</v>
      </c>
      <c r="B358" s="773" t="s">
        <v>6942</v>
      </c>
      <c r="C358" s="8" t="s">
        <v>535</v>
      </c>
      <c r="D358" s="8" t="s">
        <v>6943</v>
      </c>
      <c r="E358" s="12" t="s">
        <v>6441</v>
      </c>
      <c r="F358" s="341">
        <v>44895.0</v>
      </c>
      <c r="G358" s="14" t="s">
        <v>22</v>
      </c>
      <c r="H358" s="15"/>
      <c r="I358" s="15"/>
      <c r="J358" s="15"/>
    </row>
    <row r="359">
      <c r="A359" s="157" t="s">
        <v>6944</v>
      </c>
      <c r="B359" s="758" t="s">
        <v>6945</v>
      </c>
      <c r="C359" s="8" t="s">
        <v>535</v>
      </c>
      <c r="D359" s="8" t="s">
        <v>6946</v>
      </c>
      <c r="E359" s="12" t="s">
        <v>6441</v>
      </c>
      <c r="F359" s="341">
        <v>44895.0</v>
      </c>
      <c r="G359" s="14" t="s">
        <v>22</v>
      </c>
      <c r="H359" s="765"/>
      <c r="I359" s="765"/>
      <c r="J359" s="765"/>
    </row>
    <row r="360">
      <c r="A360" s="157" t="s">
        <v>6947</v>
      </c>
      <c r="B360" s="744" t="s">
        <v>6948</v>
      </c>
      <c r="C360" s="8" t="s">
        <v>49</v>
      </c>
      <c r="D360" s="8" t="s">
        <v>6949</v>
      </c>
      <c r="E360" s="12" t="s">
        <v>6950</v>
      </c>
      <c r="F360" s="341">
        <v>44895.0</v>
      </c>
      <c r="G360" s="15">
        <v>44958.0</v>
      </c>
      <c r="H360" s="765"/>
      <c r="I360" s="765"/>
      <c r="J360" s="765"/>
    </row>
    <row r="361">
      <c r="A361" s="157" t="s">
        <v>6951</v>
      </c>
      <c r="B361" s="758" t="s">
        <v>6952</v>
      </c>
      <c r="C361" s="8" t="s">
        <v>173</v>
      </c>
      <c r="D361" s="8" t="s">
        <v>6953</v>
      </c>
      <c r="E361" s="12" t="s">
        <v>98</v>
      </c>
      <c r="F361" s="341">
        <v>44895.0</v>
      </c>
      <c r="G361" s="14" t="s">
        <v>22</v>
      </c>
      <c r="H361" s="765"/>
      <c r="I361" s="765"/>
      <c r="J361" s="765"/>
    </row>
    <row r="362">
      <c r="A362" s="157" t="s">
        <v>6954</v>
      </c>
      <c r="B362" s="744" t="s">
        <v>6955</v>
      </c>
      <c r="C362" s="8" t="s">
        <v>173</v>
      </c>
      <c r="D362" s="8" t="s">
        <v>6956</v>
      </c>
      <c r="E362" s="12" t="s">
        <v>6441</v>
      </c>
      <c r="F362" s="341">
        <v>44895.0</v>
      </c>
      <c r="G362" s="15">
        <v>44938.0</v>
      </c>
      <c r="H362" s="765"/>
      <c r="I362" s="765"/>
      <c r="J362" s="765"/>
    </row>
    <row r="363">
      <c r="A363" s="157" t="s">
        <v>6957</v>
      </c>
      <c r="B363" s="758" t="s">
        <v>6958</v>
      </c>
      <c r="C363" s="8" t="s">
        <v>49</v>
      </c>
      <c r="D363" s="8" t="s">
        <v>6959</v>
      </c>
      <c r="E363" s="12"/>
      <c r="F363" s="341">
        <v>44895.0</v>
      </c>
      <c r="G363" s="14" t="s">
        <v>22</v>
      </c>
      <c r="H363" s="765"/>
      <c r="I363" s="765"/>
      <c r="J363" s="765"/>
    </row>
    <row r="364">
      <c r="A364" s="157" t="s">
        <v>6960</v>
      </c>
      <c r="B364" s="773" t="s">
        <v>6961</v>
      </c>
      <c r="C364" s="8" t="s">
        <v>535</v>
      </c>
      <c r="D364" s="8" t="s">
        <v>6962</v>
      </c>
      <c r="E364" s="12" t="s">
        <v>6441</v>
      </c>
      <c r="F364" s="341">
        <v>44895.0</v>
      </c>
      <c r="G364" s="14" t="s">
        <v>22</v>
      </c>
      <c r="H364" s="765"/>
      <c r="I364" s="765"/>
      <c r="J364" s="765"/>
    </row>
    <row r="365">
      <c r="A365" s="157" t="s">
        <v>6963</v>
      </c>
      <c r="B365" s="775" t="s">
        <v>6964</v>
      </c>
      <c r="C365" s="8" t="s">
        <v>13</v>
      </c>
      <c r="D365" s="8" t="s">
        <v>6965</v>
      </c>
      <c r="E365" s="12" t="s">
        <v>6966</v>
      </c>
      <c r="F365" s="341">
        <v>44895.0</v>
      </c>
      <c r="G365" s="15">
        <v>44951.0</v>
      </c>
      <c r="H365" s="15"/>
      <c r="I365" s="15"/>
      <c r="J365" s="15"/>
    </row>
    <row r="366">
      <c r="A366" s="157" t="s">
        <v>6967</v>
      </c>
      <c r="B366" s="772" t="s">
        <v>6968</v>
      </c>
      <c r="C366" s="8" t="s">
        <v>6079</v>
      </c>
      <c r="D366" s="8" t="s">
        <v>59</v>
      </c>
      <c r="E366" s="783" t="s">
        <v>6969</v>
      </c>
      <c r="F366" s="341">
        <v>44895.0</v>
      </c>
      <c r="G366" s="14" t="s">
        <v>22</v>
      </c>
      <c r="H366" s="15">
        <v>44910.0</v>
      </c>
      <c r="I366" s="15">
        <v>44936.0</v>
      </c>
      <c r="J366" s="15">
        <v>44950.0</v>
      </c>
    </row>
    <row r="367">
      <c r="A367" s="157" t="s">
        <v>6970</v>
      </c>
      <c r="B367" s="744" t="s">
        <v>6971</v>
      </c>
      <c r="C367" s="8" t="s">
        <v>173</v>
      </c>
      <c r="D367" s="8" t="s">
        <v>6972</v>
      </c>
      <c r="E367" s="12" t="s">
        <v>6441</v>
      </c>
      <c r="F367" s="341">
        <v>44895.0</v>
      </c>
      <c r="G367" s="15">
        <v>44938.0</v>
      </c>
      <c r="H367" s="765"/>
      <c r="I367" s="765"/>
      <c r="J367" s="765"/>
    </row>
    <row r="368">
      <c r="A368" s="157" t="s">
        <v>6973</v>
      </c>
      <c r="B368" s="773" t="s">
        <v>6974</v>
      </c>
      <c r="C368" s="8" t="s">
        <v>535</v>
      </c>
      <c r="D368" s="8" t="s">
        <v>6598</v>
      </c>
      <c r="E368" s="12" t="s">
        <v>6441</v>
      </c>
      <c r="F368" s="341">
        <v>44895.0</v>
      </c>
      <c r="G368" s="14" t="s">
        <v>22</v>
      </c>
      <c r="H368" s="765"/>
      <c r="I368" s="765"/>
      <c r="J368" s="765"/>
    </row>
    <row r="369">
      <c r="A369" s="157" t="s">
        <v>6975</v>
      </c>
      <c r="B369" s="773" t="s">
        <v>6976</v>
      </c>
      <c r="C369" s="8" t="s">
        <v>535</v>
      </c>
      <c r="D369" s="8" t="s">
        <v>6977</v>
      </c>
      <c r="E369" s="12" t="s">
        <v>6441</v>
      </c>
      <c r="F369" s="341">
        <v>44895.0</v>
      </c>
      <c r="G369" s="14" t="s">
        <v>22</v>
      </c>
      <c r="H369" s="765"/>
      <c r="I369" s="765"/>
      <c r="J369" s="765"/>
    </row>
    <row r="370">
      <c r="A370" s="157" t="s">
        <v>6978</v>
      </c>
      <c r="B370" s="744" t="s">
        <v>6979</v>
      </c>
      <c r="C370" s="8" t="s">
        <v>96</v>
      </c>
      <c r="D370" s="8" t="s">
        <v>6980</v>
      </c>
      <c r="E370" s="12" t="s">
        <v>111</v>
      </c>
      <c r="F370" s="341">
        <v>44895.0</v>
      </c>
      <c r="G370" s="15">
        <v>44951.0</v>
      </c>
      <c r="H370" s="765"/>
      <c r="I370" s="765"/>
      <c r="J370" s="765"/>
    </row>
    <row r="371">
      <c r="A371" s="157" t="s">
        <v>6981</v>
      </c>
      <c r="B371" s="773" t="s">
        <v>6982</v>
      </c>
      <c r="C371" s="8" t="s">
        <v>535</v>
      </c>
      <c r="D371" s="8" t="s">
        <v>6598</v>
      </c>
      <c r="E371" s="12" t="s">
        <v>6441</v>
      </c>
      <c r="F371" s="341">
        <v>44895.0</v>
      </c>
      <c r="G371" s="14" t="s">
        <v>22</v>
      </c>
      <c r="H371" s="765"/>
      <c r="I371" s="765"/>
      <c r="J371" s="765"/>
    </row>
    <row r="372">
      <c r="A372" s="157" t="s">
        <v>6983</v>
      </c>
      <c r="B372" s="758" t="s">
        <v>6984</v>
      </c>
      <c r="C372" s="8" t="s">
        <v>13</v>
      </c>
      <c r="D372" s="8" t="s">
        <v>6985</v>
      </c>
      <c r="E372" s="12" t="s">
        <v>6986</v>
      </c>
      <c r="F372" s="341">
        <v>44895.0</v>
      </c>
      <c r="G372" s="14" t="s">
        <v>22</v>
      </c>
      <c r="H372" s="15">
        <v>44915.0</v>
      </c>
      <c r="I372" s="765"/>
      <c r="J372" s="765"/>
    </row>
    <row r="373">
      <c r="A373" s="157" t="s">
        <v>6987</v>
      </c>
      <c r="B373" s="744" t="s">
        <v>6988</v>
      </c>
      <c r="C373" s="8" t="s">
        <v>13</v>
      </c>
      <c r="D373" s="764" t="s">
        <v>6989</v>
      </c>
      <c r="E373" s="12" t="s">
        <v>633</v>
      </c>
      <c r="F373" s="341">
        <v>44895.0</v>
      </c>
      <c r="G373" s="15">
        <v>45058.0</v>
      </c>
      <c r="H373" s="15">
        <v>44957.0</v>
      </c>
      <c r="I373" s="765"/>
      <c r="J373" s="765"/>
    </row>
    <row r="374">
      <c r="A374" s="157" t="s">
        <v>6990</v>
      </c>
      <c r="B374" s="744" t="s">
        <v>6991</v>
      </c>
      <c r="C374" s="8" t="s">
        <v>96</v>
      </c>
      <c r="D374" s="8" t="s">
        <v>6992</v>
      </c>
      <c r="E374" s="12" t="s">
        <v>6993</v>
      </c>
      <c r="F374" s="341">
        <v>44895.0</v>
      </c>
      <c r="G374" s="15">
        <v>44952.0</v>
      </c>
      <c r="H374" s="765"/>
      <c r="I374" s="765"/>
      <c r="J374" s="765"/>
    </row>
    <row r="375">
      <c r="A375" s="157" t="s">
        <v>6994</v>
      </c>
      <c r="B375" s="744" t="s">
        <v>6995</v>
      </c>
      <c r="C375" s="8" t="s">
        <v>13</v>
      </c>
      <c r="D375" s="8" t="s">
        <v>6996</v>
      </c>
      <c r="E375" s="12" t="s">
        <v>6997</v>
      </c>
      <c r="F375" s="341">
        <v>44895.0</v>
      </c>
      <c r="G375" s="14" t="s">
        <v>22</v>
      </c>
      <c r="H375" s="15">
        <v>44904.0</v>
      </c>
      <c r="I375" s="765"/>
      <c r="J375" s="765"/>
    </row>
    <row r="376">
      <c r="A376" s="157" t="s">
        <v>6998</v>
      </c>
      <c r="B376" s="198" t="s">
        <v>6999</v>
      </c>
      <c r="C376" s="8" t="s">
        <v>49</v>
      </c>
      <c r="D376" s="8" t="s">
        <v>7000</v>
      </c>
      <c r="E376" s="12" t="s">
        <v>7001</v>
      </c>
      <c r="F376" s="784">
        <v>44894.0</v>
      </c>
      <c r="G376" s="765" t="str">
        <f t="shared" ref="G376:G388" si="9">IF(C376="Warm Intro Requested",F376+7,"")</f>
        <v/>
      </c>
      <c r="H376" s="765"/>
      <c r="I376" s="765"/>
      <c r="J376" s="765"/>
    </row>
    <row r="377">
      <c r="A377" s="157" t="s">
        <v>7002</v>
      </c>
      <c r="B377" s="198" t="s">
        <v>7003</v>
      </c>
      <c r="C377" s="8" t="s">
        <v>49</v>
      </c>
      <c r="D377" s="8" t="s">
        <v>59</v>
      </c>
      <c r="E377" s="12"/>
      <c r="F377" s="341">
        <v>44894.0</v>
      </c>
      <c r="G377" s="765" t="str">
        <f t="shared" si="9"/>
        <v/>
      </c>
      <c r="H377" s="765"/>
      <c r="I377" s="765"/>
      <c r="J377" s="765"/>
    </row>
    <row r="378">
      <c r="A378" s="157" t="s">
        <v>7004</v>
      </c>
      <c r="B378" s="198" t="s">
        <v>7005</v>
      </c>
      <c r="C378" s="8" t="s">
        <v>49</v>
      </c>
      <c r="D378" s="8" t="s">
        <v>59</v>
      </c>
      <c r="E378" s="12"/>
      <c r="F378" s="341">
        <v>44894.0</v>
      </c>
      <c r="G378" s="765" t="str">
        <f t="shared" si="9"/>
        <v/>
      </c>
      <c r="H378" s="765"/>
      <c r="I378" s="765"/>
      <c r="J378" s="765"/>
    </row>
    <row r="379">
      <c r="A379" s="157" t="s">
        <v>7006</v>
      </c>
      <c r="B379" s="198" t="s">
        <v>7007</v>
      </c>
      <c r="C379" s="8" t="s">
        <v>49</v>
      </c>
      <c r="D379" s="8" t="s">
        <v>59</v>
      </c>
      <c r="E379" s="12"/>
      <c r="F379" s="341">
        <v>44894.0</v>
      </c>
      <c r="G379" s="765" t="str">
        <f t="shared" si="9"/>
        <v/>
      </c>
      <c r="H379" s="765"/>
      <c r="I379" s="765"/>
      <c r="J379" s="765"/>
    </row>
    <row r="380">
      <c r="A380" s="157" t="s">
        <v>623</v>
      </c>
      <c r="B380" s="198" t="s">
        <v>626</v>
      </c>
      <c r="C380" s="8" t="s">
        <v>49</v>
      </c>
      <c r="D380" s="8" t="s">
        <v>59</v>
      </c>
      <c r="E380" s="12"/>
      <c r="F380" s="341">
        <v>44894.0</v>
      </c>
      <c r="G380" s="765" t="str">
        <f t="shared" si="9"/>
        <v/>
      </c>
      <c r="H380" s="765"/>
      <c r="I380" s="765"/>
      <c r="J380" s="765"/>
    </row>
    <row r="381" hidden="1">
      <c r="A381" s="157" t="s">
        <v>609</v>
      </c>
      <c r="B381" s="198" t="s">
        <v>619</v>
      </c>
      <c r="C381" s="8" t="s">
        <v>49</v>
      </c>
      <c r="D381" s="8" t="s">
        <v>59</v>
      </c>
      <c r="E381" s="12"/>
      <c r="F381" s="341">
        <v>44894.0</v>
      </c>
      <c r="G381" s="765" t="str">
        <f t="shared" si="9"/>
        <v/>
      </c>
      <c r="H381" s="765"/>
      <c r="I381" s="765"/>
      <c r="J381" s="765"/>
    </row>
    <row r="382">
      <c r="A382" s="157" t="s">
        <v>7008</v>
      </c>
      <c r="B382" s="198" t="s">
        <v>7009</v>
      </c>
      <c r="C382" s="8" t="s">
        <v>49</v>
      </c>
      <c r="D382" s="8" t="s">
        <v>59</v>
      </c>
      <c r="E382" s="12"/>
      <c r="F382" s="341">
        <v>44894.0</v>
      </c>
      <c r="G382" s="765" t="str">
        <f t="shared" si="9"/>
        <v/>
      </c>
      <c r="H382" s="765"/>
      <c r="I382" s="765"/>
      <c r="J382" s="765"/>
    </row>
    <row r="383">
      <c r="A383" s="157" t="s">
        <v>7010</v>
      </c>
      <c r="B383" s="198" t="s">
        <v>7011</v>
      </c>
      <c r="C383" s="8" t="s">
        <v>49</v>
      </c>
      <c r="D383" s="8" t="s">
        <v>59</v>
      </c>
      <c r="E383" s="12"/>
      <c r="F383" s="341">
        <v>44894.0</v>
      </c>
      <c r="G383" s="765" t="str">
        <f t="shared" si="9"/>
        <v/>
      </c>
      <c r="H383" s="765"/>
      <c r="I383" s="765"/>
      <c r="J383" s="765"/>
    </row>
    <row r="384">
      <c r="A384" s="157" t="s">
        <v>7012</v>
      </c>
      <c r="B384" s="198" t="s">
        <v>7013</v>
      </c>
      <c r="C384" s="8" t="s">
        <v>49</v>
      </c>
      <c r="D384" s="8" t="s">
        <v>59</v>
      </c>
      <c r="E384" s="12"/>
      <c r="F384" s="341">
        <v>44894.0</v>
      </c>
      <c r="G384" s="765" t="str">
        <f t="shared" si="9"/>
        <v/>
      </c>
      <c r="H384" s="765"/>
      <c r="I384" s="765"/>
      <c r="J384" s="765"/>
    </row>
    <row r="385">
      <c r="A385" s="157" t="s">
        <v>7014</v>
      </c>
      <c r="B385" s="198" t="s">
        <v>7015</v>
      </c>
      <c r="C385" s="8" t="s">
        <v>49</v>
      </c>
      <c r="D385" s="8" t="s">
        <v>59</v>
      </c>
      <c r="E385" s="12"/>
      <c r="F385" s="341">
        <v>44894.0</v>
      </c>
      <c r="G385" s="765" t="str">
        <f t="shared" si="9"/>
        <v/>
      </c>
      <c r="H385" s="765"/>
      <c r="I385" s="765"/>
      <c r="J385" s="765"/>
    </row>
    <row r="386">
      <c r="A386" s="157" t="s">
        <v>7016</v>
      </c>
      <c r="B386" s="198" t="s">
        <v>7017</v>
      </c>
      <c r="C386" s="8" t="s">
        <v>49</v>
      </c>
      <c r="D386" s="8" t="s">
        <v>59</v>
      </c>
      <c r="E386" s="12"/>
      <c r="F386" s="341">
        <v>44894.0</v>
      </c>
      <c r="G386" s="765" t="str">
        <f t="shared" si="9"/>
        <v/>
      </c>
      <c r="H386" s="765"/>
      <c r="I386" s="765"/>
      <c r="J386" s="765"/>
    </row>
    <row r="387">
      <c r="A387" s="157" t="s">
        <v>7018</v>
      </c>
      <c r="B387" s="198" t="s">
        <v>7019</v>
      </c>
      <c r="C387" s="8" t="s">
        <v>49</v>
      </c>
      <c r="D387" s="8" t="s">
        <v>59</v>
      </c>
      <c r="E387" s="12"/>
      <c r="F387" s="341">
        <v>44894.0</v>
      </c>
      <c r="G387" s="765" t="str">
        <f t="shared" si="9"/>
        <v/>
      </c>
      <c r="H387" s="765"/>
      <c r="I387" s="765"/>
      <c r="J387" s="765"/>
    </row>
    <row r="388">
      <c r="A388" s="157" t="s">
        <v>7020</v>
      </c>
      <c r="B388" s="772" t="s">
        <v>7021</v>
      </c>
      <c r="C388" s="8" t="s">
        <v>6079</v>
      </c>
      <c r="D388" s="8"/>
      <c r="E388" s="12"/>
      <c r="F388" s="784">
        <v>44894.0</v>
      </c>
      <c r="G388" s="765" t="str">
        <f t="shared" si="9"/>
        <v/>
      </c>
      <c r="H388" s="15">
        <v>44894.0</v>
      </c>
      <c r="I388" s="15">
        <v>44904.0</v>
      </c>
      <c r="J388" s="15">
        <v>44910.0</v>
      </c>
    </row>
    <row r="389">
      <c r="A389" s="157" t="s">
        <v>7022</v>
      </c>
      <c r="B389" s="744" t="s">
        <v>7023</v>
      </c>
      <c r="C389" s="8" t="s">
        <v>535</v>
      </c>
      <c r="D389" s="8" t="s">
        <v>7024</v>
      </c>
      <c r="E389" s="769" t="s">
        <v>7025</v>
      </c>
      <c r="F389" s="341">
        <v>44894.0</v>
      </c>
      <c r="G389" s="14" t="s">
        <v>22</v>
      </c>
      <c r="H389" s="15">
        <v>44901.0</v>
      </c>
      <c r="I389" s="15"/>
      <c r="J389" s="15"/>
    </row>
    <row r="390">
      <c r="A390" s="157" t="s">
        <v>7026</v>
      </c>
      <c r="B390" s="772" t="s">
        <v>7027</v>
      </c>
      <c r="C390" s="8" t="s">
        <v>13</v>
      </c>
      <c r="D390" s="8" t="s">
        <v>6447</v>
      </c>
      <c r="E390" s="769" t="s">
        <v>7028</v>
      </c>
      <c r="F390" s="341">
        <v>44894.0</v>
      </c>
      <c r="G390" s="14" t="s">
        <v>22</v>
      </c>
      <c r="H390" s="15">
        <v>44895.0</v>
      </c>
      <c r="I390" s="14"/>
      <c r="J390" s="14"/>
    </row>
    <row r="391" hidden="1">
      <c r="A391" s="157" t="s">
        <v>595</v>
      </c>
      <c r="B391" s="772" t="s">
        <v>7029</v>
      </c>
      <c r="C391" s="8" t="s">
        <v>13</v>
      </c>
      <c r="D391" s="8" t="s">
        <v>97</v>
      </c>
      <c r="E391" s="783" t="s">
        <v>7030</v>
      </c>
      <c r="F391" s="341">
        <v>44894.0</v>
      </c>
      <c r="G391" s="15">
        <v>44945.0</v>
      </c>
      <c r="H391" s="15">
        <v>44896.0</v>
      </c>
      <c r="I391" s="765"/>
      <c r="J391" s="765"/>
    </row>
    <row r="392">
      <c r="A392" s="157" t="s">
        <v>7031</v>
      </c>
      <c r="B392" s="768" t="s">
        <v>7032</v>
      </c>
      <c r="C392" s="8" t="s">
        <v>173</v>
      </c>
      <c r="D392" s="8" t="s">
        <v>7033</v>
      </c>
      <c r="E392" s="12" t="s">
        <v>6441</v>
      </c>
      <c r="F392" s="341">
        <v>44894.0</v>
      </c>
      <c r="G392" s="15">
        <v>44936.0</v>
      </c>
      <c r="H392" s="15"/>
      <c r="I392" s="15"/>
      <c r="J392" s="15"/>
    </row>
    <row r="393">
      <c r="A393" s="157" t="s">
        <v>7034</v>
      </c>
      <c r="B393" s="744" t="s">
        <v>7035</v>
      </c>
      <c r="C393" s="8" t="s">
        <v>173</v>
      </c>
      <c r="D393" s="8" t="s">
        <v>7036</v>
      </c>
      <c r="E393" s="12" t="s">
        <v>6441</v>
      </c>
      <c r="F393" s="341">
        <v>44894.0</v>
      </c>
      <c r="G393" s="15">
        <v>44936.0</v>
      </c>
      <c r="H393" s="15"/>
      <c r="I393" s="15"/>
      <c r="J393" s="15"/>
    </row>
    <row r="394">
      <c r="A394" s="157" t="s">
        <v>7037</v>
      </c>
      <c r="B394" s="773" t="s">
        <v>7038</v>
      </c>
      <c r="C394" s="8" t="s">
        <v>49</v>
      </c>
      <c r="D394" s="8" t="s">
        <v>7039</v>
      </c>
      <c r="E394" s="12" t="s">
        <v>6467</v>
      </c>
      <c r="F394" s="341">
        <v>44894.0</v>
      </c>
      <c r="G394" s="14" t="s">
        <v>22</v>
      </c>
      <c r="H394" s="15"/>
      <c r="I394" s="15"/>
      <c r="J394" s="15"/>
    </row>
    <row r="395">
      <c r="A395" s="785" t="s">
        <v>7040</v>
      </c>
      <c r="B395" s="772" t="s">
        <v>7041</v>
      </c>
      <c r="C395" s="8" t="s">
        <v>96</v>
      </c>
      <c r="D395" s="8" t="s">
        <v>97</v>
      </c>
      <c r="E395" s="12" t="s">
        <v>7042</v>
      </c>
      <c r="F395" s="341">
        <v>44894.0</v>
      </c>
      <c r="G395" s="14" t="s">
        <v>22</v>
      </c>
      <c r="H395" s="15"/>
      <c r="I395" s="15"/>
      <c r="J395" s="15"/>
    </row>
    <row r="396" hidden="1">
      <c r="A396" s="157" t="s">
        <v>7043</v>
      </c>
      <c r="B396" s="772" t="s">
        <v>7044</v>
      </c>
      <c r="C396" s="8" t="s">
        <v>13</v>
      </c>
      <c r="D396" s="8" t="s">
        <v>97</v>
      </c>
      <c r="E396" s="12" t="s">
        <v>7045</v>
      </c>
      <c r="F396" s="341">
        <v>44894.0</v>
      </c>
      <c r="G396" s="14" t="s">
        <v>22</v>
      </c>
      <c r="H396" s="15">
        <v>44903.0</v>
      </c>
      <c r="I396" s="15"/>
      <c r="J396" s="15"/>
    </row>
    <row r="397" hidden="1">
      <c r="A397" s="157" t="s">
        <v>569</v>
      </c>
      <c r="B397" s="758" t="s">
        <v>568</v>
      </c>
      <c r="C397" s="8" t="s">
        <v>49</v>
      </c>
      <c r="D397" s="8" t="s">
        <v>7046</v>
      </c>
      <c r="E397" s="12" t="s">
        <v>7047</v>
      </c>
      <c r="F397" s="784">
        <v>44894.0</v>
      </c>
      <c r="G397" s="15">
        <v>44944.0</v>
      </c>
      <c r="H397" s="15"/>
      <c r="I397" s="15"/>
      <c r="J397" s="15"/>
    </row>
    <row r="398" hidden="1">
      <c r="A398" s="157" t="s">
        <v>551</v>
      </c>
      <c r="B398" s="758" t="s">
        <v>550</v>
      </c>
      <c r="C398" s="8" t="s">
        <v>49</v>
      </c>
      <c r="D398" s="8" t="s">
        <v>7048</v>
      </c>
      <c r="E398" s="12" t="s">
        <v>7049</v>
      </c>
      <c r="F398" s="784">
        <v>44894.0</v>
      </c>
      <c r="G398" s="14" t="s">
        <v>22</v>
      </c>
      <c r="H398" s="15"/>
      <c r="I398" s="15"/>
      <c r="J398" s="15"/>
    </row>
    <row r="399">
      <c r="A399" s="157" t="s">
        <v>7050</v>
      </c>
      <c r="B399" s="744" t="s">
        <v>7051</v>
      </c>
      <c r="C399" s="8" t="s">
        <v>173</v>
      </c>
      <c r="D399" s="8" t="s">
        <v>7052</v>
      </c>
      <c r="E399" s="12" t="s">
        <v>6441</v>
      </c>
      <c r="F399" s="784">
        <v>44894.0</v>
      </c>
      <c r="G399" s="15">
        <v>44944.0</v>
      </c>
      <c r="H399" s="15"/>
      <c r="I399" s="15"/>
      <c r="J399" s="15"/>
    </row>
    <row r="400">
      <c r="A400" s="157" t="s">
        <v>7053</v>
      </c>
      <c r="B400" s="744" t="s">
        <v>7054</v>
      </c>
      <c r="C400" s="8" t="s">
        <v>173</v>
      </c>
      <c r="D400" s="8" t="s">
        <v>7055</v>
      </c>
      <c r="E400" s="12" t="s">
        <v>6441</v>
      </c>
      <c r="F400" s="341">
        <v>44894.0</v>
      </c>
      <c r="G400" s="15">
        <v>44938.0</v>
      </c>
      <c r="H400" s="15"/>
      <c r="I400" s="15"/>
      <c r="J400" s="15"/>
    </row>
    <row r="401" hidden="1">
      <c r="A401" s="786" t="s">
        <v>540</v>
      </c>
      <c r="B401" s="787" t="s">
        <v>7056</v>
      </c>
      <c r="C401" s="8" t="s">
        <v>49</v>
      </c>
      <c r="D401" s="8" t="s">
        <v>7057</v>
      </c>
      <c r="E401" s="12" t="s">
        <v>6467</v>
      </c>
      <c r="F401" s="784">
        <v>44894.0</v>
      </c>
      <c r="G401" s="14" t="s">
        <v>22</v>
      </c>
      <c r="H401" s="765"/>
      <c r="I401" s="765"/>
      <c r="J401" s="765"/>
    </row>
    <row r="402">
      <c r="A402" s="157" t="s">
        <v>7058</v>
      </c>
      <c r="B402" s="744" t="s">
        <v>7059</v>
      </c>
      <c r="C402" s="8" t="s">
        <v>173</v>
      </c>
      <c r="D402" s="8" t="s">
        <v>7060</v>
      </c>
      <c r="E402" s="12"/>
      <c r="F402" s="341">
        <v>44894.0</v>
      </c>
      <c r="G402" s="14" t="s">
        <v>22</v>
      </c>
      <c r="H402" s="15"/>
      <c r="I402" s="15"/>
      <c r="J402" s="15"/>
    </row>
    <row r="403">
      <c r="A403" s="157" t="s">
        <v>7061</v>
      </c>
      <c r="B403" s="788" t="s">
        <v>7062</v>
      </c>
      <c r="C403" s="8" t="s">
        <v>49</v>
      </c>
      <c r="D403" s="8" t="s">
        <v>6598</v>
      </c>
      <c r="E403" s="12" t="s">
        <v>7063</v>
      </c>
      <c r="F403" s="341">
        <v>44902.0</v>
      </c>
      <c r="G403" s="765" t="str">
        <f>IF(C403="Warm Outreach in Progress",F403+7,"")</f>
        <v/>
      </c>
      <c r="H403" s="15"/>
      <c r="I403" s="15"/>
      <c r="J403" s="15"/>
    </row>
    <row r="404" hidden="1">
      <c r="A404" s="157" t="s">
        <v>530</v>
      </c>
      <c r="B404" s="772" t="s">
        <v>529</v>
      </c>
      <c r="C404" s="8" t="s">
        <v>13</v>
      </c>
      <c r="D404" s="8" t="s">
        <v>7064</v>
      </c>
      <c r="E404" s="12" t="s">
        <v>7065</v>
      </c>
      <c r="F404" s="341">
        <v>44894.0</v>
      </c>
      <c r="G404" s="14" t="s">
        <v>22</v>
      </c>
      <c r="H404" s="15">
        <v>44910.0</v>
      </c>
      <c r="I404" s="15"/>
      <c r="J404" s="15"/>
    </row>
    <row r="405">
      <c r="A405" s="157" t="s">
        <v>7066</v>
      </c>
      <c r="B405" s="772" t="s">
        <v>7067</v>
      </c>
      <c r="C405" s="8" t="s">
        <v>49</v>
      </c>
      <c r="D405" s="8" t="s">
        <v>59</v>
      </c>
      <c r="E405" s="12" t="s">
        <v>7068</v>
      </c>
      <c r="F405" s="341">
        <v>44886.0</v>
      </c>
      <c r="G405" s="15" t="s">
        <v>22</v>
      </c>
      <c r="H405" s="15"/>
      <c r="I405" s="15"/>
      <c r="J405" s="15"/>
    </row>
    <row r="406">
      <c r="A406" s="157" t="s">
        <v>7069</v>
      </c>
      <c r="B406" s="772" t="s">
        <v>7070</v>
      </c>
      <c r="C406" s="8" t="s">
        <v>340</v>
      </c>
      <c r="D406" s="8" t="s">
        <v>928</v>
      </c>
      <c r="E406" s="776"/>
      <c r="F406" s="341">
        <v>44880.0</v>
      </c>
      <c r="G406" s="15" t="s">
        <v>22</v>
      </c>
      <c r="H406" s="15"/>
      <c r="I406" s="15"/>
      <c r="J406" s="15"/>
    </row>
    <row r="407">
      <c r="A407" s="157" t="s">
        <v>7071</v>
      </c>
      <c r="B407" s="198" t="s">
        <v>7072</v>
      </c>
      <c r="C407" s="8" t="s">
        <v>49</v>
      </c>
      <c r="D407" s="8" t="s">
        <v>59</v>
      </c>
      <c r="E407" s="464"/>
      <c r="F407" s="341">
        <v>44880.0</v>
      </c>
      <c r="G407" s="765" t="str">
        <f t="shared" ref="G407:G422" si="10">IF(C407="Warm Intro Requested",F407+7,"")</f>
        <v/>
      </c>
      <c r="H407" s="765"/>
      <c r="I407" s="765"/>
      <c r="J407" s="765"/>
    </row>
    <row r="408">
      <c r="A408" s="157" t="s">
        <v>7073</v>
      </c>
      <c r="B408" s="198" t="s">
        <v>7074</v>
      </c>
      <c r="C408" s="8" t="s">
        <v>49</v>
      </c>
      <c r="D408" s="8" t="s">
        <v>59</v>
      </c>
      <c r="E408" s="464"/>
      <c r="F408" s="341">
        <v>44880.0</v>
      </c>
      <c r="G408" s="765" t="str">
        <f t="shared" si="10"/>
        <v/>
      </c>
      <c r="H408" s="765"/>
      <c r="I408" s="765"/>
      <c r="J408" s="765"/>
    </row>
    <row r="409">
      <c r="A409" s="157" t="s">
        <v>7075</v>
      </c>
      <c r="B409" s="198" t="s">
        <v>7076</v>
      </c>
      <c r="C409" s="8" t="s">
        <v>49</v>
      </c>
      <c r="D409" s="8" t="s">
        <v>59</v>
      </c>
      <c r="E409" s="464" t="s">
        <v>7077</v>
      </c>
      <c r="F409" s="341">
        <v>44880.0</v>
      </c>
      <c r="G409" s="765" t="str">
        <f t="shared" si="10"/>
        <v/>
      </c>
      <c r="H409" s="765"/>
      <c r="I409" s="765"/>
      <c r="J409" s="765"/>
    </row>
    <row r="410">
      <c r="A410" s="157" t="s">
        <v>7078</v>
      </c>
      <c r="B410" s="198" t="s">
        <v>7079</v>
      </c>
      <c r="C410" s="8" t="s">
        <v>49</v>
      </c>
      <c r="D410" s="8" t="s">
        <v>59</v>
      </c>
      <c r="E410" s="464"/>
      <c r="F410" s="341">
        <v>44880.0</v>
      </c>
      <c r="G410" s="765" t="str">
        <f t="shared" si="10"/>
        <v/>
      </c>
      <c r="H410" s="765"/>
      <c r="I410" s="765"/>
      <c r="J410" s="765"/>
    </row>
    <row r="411">
      <c r="A411" s="157" t="s">
        <v>7080</v>
      </c>
      <c r="B411" s="198" t="s">
        <v>7081</v>
      </c>
      <c r="C411" s="8" t="s">
        <v>49</v>
      </c>
      <c r="D411" s="8" t="s">
        <v>59</v>
      </c>
      <c r="E411" s="464"/>
      <c r="F411" s="341">
        <v>44880.0</v>
      </c>
      <c r="G411" s="765" t="str">
        <f t="shared" si="10"/>
        <v/>
      </c>
      <c r="H411" s="765"/>
      <c r="I411" s="765"/>
      <c r="J411" s="765"/>
    </row>
    <row r="412">
      <c r="A412" s="157" t="s">
        <v>7082</v>
      </c>
      <c r="B412" s="198" t="s">
        <v>7083</v>
      </c>
      <c r="C412" s="8" t="s">
        <v>49</v>
      </c>
      <c r="D412" s="8" t="s">
        <v>7084</v>
      </c>
      <c r="E412" s="464"/>
      <c r="F412" s="341">
        <v>44880.0</v>
      </c>
      <c r="G412" s="765" t="str">
        <f t="shared" si="10"/>
        <v/>
      </c>
      <c r="H412" s="765"/>
      <c r="I412" s="765"/>
      <c r="J412" s="765"/>
    </row>
    <row r="413">
      <c r="A413" s="157" t="s">
        <v>7085</v>
      </c>
      <c r="B413" s="198" t="s">
        <v>7086</v>
      </c>
      <c r="C413" s="8" t="s">
        <v>49</v>
      </c>
      <c r="D413" s="8" t="s">
        <v>59</v>
      </c>
      <c r="E413" s="464"/>
      <c r="F413" s="341">
        <v>44880.0</v>
      </c>
      <c r="G413" s="765" t="str">
        <f t="shared" si="10"/>
        <v/>
      </c>
      <c r="H413" s="765"/>
      <c r="I413" s="765"/>
      <c r="J413" s="765"/>
    </row>
    <row r="414">
      <c r="A414" s="157" t="s">
        <v>7087</v>
      </c>
      <c r="B414" s="198" t="s">
        <v>7088</v>
      </c>
      <c r="C414" s="8" t="s">
        <v>49</v>
      </c>
      <c r="D414" s="8" t="s">
        <v>59</v>
      </c>
      <c r="E414" s="464"/>
      <c r="F414" s="341">
        <v>44880.0</v>
      </c>
      <c r="G414" s="765" t="str">
        <f t="shared" si="10"/>
        <v/>
      </c>
      <c r="H414" s="765"/>
      <c r="I414" s="765"/>
      <c r="J414" s="765"/>
    </row>
    <row r="415">
      <c r="A415" s="157" t="s">
        <v>7089</v>
      </c>
      <c r="B415" s="198" t="s">
        <v>7090</v>
      </c>
      <c r="C415" s="8" t="s">
        <v>49</v>
      </c>
      <c r="D415" s="8" t="s">
        <v>59</v>
      </c>
      <c r="E415" s="464" t="s">
        <v>7091</v>
      </c>
      <c r="F415" s="341">
        <v>44880.0</v>
      </c>
      <c r="G415" s="765" t="str">
        <f t="shared" si="10"/>
        <v/>
      </c>
      <c r="H415" s="765"/>
      <c r="I415" s="765"/>
      <c r="J415" s="765"/>
    </row>
    <row r="416">
      <c r="A416" s="157" t="s">
        <v>7092</v>
      </c>
      <c r="B416" s="198" t="s">
        <v>7093</v>
      </c>
      <c r="C416" s="8" t="s">
        <v>49</v>
      </c>
      <c r="D416" s="8" t="s">
        <v>59</v>
      </c>
      <c r="E416" s="464"/>
      <c r="F416" s="341">
        <v>44880.0</v>
      </c>
      <c r="G416" s="765" t="str">
        <f t="shared" si="10"/>
        <v/>
      </c>
      <c r="H416" s="765"/>
      <c r="I416" s="765"/>
      <c r="J416" s="765"/>
    </row>
    <row r="417">
      <c r="A417" s="157" t="s">
        <v>7094</v>
      </c>
      <c r="B417" s="198" t="s">
        <v>7095</v>
      </c>
      <c r="C417" s="8" t="s">
        <v>49</v>
      </c>
      <c r="D417" s="8" t="s">
        <v>59</v>
      </c>
      <c r="E417" s="464"/>
      <c r="F417" s="341">
        <v>44880.0</v>
      </c>
      <c r="G417" s="765" t="str">
        <f t="shared" si="10"/>
        <v/>
      </c>
      <c r="H417" s="765"/>
      <c r="I417" s="765"/>
      <c r="J417" s="765"/>
    </row>
    <row r="418">
      <c r="A418" s="157" t="s">
        <v>7096</v>
      </c>
      <c r="B418" s="198" t="s">
        <v>7097</v>
      </c>
      <c r="C418" s="8" t="s">
        <v>49</v>
      </c>
      <c r="D418" s="8" t="s">
        <v>59</v>
      </c>
      <c r="E418" s="464"/>
      <c r="F418" s="341">
        <v>44880.0</v>
      </c>
      <c r="G418" s="765" t="str">
        <f t="shared" si="10"/>
        <v/>
      </c>
      <c r="H418" s="765"/>
      <c r="I418" s="765"/>
      <c r="J418" s="765"/>
    </row>
    <row r="419">
      <c r="A419" s="157" t="s">
        <v>7098</v>
      </c>
      <c r="B419" s="198" t="s">
        <v>7099</v>
      </c>
      <c r="C419" s="8" t="s">
        <v>49</v>
      </c>
      <c r="D419" s="8" t="s">
        <v>59</v>
      </c>
      <c r="E419" s="464"/>
      <c r="F419" s="341">
        <v>44880.0</v>
      </c>
      <c r="G419" s="765" t="str">
        <f t="shared" si="10"/>
        <v/>
      </c>
      <c r="H419" s="765"/>
      <c r="I419" s="765"/>
      <c r="J419" s="765"/>
    </row>
    <row r="420">
      <c r="A420" s="157" t="s">
        <v>7100</v>
      </c>
      <c r="B420" s="198" t="s">
        <v>7101</v>
      </c>
      <c r="C420" s="8" t="s">
        <v>49</v>
      </c>
      <c r="D420" s="8" t="s">
        <v>7102</v>
      </c>
      <c r="E420" s="464" t="s">
        <v>7103</v>
      </c>
      <c r="F420" s="341">
        <v>44880.0</v>
      </c>
      <c r="G420" s="765" t="str">
        <f t="shared" si="10"/>
        <v/>
      </c>
      <c r="H420" s="15"/>
      <c r="I420" s="15"/>
      <c r="J420" s="15"/>
    </row>
    <row r="421">
      <c r="A421" s="157" t="s">
        <v>7104</v>
      </c>
      <c r="B421" s="198" t="s">
        <v>7105</v>
      </c>
      <c r="C421" s="8" t="s">
        <v>49</v>
      </c>
      <c r="D421" s="8" t="s">
        <v>59</v>
      </c>
      <c r="E421" s="464"/>
      <c r="F421" s="341">
        <v>44880.0</v>
      </c>
      <c r="G421" s="765" t="str">
        <f t="shared" si="10"/>
        <v/>
      </c>
      <c r="H421" s="765"/>
      <c r="I421" s="765"/>
      <c r="J421" s="765"/>
    </row>
    <row r="422">
      <c r="A422" s="157" t="s">
        <v>7106</v>
      </c>
      <c r="B422" s="198" t="s">
        <v>7107</v>
      </c>
      <c r="C422" s="8" t="s">
        <v>49</v>
      </c>
      <c r="D422" s="8" t="s">
        <v>59</v>
      </c>
      <c r="E422" s="464"/>
      <c r="F422" s="341">
        <v>44880.0</v>
      </c>
      <c r="G422" s="765" t="str">
        <f t="shared" si="10"/>
        <v/>
      </c>
      <c r="H422" s="765"/>
      <c r="I422" s="765"/>
      <c r="J422" s="765"/>
    </row>
    <row r="423">
      <c r="A423" s="157" t="s">
        <v>7108</v>
      </c>
      <c r="B423" s="744" t="s">
        <v>7109</v>
      </c>
      <c r="C423" s="8" t="s">
        <v>13</v>
      </c>
      <c r="D423" s="8" t="s">
        <v>7110</v>
      </c>
      <c r="E423" s="464" t="s">
        <v>7111</v>
      </c>
      <c r="F423" s="341">
        <v>44880.0</v>
      </c>
      <c r="G423" s="15">
        <v>44942.0</v>
      </c>
      <c r="H423" s="15">
        <v>44926.0</v>
      </c>
      <c r="I423" s="765"/>
      <c r="J423" s="765"/>
    </row>
    <row r="424">
      <c r="A424" s="157" t="s">
        <v>7112</v>
      </c>
      <c r="B424" s="198" t="s">
        <v>7113</v>
      </c>
      <c r="C424" s="8" t="s">
        <v>49</v>
      </c>
      <c r="D424" s="8" t="s">
        <v>59</v>
      </c>
      <c r="E424" s="464"/>
      <c r="F424" s="341">
        <v>44880.0</v>
      </c>
      <c r="G424" s="765" t="str">
        <f t="shared" ref="G424:G430" si="11">IF(C424="Warm Intro Requested",F424+7,"")</f>
        <v/>
      </c>
      <c r="H424" s="765"/>
      <c r="I424" s="765"/>
      <c r="J424" s="765"/>
    </row>
    <row r="425">
      <c r="A425" s="157" t="s">
        <v>7114</v>
      </c>
      <c r="B425" s="198" t="s">
        <v>7115</v>
      </c>
      <c r="C425" s="8" t="s">
        <v>49</v>
      </c>
      <c r="D425" s="8" t="s">
        <v>7116</v>
      </c>
      <c r="E425" s="464"/>
      <c r="F425" s="341">
        <v>44880.0</v>
      </c>
      <c r="G425" s="765" t="str">
        <f t="shared" si="11"/>
        <v/>
      </c>
      <c r="H425" s="765"/>
      <c r="I425" s="765"/>
      <c r="J425" s="765"/>
    </row>
    <row r="426">
      <c r="A426" s="157" t="s">
        <v>7117</v>
      </c>
      <c r="B426" s="198" t="s">
        <v>7118</v>
      </c>
      <c r="C426" s="8" t="s">
        <v>49</v>
      </c>
      <c r="D426" s="8" t="s">
        <v>59</v>
      </c>
      <c r="E426" s="464"/>
      <c r="F426" s="341">
        <v>44880.0</v>
      </c>
      <c r="G426" s="765" t="str">
        <f t="shared" si="11"/>
        <v/>
      </c>
      <c r="H426" s="765"/>
      <c r="I426" s="765"/>
      <c r="J426" s="765"/>
    </row>
    <row r="427">
      <c r="A427" s="157" t="s">
        <v>7119</v>
      </c>
      <c r="B427" s="198" t="s">
        <v>7120</v>
      </c>
      <c r="C427" s="8" t="s">
        <v>49</v>
      </c>
      <c r="D427" s="8" t="s">
        <v>7121</v>
      </c>
      <c r="E427" s="12" t="s">
        <v>6639</v>
      </c>
      <c r="F427" s="341">
        <v>44880.0</v>
      </c>
      <c r="G427" s="765" t="str">
        <f t="shared" si="11"/>
        <v/>
      </c>
      <c r="H427" s="15"/>
      <c r="I427" s="15"/>
      <c r="J427" s="15"/>
    </row>
    <row r="428">
      <c r="A428" s="157" t="s">
        <v>7122</v>
      </c>
      <c r="B428" s="772" t="s">
        <v>7123</v>
      </c>
      <c r="C428" s="8" t="s">
        <v>49</v>
      </c>
      <c r="D428" s="8" t="s">
        <v>7124</v>
      </c>
      <c r="E428" s="464" t="s">
        <v>7125</v>
      </c>
      <c r="F428" s="341">
        <v>44880.0</v>
      </c>
      <c r="G428" s="765" t="str">
        <f t="shared" si="11"/>
        <v/>
      </c>
      <c r="H428" s="765"/>
      <c r="I428" s="765"/>
      <c r="J428" s="765"/>
    </row>
    <row r="429">
      <c r="A429" s="157" t="s">
        <v>510</v>
      </c>
      <c r="B429" s="772" t="s">
        <v>7126</v>
      </c>
      <c r="C429" s="8" t="s">
        <v>49</v>
      </c>
      <c r="D429" s="8" t="s">
        <v>7127</v>
      </c>
      <c r="E429" s="464" t="s">
        <v>7103</v>
      </c>
      <c r="F429" s="341">
        <v>44880.0</v>
      </c>
      <c r="G429" s="765" t="str">
        <f t="shared" si="11"/>
        <v/>
      </c>
      <c r="H429" s="15"/>
      <c r="I429" s="15"/>
      <c r="J429" s="15"/>
    </row>
    <row r="430">
      <c r="A430" s="157" t="s">
        <v>7128</v>
      </c>
      <c r="B430" s="198" t="s">
        <v>7129</v>
      </c>
      <c r="C430" s="8" t="s">
        <v>49</v>
      </c>
      <c r="D430" s="8" t="s">
        <v>7130</v>
      </c>
      <c r="E430" s="464"/>
      <c r="F430" s="341">
        <v>44880.0</v>
      </c>
      <c r="G430" s="765" t="str">
        <f t="shared" si="11"/>
        <v/>
      </c>
      <c r="H430" s="765"/>
      <c r="I430" s="765"/>
      <c r="J430" s="765"/>
    </row>
    <row r="431">
      <c r="A431" s="157" t="s">
        <v>7131</v>
      </c>
      <c r="B431" s="744" t="s">
        <v>7132</v>
      </c>
      <c r="C431" s="8" t="s">
        <v>13</v>
      </c>
      <c r="D431" s="8" t="s">
        <v>97</v>
      </c>
      <c r="E431" s="464" t="s">
        <v>7133</v>
      </c>
      <c r="F431" s="341">
        <v>44880.0</v>
      </c>
      <c r="G431" s="14" t="s">
        <v>22</v>
      </c>
      <c r="H431" s="15">
        <v>44880.0</v>
      </c>
      <c r="I431" s="15"/>
      <c r="J431" s="15"/>
    </row>
    <row r="432">
      <c r="A432" s="157" t="s">
        <v>7134</v>
      </c>
      <c r="B432" s="773" t="s">
        <v>7135</v>
      </c>
      <c r="C432" s="8" t="s">
        <v>96</v>
      </c>
      <c r="D432" s="8" t="s">
        <v>7136</v>
      </c>
      <c r="E432" s="464" t="s">
        <v>7137</v>
      </c>
      <c r="F432" s="341">
        <v>44880.0</v>
      </c>
      <c r="G432" s="15">
        <v>44957.0</v>
      </c>
      <c r="H432" s="15">
        <v>44897.0</v>
      </c>
      <c r="I432" s="15"/>
      <c r="J432" s="15"/>
    </row>
    <row r="433">
      <c r="A433" s="157" t="s">
        <v>7138</v>
      </c>
      <c r="B433" s="775" t="s">
        <v>7139</v>
      </c>
      <c r="C433" s="8" t="s">
        <v>535</v>
      </c>
      <c r="D433" s="8" t="s">
        <v>7140</v>
      </c>
      <c r="E433" s="464" t="s">
        <v>6441</v>
      </c>
      <c r="F433" s="341">
        <v>44880.0</v>
      </c>
      <c r="G433" s="14" t="s">
        <v>22</v>
      </c>
      <c r="H433" s="15">
        <v>44907.0</v>
      </c>
      <c r="I433" s="14"/>
      <c r="J433" s="14"/>
    </row>
    <row r="434">
      <c r="A434" s="157" t="s">
        <v>7141</v>
      </c>
      <c r="B434" s="772" t="s">
        <v>7142</v>
      </c>
      <c r="C434" s="8" t="s">
        <v>96</v>
      </c>
      <c r="D434" s="8" t="s">
        <v>59</v>
      </c>
      <c r="E434" s="464" t="s">
        <v>7143</v>
      </c>
      <c r="F434" s="341">
        <v>44880.0</v>
      </c>
      <c r="G434" s="15" t="s">
        <v>22</v>
      </c>
      <c r="H434" s="15"/>
      <c r="I434" s="15"/>
      <c r="J434" s="15"/>
    </row>
    <row r="435" hidden="1">
      <c r="A435" s="157" t="s">
        <v>484</v>
      </c>
      <c r="B435" s="772" t="s">
        <v>488</v>
      </c>
      <c r="C435" s="8" t="s">
        <v>96</v>
      </c>
      <c r="D435" s="8" t="s">
        <v>7144</v>
      </c>
      <c r="E435" s="776" t="s">
        <v>7145</v>
      </c>
      <c r="F435" s="341">
        <v>44880.0</v>
      </c>
      <c r="G435" s="15" t="s">
        <v>22</v>
      </c>
      <c r="H435" s="15"/>
      <c r="I435" s="15"/>
      <c r="J435" s="15"/>
    </row>
    <row r="436">
      <c r="A436" s="157" t="s">
        <v>7146</v>
      </c>
      <c r="B436" s="744" t="s">
        <v>7147</v>
      </c>
      <c r="C436" s="8" t="s">
        <v>535</v>
      </c>
      <c r="D436" s="8" t="s">
        <v>97</v>
      </c>
      <c r="E436" s="126" t="s">
        <v>6441</v>
      </c>
      <c r="F436" s="341">
        <v>44880.0</v>
      </c>
      <c r="G436" s="14" t="s">
        <v>22</v>
      </c>
      <c r="H436" s="15">
        <v>44904.0</v>
      </c>
      <c r="I436" s="15"/>
      <c r="J436" s="15"/>
    </row>
    <row r="437">
      <c r="A437" s="157" t="s">
        <v>478</v>
      </c>
      <c r="B437" s="773" t="s">
        <v>7148</v>
      </c>
      <c r="C437" s="8" t="s">
        <v>49</v>
      </c>
      <c r="D437" s="8"/>
      <c r="E437" s="12" t="s">
        <v>7149</v>
      </c>
      <c r="F437" s="341">
        <v>44880.0</v>
      </c>
      <c r="G437" s="14" t="s">
        <v>22</v>
      </c>
      <c r="H437" s="15"/>
      <c r="I437" s="15"/>
      <c r="J437" s="15"/>
    </row>
    <row r="438">
      <c r="A438" s="157" t="s">
        <v>7150</v>
      </c>
      <c r="B438" s="773" t="s">
        <v>7151</v>
      </c>
      <c r="C438" s="8" t="s">
        <v>49</v>
      </c>
      <c r="D438" s="8" t="s">
        <v>7152</v>
      </c>
      <c r="E438" s="12" t="s">
        <v>7153</v>
      </c>
      <c r="F438" s="341">
        <v>44880.0</v>
      </c>
      <c r="G438" s="14" t="s">
        <v>22</v>
      </c>
      <c r="H438" s="15"/>
      <c r="I438" s="15"/>
      <c r="J438" s="15"/>
    </row>
    <row r="439">
      <c r="A439" s="157" t="s">
        <v>7154</v>
      </c>
      <c r="B439" s="744" t="s">
        <v>7155</v>
      </c>
      <c r="C439" s="8" t="s">
        <v>173</v>
      </c>
      <c r="D439" s="8" t="s">
        <v>7156</v>
      </c>
      <c r="E439" s="12"/>
      <c r="F439" s="341">
        <v>44880.0</v>
      </c>
      <c r="G439" s="14" t="s">
        <v>22</v>
      </c>
      <c r="H439" s="15"/>
      <c r="I439" s="15"/>
      <c r="J439" s="15"/>
    </row>
    <row r="440">
      <c r="A440" s="157" t="s">
        <v>7157</v>
      </c>
      <c r="B440" s="198" t="s">
        <v>7158</v>
      </c>
      <c r="C440" s="8" t="s">
        <v>49</v>
      </c>
      <c r="D440" s="8" t="s">
        <v>59</v>
      </c>
      <c r="E440" s="464"/>
      <c r="F440" s="341">
        <v>44879.0</v>
      </c>
      <c r="G440" s="765" t="str">
        <f t="shared" ref="G440:G457" si="12">IF(C440="Warm Intro Requested",F440+7,"")</f>
        <v/>
      </c>
      <c r="H440" s="765"/>
      <c r="I440" s="765"/>
      <c r="J440" s="765"/>
    </row>
    <row r="441">
      <c r="A441" s="157" t="s">
        <v>7159</v>
      </c>
      <c r="B441" s="198" t="s">
        <v>7160</v>
      </c>
      <c r="C441" s="8" t="s">
        <v>49</v>
      </c>
      <c r="D441" s="8" t="s">
        <v>59</v>
      </c>
      <c r="E441" s="464"/>
      <c r="F441" s="341">
        <v>44879.0</v>
      </c>
      <c r="G441" s="765" t="str">
        <f t="shared" si="12"/>
        <v/>
      </c>
      <c r="H441" s="765"/>
      <c r="I441" s="765"/>
      <c r="J441" s="765"/>
    </row>
    <row r="442">
      <c r="A442" s="157" t="s">
        <v>7161</v>
      </c>
      <c r="B442" s="198" t="s">
        <v>7162</v>
      </c>
      <c r="C442" s="8" t="s">
        <v>49</v>
      </c>
      <c r="D442" s="8" t="s">
        <v>59</v>
      </c>
      <c r="E442" s="464"/>
      <c r="F442" s="341">
        <v>44879.0</v>
      </c>
      <c r="G442" s="765" t="str">
        <f t="shared" si="12"/>
        <v/>
      </c>
      <c r="H442" s="765"/>
      <c r="I442" s="765"/>
      <c r="J442" s="765"/>
    </row>
    <row r="443">
      <c r="A443" s="157" t="s">
        <v>7163</v>
      </c>
      <c r="B443" s="198" t="s">
        <v>7164</v>
      </c>
      <c r="C443" s="8" t="s">
        <v>49</v>
      </c>
      <c r="D443" s="8" t="s">
        <v>7165</v>
      </c>
      <c r="E443" s="12" t="s">
        <v>6639</v>
      </c>
      <c r="F443" s="341">
        <v>44879.0</v>
      </c>
      <c r="G443" s="765" t="str">
        <f t="shared" si="12"/>
        <v/>
      </c>
      <c r="H443" s="15"/>
      <c r="I443" s="15"/>
      <c r="J443" s="15"/>
    </row>
    <row r="444">
      <c r="A444" s="157" t="s">
        <v>7166</v>
      </c>
      <c r="B444" s="198" t="s">
        <v>7167</v>
      </c>
      <c r="C444" s="8" t="s">
        <v>49</v>
      </c>
      <c r="D444" s="8" t="s">
        <v>59</v>
      </c>
      <c r="E444" s="464"/>
      <c r="F444" s="341">
        <v>44879.0</v>
      </c>
      <c r="G444" s="765" t="str">
        <f t="shared" si="12"/>
        <v/>
      </c>
      <c r="H444" s="765"/>
      <c r="I444" s="765"/>
      <c r="J444" s="765"/>
    </row>
    <row r="445">
      <c r="A445" s="157" t="s">
        <v>7168</v>
      </c>
      <c r="B445" s="198" t="s">
        <v>7169</v>
      </c>
      <c r="C445" s="8" t="s">
        <v>49</v>
      </c>
      <c r="D445" s="8" t="s">
        <v>59</v>
      </c>
      <c r="E445" s="464"/>
      <c r="F445" s="341">
        <v>44879.0</v>
      </c>
      <c r="G445" s="765" t="str">
        <f t="shared" si="12"/>
        <v/>
      </c>
      <c r="H445" s="765"/>
      <c r="I445" s="765"/>
      <c r="J445" s="765"/>
    </row>
    <row r="446">
      <c r="A446" s="157" t="s">
        <v>7170</v>
      </c>
      <c r="B446" s="198" t="s">
        <v>7171</v>
      </c>
      <c r="C446" s="8" t="s">
        <v>49</v>
      </c>
      <c r="D446" s="8" t="s">
        <v>59</v>
      </c>
      <c r="E446" s="464"/>
      <c r="F446" s="341">
        <v>44879.0</v>
      </c>
      <c r="G446" s="765" t="str">
        <f t="shared" si="12"/>
        <v/>
      </c>
      <c r="H446" s="765"/>
      <c r="I446" s="765"/>
      <c r="J446" s="765"/>
    </row>
    <row r="447">
      <c r="A447" s="157" t="s">
        <v>7172</v>
      </c>
      <c r="B447" s="198" t="s">
        <v>7173</v>
      </c>
      <c r="C447" s="8" t="s">
        <v>49</v>
      </c>
      <c r="D447" s="8" t="s">
        <v>59</v>
      </c>
      <c r="E447" s="464"/>
      <c r="F447" s="341">
        <v>44879.0</v>
      </c>
      <c r="G447" s="765" t="str">
        <f t="shared" si="12"/>
        <v/>
      </c>
      <c r="H447" s="765"/>
      <c r="I447" s="765"/>
      <c r="J447" s="765"/>
    </row>
    <row r="448">
      <c r="A448" s="157" t="s">
        <v>7174</v>
      </c>
      <c r="B448" s="198" t="s">
        <v>7175</v>
      </c>
      <c r="C448" s="8" t="s">
        <v>49</v>
      </c>
      <c r="D448" s="8" t="s">
        <v>59</v>
      </c>
      <c r="E448" s="464"/>
      <c r="F448" s="341">
        <v>44879.0</v>
      </c>
      <c r="G448" s="765" t="str">
        <f t="shared" si="12"/>
        <v/>
      </c>
      <c r="H448" s="765"/>
      <c r="I448" s="765"/>
      <c r="J448" s="765"/>
    </row>
    <row r="449">
      <c r="A449" s="157" t="s">
        <v>7176</v>
      </c>
      <c r="B449" s="198" t="s">
        <v>7177</v>
      </c>
      <c r="C449" s="8" t="s">
        <v>49</v>
      </c>
      <c r="D449" s="8" t="s">
        <v>59</v>
      </c>
      <c r="E449" s="464"/>
      <c r="F449" s="341">
        <v>44879.0</v>
      </c>
      <c r="G449" s="765" t="str">
        <f t="shared" si="12"/>
        <v/>
      </c>
      <c r="H449" s="765"/>
      <c r="I449" s="765"/>
      <c r="J449" s="765"/>
    </row>
    <row r="450">
      <c r="A450" s="157" t="s">
        <v>7178</v>
      </c>
      <c r="B450" s="198" t="s">
        <v>7179</v>
      </c>
      <c r="C450" s="8" t="s">
        <v>49</v>
      </c>
      <c r="D450" s="8" t="s">
        <v>59</v>
      </c>
      <c r="E450" s="464"/>
      <c r="F450" s="341">
        <v>44879.0</v>
      </c>
      <c r="G450" s="765" t="str">
        <f t="shared" si="12"/>
        <v/>
      </c>
      <c r="H450" s="765"/>
      <c r="I450" s="765"/>
      <c r="J450" s="765"/>
    </row>
    <row r="451">
      <c r="A451" s="157" t="s">
        <v>7180</v>
      </c>
      <c r="B451" s="198" t="s">
        <v>7181</v>
      </c>
      <c r="C451" s="8" t="s">
        <v>49</v>
      </c>
      <c r="D451" s="8" t="s">
        <v>59</v>
      </c>
      <c r="E451" s="464"/>
      <c r="F451" s="341">
        <v>44879.0</v>
      </c>
      <c r="G451" s="765" t="str">
        <f t="shared" si="12"/>
        <v/>
      </c>
      <c r="H451" s="765"/>
      <c r="I451" s="765"/>
      <c r="J451" s="765"/>
    </row>
    <row r="452">
      <c r="A452" s="157" t="s">
        <v>7182</v>
      </c>
      <c r="B452" s="198" t="s">
        <v>7183</v>
      </c>
      <c r="C452" s="8" t="s">
        <v>49</v>
      </c>
      <c r="D452" s="8" t="s">
        <v>59</v>
      </c>
      <c r="E452" s="464"/>
      <c r="F452" s="341">
        <v>44879.0</v>
      </c>
      <c r="G452" s="765" t="str">
        <f t="shared" si="12"/>
        <v/>
      </c>
      <c r="H452" s="765"/>
      <c r="I452" s="765"/>
      <c r="J452" s="765"/>
    </row>
    <row r="453">
      <c r="A453" s="157" t="s">
        <v>7184</v>
      </c>
      <c r="B453" s="198" t="s">
        <v>7185</v>
      </c>
      <c r="C453" s="8" t="s">
        <v>49</v>
      </c>
      <c r="D453" s="8" t="s">
        <v>59</v>
      </c>
      <c r="E453" s="464"/>
      <c r="F453" s="341">
        <v>44879.0</v>
      </c>
      <c r="G453" s="765" t="str">
        <f t="shared" si="12"/>
        <v/>
      </c>
      <c r="H453" s="765"/>
      <c r="I453" s="765"/>
      <c r="J453" s="765"/>
    </row>
    <row r="454">
      <c r="A454" s="157" t="s">
        <v>7186</v>
      </c>
      <c r="B454" s="198" t="s">
        <v>7187</v>
      </c>
      <c r="C454" s="8" t="s">
        <v>49</v>
      </c>
      <c r="D454" s="8" t="s">
        <v>59</v>
      </c>
      <c r="E454" s="464"/>
      <c r="F454" s="341">
        <v>44879.0</v>
      </c>
      <c r="G454" s="765" t="str">
        <f t="shared" si="12"/>
        <v/>
      </c>
      <c r="H454" s="765"/>
      <c r="I454" s="765"/>
      <c r="J454" s="765"/>
    </row>
    <row r="455">
      <c r="A455" s="157" t="s">
        <v>7188</v>
      </c>
      <c r="B455" s="198" t="s">
        <v>7189</v>
      </c>
      <c r="C455" s="8" t="s">
        <v>49</v>
      </c>
      <c r="D455" s="8" t="s">
        <v>59</v>
      </c>
      <c r="E455" s="464"/>
      <c r="F455" s="341">
        <v>44879.0</v>
      </c>
      <c r="G455" s="765" t="str">
        <f t="shared" si="12"/>
        <v/>
      </c>
      <c r="H455" s="765"/>
      <c r="I455" s="765"/>
      <c r="J455" s="765"/>
    </row>
    <row r="456">
      <c r="A456" s="157" t="s">
        <v>7190</v>
      </c>
      <c r="B456" s="198" t="s">
        <v>7191</v>
      </c>
      <c r="C456" s="8" t="s">
        <v>49</v>
      </c>
      <c r="D456" s="8" t="s">
        <v>59</v>
      </c>
      <c r="E456" s="464"/>
      <c r="F456" s="341">
        <v>44879.0</v>
      </c>
      <c r="G456" s="765" t="str">
        <f t="shared" si="12"/>
        <v/>
      </c>
      <c r="H456" s="765"/>
      <c r="I456" s="765"/>
      <c r="J456" s="765"/>
    </row>
    <row r="457">
      <c r="A457" s="157" t="s">
        <v>7192</v>
      </c>
      <c r="B457" s="198" t="s">
        <v>7193</v>
      </c>
      <c r="C457" s="8" t="s">
        <v>49</v>
      </c>
      <c r="D457" s="8" t="s">
        <v>59</v>
      </c>
      <c r="E457" s="464"/>
      <c r="F457" s="341">
        <v>44879.0</v>
      </c>
      <c r="G457" s="765" t="str">
        <f t="shared" si="12"/>
        <v/>
      </c>
      <c r="H457" s="765"/>
      <c r="I457" s="765"/>
      <c r="J457" s="765"/>
    </row>
    <row r="458">
      <c r="A458" s="157" t="s">
        <v>7194</v>
      </c>
      <c r="B458" s="772" t="s">
        <v>7195</v>
      </c>
      <c r="C458" s="8" t="s">
        <v>13</v>
      </c>
      <c r="D458" s="8" t="s">
        <v>928</v>
      </c>
      <c r="E458" s="769" t="s">
        <v>6824</v>
      </c>
      <c r="F458" s="341">
        <v>44879.0</v>
      </c>
      <c r="G458" s="14" t="s">
        <v>22</v>
      </c>
      <c r="H458" s="15">
        <v>44881.0</v>
      </c>
      <c r="I458" s="15"/>
      <c r="J458" s="15"/>
    </row>
    <row r="459">
      <c r="A459" s="157" t="s">
        <v>7196</v>
      </c>
      <c r="B459" s="772" t="s">
        <v>7197</v>
      </c>
      <c r="C459" s="8" t="s">
        <v>535</v>
      </c>
      <c r="D459" s="8" t="s">
        <v>7198</v>
      </c>
      <c r="E459" s="776" t="s">
        <v>7199</v>
      </c>
      <c r="F459" s="341">
        <v>44879.0</v>
      </c>
      <c r="G459" s="14" t="s">
        <v>22</v>
      </c>
      <c r="H459" s="15">
        <v>44895.0</v>
      </c>
      <c r="I459" s="15"/>
      <c r="J459" s="15"/>
    </row>
    <row r="460">
      <c r="A460" s="157" t="s">
        <v>7200</v>
      </c>
      <c r="B460" s="758" t="s">
        <v>7201</v>
      </c>
      <c r="C460" s="8" t="s">
        <v>49</v>
      </c>
      <c r="D460" s="8" t="s">
        <v>7202</v>
      </c>
      <c r="E460" s="12" t="s">
        <v>98</v>
      </c>
      <c r="F460" s="341">
        <v>44879.0</v>
      </c>
      <c r="G460" s="14" t="s">
        <v>22</v>
      </c>
      <c r="H460" s="15"/>
      <c r="I460" s="15"/>
      <c r="J460" s="15"/>
    </row>
    <row r="461">
      <c r="A461" s="157" t="s">
        <v>7203</v>
      </c>
      <c r="B461" s="198" t="s">
        <v>7204</v>
      </c>
      <c r="C461" s="8" t="s">
        <v>49</v>
      </c>
      <c r="D461" s="8" t="s">
        <v>59</v>
      </c>
      <c r="E461" s="464"/>
      <c r="F461" s="341">
        <v>44876.0</v>
      </c>
      <c r="G461" s="765" t="str">
        <f t="shared" ref="G461:G473" si="13">IF(C461="Warm Intro Requested",F461+7,"")</f>
        <v/>
      </c>
      <c r="H461" s="765"/>
      <c r="I461" s="765"/>
      <c r="J461" s="765"/>
    </row>
    <row r="462">
      <c r="A462" s="157" t="s">
        <v>7205</v>
      </c>
      <c r="B462" s="198" t="s">
        <v>7206</v>
      </c>
      <c r="C462" s="8" t="s">
        <v>49</v>
      </c>
      <c r="D462" s="8" t="s">
        <v>59</v>
      </c>
      <c r="E462" s="464"/>
      <c r="F462" s="341">
        <v>44876.0</v>
      </c>
      <c r="G462" s="765" t="str">
        <f t="shared" si="13"/>
        <v/>
      </c>
      <c r="H462" s="765"/>
      <c r="I462" s="765"/>
      <c r="J462" s="765"/>
    </row>
    <row r="463">
      <c r="A463" s="157" t="s">
        <v>7207</v>
      </c>
      <c r="B463" s="198" t="s">
        <v>7208</v>
      </c>
      <c r="C463" s="8" t="s">
        <v>49</v>
      </c>
      <c r="D463" s="8" t="s">
        <v>59</v>
      </c>
      <c r="E463" s="464"/>
      <c r="F463" s="341">
        <v>44876.0</v>
      </c>
      <c r="G463" s="765" t="str">
        <f t="shared" si="13"/>
        <v/>
      </c>
      <c r="H463" s="765"/>
      <c r="I463" s="765"/>
      <c r="J463" s="765"/>
    </row>
    <row r="464">
      <c r="A464" s="157" t="s">
        <v>7209</v>
      </c>
      <c r="B464" s="198" t="s">
        <v>7210</v>
      </c>
      <c r="C464" s="8" t="s">
        <v>49</v>
      </c>
      <c r="D464" s="8" t="s">
        <v>59</v>
      </c>
      <c r="E464" s="464" t="s">
        <v>7211</v>
      </c>
      <c r="F464" s="341">
        <v>44876.0</v>
      </c>
      <c r="G464" s="765" t="str">
        <f t="shared" si="13"/>
        <v/>
      </c>
      <c r="H464" s="765"/>
      <c r="I464" s="765"/>
      <c r="J464" s="765"/>
    </row>
    <row r="465">
      <c r="A465" s="157" t="s">
        <v>7212</v>
      </c>
      <c r="B465" s="198" t="s">
        <v>7213</v>
      </c>
      <c r="C465" s="8" t="s">
        <v>49</v>
      </c>
      <c r="D465" s="8" t="s">
        <v>59</v>
      </c>
      <c r="E465" s="464"/>
      <c r="F465" s="341">
        <v>44876.0</v>
      </c>
      <c r="G465" s="765" t="str">
        <f t="shared" si="13"/>
        <v/>
      </c>
      <c r="H465" s="765"/>
      <c r="I465" s="765"/>
      <c r="J465" s="765"/>
    </row>
    <row r="466">
      <c r="A466" s="157" t="s">
        <v>7214</v>
      </c>
      <c r="B466" s="198" t="s">
        <v>7215</v>
      </c>
      <c r="C466" s="8" t="s">
        <v>49</v>
      </c>
      <c r="D466" s="8" t="s">
        <v>59</v>
      </c>
      <c r="E466" s="464"/>
      <c r="F466" s="341">
        <v>44876.0</v>
      </c>
      <c r="G466" s="765" t="str">
        <f t="shared" si="13"/>
        <v/>
      </c>
      <c r="H466" s="765"/>
      <c r="I466" s="765"/>
      <c r="J466" s="765"/>
    </row>
    <row r="467">
      <c r="A467" s="157" t="s">
        <v>7216</v>
      </c>
      <c r="B467" s="198" t="s">
        <v>7217</v>
      </c>
      <c r="C467" s="8" t="s">
        <v>49</v>
      </c>
      <c r="D467" s="8" t="s">
        <v>59</v>
      </c>
      <c r="E467" s="464"/>
      <c r="F467" s="341">
        <v>44876.0</v>
      </c>
      <c r="G467" s="765" t="str">
        <f t="shared" si="13"/>
        <v/>
      </c>
      <c r="H467" s="765"/>
      <c r="I467" s="765"/>
      <c r="J467" s="765"/>
    </row>
    <row r="468">
      <c r="A468" s="157" t="s">
        <v>7218</v>
      </c>
      <c r="B468" s="198" t="s">
        <v>7219</v>
      </c>
      <c r="C468" s="8" t="s">
        <v>49</v>
      </c>
      <c r="D468" s="8" t="s">
        <v>59</v>
      </c>
      <c r="E468" s="464" t="s">
        <v>7220</v>
      </c>
      <c r="F468" s="341">
        <v>44876.0</v>
      </c>
      <c r="G468" s="765" t="str">
        <f t="shared" si="13"/>
        <v/>
      </c>
      <c r="H468" s="765"/>
      <c r="I468" s="765"/>
      <c r="J468" s="765"/>
    </row>
    <row r="469">
      <c r="A469" s="157" t="s">
        <v>7221</v>
      </c>
      <c r="B469" s="198" t="s">
        <v>7222</v>
      </c>
      <c r="C469" s="8" t="s">
        <v>49</v>
      </c>
      <c r="D469" s="8" t="s">
        <v>59</v>
      </c>
      <c r="E469" s="464"/>
      <c r="F469" s="341">
        <v>44876.0</v>
      </c>
      <c r="G469" s="765" t="str">
        <f t="shared" si="13"/>
        <v/>
      </c>
      <c r="H469" s="765"/>
      <c r="I469" s="765"/>
      <c r="J469" s="765"/>
    </row>
    <row r="470">
      <c r="A470" s="157" t="s">
        <v>7223</v>
      </c>
      <c r="B470" s="198" t="s">
        <v>7224</v>
      </c>
      <c r="C470" s="8" t="s">
        <v>49</v>
      </c>
      <c r="D470" s="8" t="s">
        <v>59</v>
      </c>
      <c r="E470" s="464"/>
      <c r="F470" s="341">
        <v>44876.0</v>
      </c>
      <c r="G470" s="765" t="str">
        <f t="shared" si="13"/>
        <v/>
      </c>
      <c r="H470" s="765"/>
      <c r="I470" s="765"/>
      <c r="J470" s="765"/>
    </row>
    <row r="471">
      <c r="A471" s="157" t="s">
        <v>7225</v>
      </c>
      <c r="B471" s="198" t="s">
        <v>7226</v>
      </c>
      <c r="C471" s="8" t="s">
        <v>49</v>
      </c>
      <c r="D471" s="8" t="s">
        <v>59</v>
      </c>
      <c r="E471" s="464"/>
      <c r="F471" s="341">
        <v>44876.0</v>
      </c>
      <c r="G471" s="765" t="str">
        <f t="shared" si="13"/>
        <v/>
      </c>
      <c r="H471" s="765"/>
      <c r="I471" s="765"/>
      <c r="J471" s="765"/>
    </row>
    <row r="472">
      <c r="A472" s="157" t="s">
        <v>7227</v>
      </c>
      <c r="B472" s="198" t="s">
        <v>7228</v>
      </c>
      <c r="C472" s="8" t="s">
        <v>49</v>
      </c>
      <c r="D472" s="8" t="s">
        <v>59</v>
      </c>
      <c r="E472" s="464"/>
      <c r="F472" s="341">
        <v>44876.0</v>
      </c>
      <c r="G472" s="765" t="str">
        <f t="shared" si="13"/>
        <v/>
      </c>
      <c r="H472" s="765"/>
      <c r="I472" s="765"/>
      <c r="J472" s="765"/>
    </row>
    <row r="473">
      <c r="A473" s="157" t="s">
        <v>7229</v>
      </c>
      <c r="B473" s="198" t="s">
        <v>7230</v>
      </c>
      <c r="C473" s="8" t="s">
        <v>49</v>
      </c>
      <c r="D473" s="8" t="s">
        <v>59</v>
      </c>
      <c r="E473" s="464"/>
      <c r="F473" s="341">
        <v>44876.0</v>
      </c>
      <c r="G473" s="765" t="str">
        <f t="shared" si="13"/>
        <v/>
      </c>
      <c r="H473" s="765"/>
      <c r="I473" s="765"/>
      <c r="J473" s="765"/>
    </row>
    <row r="474">
      <c r="A474" s="157" t="s">
        <v>7231</v>
      </c>
      <c r="B474" s="198" t="s">
        <v>7232</v>
      </c>
      <c r="C474" s="8" t="s">
        <v>13</v>
      </c>
      <c r="D474" s="8" t="s">
        <v>7124</v>
      </c>
      <c r="E474" s="464" t="s">
        <v>7233</v>
      </c>
      <c r="F474" s="341">
        <v>44876.0</v>
      </c>
      <c r="G474" s="14" t="s">
        <v>22</v>
      </c>
      <c r="H474" s="15">
        <v>44883.0</v>
      </c>
      <c r="I474" s="765"/>
      <c r="J474" s="765"/>
    </row>
    <row r="475">
      <c r="A475" s="157" t="s">
        <v>7234</v>
      </c>
      <c r="B475" s="198" t="s">
        <v>7235</v>
      </c>
      <c r="C475" s="8" t="s">
        <v>49</v>
      </c>
      <c r="D475" s="8" t="s">
        <v>59</v>
      </c>
      <c r="E475" s="464"/>
      <c r="F475" s="341">
        <v>44876.0</v>
      </c>
      <c r="G475" s="765" t="str">
        <f t="shared" ref="G475:G485" si="14">IF(C475="Warm Intro Requested",F475+7,"")</f>
        <v/>
      </c>
      <c r="H475" s="765"/>
      <c r="I475" s="765"/>
      <c r="J475" s="765"/>
    </row>
    <row r="476">
      <c r="A476" s="157" t="s">
        <v>7236</v>
      </c>
      <c r="B476" s="198" t="s">
        <v>7237</v>
      </c>
      <c r="C476" s="8" t="s">
        <v>49</v>
      </c>
      <c r="D476" s="8" t="s">
        <v>59</v>
      </c>
      <c r="E476" s="464"/>
      <c r="F476" s="341">
        <v>44876.0</v>
      </c>
      <c r="G476" s="765" t="str">
        <f t="shared" si="14"/>
        <v/>
      </c>
      <c r="H476" s="765"/>
      <c r="I476" s="765"/>
      <c r="J476" s="765"/>
    </row>
    <row r="477">
      <c r="A477" s="157" t="s">
        <v>7238</v>
      </c>
      <c r="B477" s="198" t="s">
        <v>7239</v>
      </c>
      <c r="C477" s="8" t="s">
        <v>49</v>
      </c>
      <c r="D477" s="8" t="s">
        <v>59</v>
      </c>
      <c r="E477" s="464"/>
      <c r="F477" s="341">
        <v>44876.0</v>
      </c>
      <c r="G477" s="765" t="str">
        <f t="shared" si="14"/>
        <v/>
      </c>
      <c r="H477" s="765"/>
      <c r="I477" s="765"/>
      <c r="J477" s="765"/>
    </row>
    <row r="478">
      <c r="A478" s="157" t="s">
        <v>7240</v>
      </c>
      <c r="B478" s="198" t="s">
        <v>7241</v>
      </c>
      <c r="C478" s="8" t="s">
        <v>49</v>
      </c>
      <c r="D478" s="8" t="s">
        <v>59</v>
      </c>
      <c r="E478" s="464"/>
      <c r="F478" s="341">
        <v>44876.0</v>
      </c>
      <c r="G478" s="765" t="str">
        <f t="shared" si="14"/>
        <v/>
      </c>
      <c r="H478" s="765"/>
      <c r="I478" s="765"/>
      <c r="J478" s="765"/>
    </row>
    <row r="479">
      <c r="A479" s="157" t="s">
        <v>7242</v>
      </c>
      <c r="B479" s="198" t="s">
        <v>7243</v>
      </c>
      <c r="C479" s="8" t="s">
        <v>49</v>
      </c>
      <c r="D479" s="8" t="s">
        <v>59</v>
      </c>
      <c r="E479" s="464"/>
      <c r="F479" s="341">
        <v>44876.0</v>
      </c>
      <c r="G479" s="765" t="str">
        <f t="shared" si="14"/>
        <v/>
      </c>
      <c r="H479" s="765"/>
      <c r="I479" s="765"/>
      <c r="J479" s="765"/>
    </row>
    <row r="480">
      <c r="A480" s="157" t="s">
        <v>7244</v>
      </c>
      <c r="B480" s="198" t="s">
        <v>7245</v>
      </c>
      <c r="C480" s="8" t="s">
        <v>49</v>
      </c>
      <c r="D480" s="8" t="s">
        <v>59</v>
      </c>
      <c r="E480" s="464"/>
      <c r="F480" s="341">
        <v>44876.0</v>
      </c>
      <c r="G480" s="765" t="str">
        <f t="shared" si="14"/>
        <v/>
      </c>
      <c r="H480" s="765"/>
      <c r="I480" s="765"/>
      <c r="J480" s="765"/>
    </row>
    <row r="481">
      <c r="A481" s="157" t="s">
        <v>7246</v>
      </c>
      <c r="B481" s="198" t="s">
        <v>7247</v>
      </c>
      <c r="C481" s="8" t="s">
        <v>49</v>
      </c>
      <c r="D481" s="8" t="s">
        <v>59</v>
      </c>
      <c r="E481" s="464"/>
      <c r="F481" s="341">
        <v>44876.0</v>
      </c>
      <c r="G481" s="765" t="str">
        <f t="shared" si="14"/>
        <v/>
      </c>
      <c r="H481" s="765"/>
      <c r="I481" s="765"/>
      <c r="J481" s="765"/>
    </row>
    <row r="482">
      <c r="A482" s="157" t="s">
        <v>7248</v>
      </c>
      <c r="B482" s="198" t="s">
        <v>7249</v>
      </c>
      <c r="C482" s="8" t="s">
        <v>13</v>
      </c>
      <c r="D482" s="8" t="s">
        <v>59</v>
      </c>
      <c r="E482" s="464" t="s">
        <v>1276</v>
      </c>
      <c r="F482" s="341">
        <v>44876.0</v>
      </c>
      <c r="G482" s="765" t="str">
        <f t="shared" si="14"/>
        <v/>
      </c>
      <c r="H482" s="15">
        <v>45007.0</v>
      </c>
      <c r="I482" s="765"/>
      <c r="J482" s="765"/>
    </row>
    <row r="483">
      <c r="A483" s="157" t="s">
        <v>7250</v>
      </c>
      <c r="B483" s="198" t="s">
        <v>7251</v>
      </c>
      <c r="C483" s="8" t="s">
        <v>49</v>
      </c>
      <c r="D483" s="8" t="s">
        <v>59</v>
      </c>
      <c r="E483" s="464"/>
      <c r="F483" s="341">
        <v>44876.0</v>
      </c>
      <c r="G483" s="765" t="str">
        <f t="shared" si="14"/>
        <v/>
      </c>
      <c r="H483" s="765"/>
      <c r="I483" s="765"/>
      <c r="J483" s="765"/>
    </row>
    <row r="484">
      <c r="A484" s="157" t="s">
        <v>7252</v>
      </c>
      <c r="B484" s="198" t="s">
        <v>7253</v>
      </c>
      <c r="C484" s="8" t="s">
        <v>49</v>
      </c>
      <c r="D484" s="8" t="s">
        <v>59</v>
      </c>
      <c r="E484" s="464"/>
      <c r="F484" s="341">
        <v>44876.0</v>
      </c>
      <c r="G484" s="765" t="str">
        <f t="shared" si="14"/>
        <v/>
      </c>
      <c r="H484" s="765"/>
      <c r="I484" s="765"/>
      <c r="J484" s="765"/>
    </row>
    <row r="485">
      <c r="A485" s="157" t="s">
        <v>7254</v>
      </c>
      <c r="B485" s="198" t="s">
        <v>7255</v>
      </c>
      <c r="C485" s="8" t="s">
        <v>49</v>
      </c>
      <c r="D485" s="8" t="s">
        <v>59</v>
      </c>
      <c r="E485" s="464"/>
      <c r="F485" s="341">
        <v>44876.0</v>
      </c>
      <c r="G485" s="765" t="str">
        <f t="shared" si="14"/>
        <v/>
      </c>
      <c r="H485" s="765"/>
      <c r="I485" s="765"/>
      <c r="J485" s="765"/>
    </row>
    <row r="486">
      <c r="A486" s="157" t="s">
        <v>7256</v>
      </c>
      <c r="B486" s="773" t="s">
        <v>7257</v>
      </c>
      <c r="C486" s="8" t="s">
        <v>535</v>
      </c>
      <c r="D486" s="8" t="s">
        <v>59</v>
      </c>
      <c r="E486" s="789"/>
      <c r="F486" s="341">
        <v>44876.0</v>
      </c>
      <c r="G486" s="14" t="s">
        <v>22</v>
      </c>
      <c r="H486" s="15">
        <v>44880.0</v>
      </c>
      <c r="I486" s="765"/>
      <c r="J486" s="765"/>
    </row>
    <row r="487">
      <c r="A487" s="157" t="s">
        <v>7258</v>
      </c>
      <c r="B487" s="744" t="s">
        <v>7259</v>
      </c>
      <c r="C487" s="8" t="s">
        <v>535</v>
      </c>
      <c r="D487" s="8" t="s">
        <v>6447</v>
      </c>
      <c r="E487" s="464"/>
      <c r="F487" s="341">
        <v>44876.0</v>
      </c>
      <c r="G487" s="127" t="s">
        <v>22</v>
      </c>
      <c r="H487" s="15">
        <v>44882.0</v>
      </c>
      <c r="I487" s="15"/>
      <c r="J487" s="15"/>
    </row>
    <row r="488">
      <c r="A488" s="653" t="s">
        <v>7260</v>
      </c>
      <c r="B488" s="772" t="s">
        <v>7261</v>
      </c>
      <c r="C488" s="124" t="s">
        <v>14</v>
      </c>
      <c r="D488" s="124"/>
      <c r="E488" s="126"/>
      <c r="F488" s="782">
        <v>44876.0</v>
      </c>
      <c r="G488" s="765" t="str">
        <f>IF(C488="Warm Outreach in Progress",F488+7,"")</f>
        <v/>
      </c>
      <c r="H488" s="128">
        <v>44879.0</v>
      </c>
      <c r="I488" s="128">
        <v>44884.0</v>
      </c>
      <c r="J488" s="128">
        <v>44935.0</v>
      </c>
    </row>
    <row r="489">
      <c r="A489" s="157" t="s">
        <v>7262</v>
      </c>
      <c r="B489" s="744" t="s">
        <v>7263</v>
      </c>
      <c r="C489" s="8" t="s">
        <v>535</v>
      </c>
      <c r="D489" s="8" t="s">
        <v>7264</v>
      </c>
      <c r="E489" s="464" t="s">
        <v>6441</v>
      </c>
      <c r="F489" s="341">
        <v>44876.0</v>
      </c>
      <c r="G489" s="14" t="s">
        <v>22</v>
      </c>
      <c r="H489" s="15"/>
      <c r="I489" s="15"/>
      <c r="J489" s="15"/>
    </row>
    <row r="490" hidden="1">
      <c r="A490" s="157" t="s">
        <v>7265</v>
      </c>
      <c r="B490" s="773" t="s">
        <v>7266</v>
      </c>
      <c r="C490" s="8" t="s">
        <v>96</v>
      </c>
      <c r="D490" s="8" t="s">
        <v>7267</v>
      </c>
      <c r="E490" s="464" t="s">
        <v>7268</v>
      </c>
      <c r="F490" s="341">
        <v>44876.0</v>
      </c>
      <c r="G490" s="15">
        <v>44937.0</v>
      </c>
      <c r="H490" s="15"/>
      <c r="I490" s="15"/>
      <c r="J490" s="15"/>
    </row>
    <row r="491" hidden="1">
      <c r="A491" s="157" t="s">
        <v>446</v>
      </c>
      <c r="B491" s="775" t="s">
        <v>7269</v>
      </c>
      <c r="C491" s="8" t="s">
        <v>173</v>
      </c>
      <c r="D491" s="8" t="s">
        <v>7270</v>
      </c>
      <c r="E491" s="464" t="s">
        <v>7271</v>
      </c>
      <c r="F491" s="341">
        <v>44876.0</v>
      </c>
      <c r="G491" s="14" t="s">
        <v>22</v>
      </c>
      <c r="H491" s="15"/>
      <c r="I491" s="15"/>
      <c r="J491" s="15"/>
    </row>
    <row r="492">
      <c r="A492" s="157" t="s">
        <v>7272</v>
      </c>
      <c r="B492" s="744" t="s">
        <v>7273</v>
      </c>
      <c r="C492" s="8" t="s">
        <v>535</v>
      </c>
      <c r="D492" s="8" t="s">
        <v>7274</v>
      </c>
      <c r="E492" s="464" t="s">
        <v>6441</v>
      </c>
      <c r="F492" s="341">
        <v>44876.0</v>
      </c>
      <c r="G492" s="14" t="s">
        <v>22</v>
      </c>
      <c r="H492" s="15"/>
      <c r="I492" s="15"/>
      <c r="J492" s="15"/>
    </row>
    <row r="493">
      <c r="A493" s="157" t="s">
        <v>7275</v>
      </c>
      <c r="B493" s="198" t="s">
        <v>7276</v>
      </c>
      <c r="C493" s="8" t="s">
        <v>49</v>
      </c>
      <c r="D493" s="8" t="s">
        <v>59</v>
      </c>
      <c r="E493" s="464"/>
      <c r="F493" s="341">
        <v>44875.0</v>
      </c>
      <c r="G493" s="765" t="str">
        <f>IF(C493="Warm Outreach in Progress",F493+7,"")</f>
        <v/>
      </c>
      <c r="H493" s="765"/>
      <c r="I493" s="765"/>
      <c r="J493" s="765"/>
    </row>
    <row r="494">
      <c r="A494" s="157" t="s">
        <v>7277</v>
      </c>
      <c r="B494" s="198" t="s">
        <v>7278</v>
      </c>
      <c r="C494" s="8" t="s">
        <v>535</v>
      </c>
      <c r="D494" s="8" t="s">
        <v>59</v>
      </c>
      <c r="E494" s="12" t="s">
        <v>6441</v>
      </c>
      <c r="F494" s="341">
        <v>44875.0</v>
      </c>
      <c r="G494" s="14" t="s">
        <v>22</v>
      </c>
      <c r="H494" s="765"/>
      <c r="I494" s="765"/>
      <c r="J494" s="765"/>
    </row>
    <row r="495">
      <c r="A495" s="157" t="s">
        <v>7279</v>
      </c>
      <c r="B495" s="773" t="s">
        <v>7280</v>
      </c>
      <c r="C495" s="8" t="s">
        <v>535</v>
      </c>
      <c r="D495" s="8"/>
      <c r="E495" s="8" t="s">
        <v>7281</v>
      </c>
      <c r="F495" s="341">
        <v>44875.0</v>
      </c>
      <c r="G495" s="14" t="s">
        <v>22</v>
      </c>
      <c r="H495" s="765"/>
      <c r="I495" s="765"/>
      <c r="J495" s="765"/>
    </row>
    <row r="496">
      <c r="A496" s="157" t="s">
        <v>7282</v>
      </c>
      <c r="B496" s="198" t="s">
        <v>7283</v>
      </c>
      <c r="C496" s="8" t="s">
        <v>535</v>
      </c>
      <c r="D496" s="8" t="s">
        <v>59</v>
      </c>
      <c r="E496" s="12" t="s">
        <v>6441</v>
      </c>
      <c r="F496" s="341">
        <v>44875.0</v>
      </c>
      <c r="G496" s="14" t="s">
        <v>22</v>
      </c>
      <c r="H496" s="765"/>
      <c r="I496" s="765"/>
      <c r="J496" s="765"/>
    </row>
    <row r="497">
      <c r="A497" s="157" t="s">
        <v>7284</v>
      </c>
      <c r="B497" s="198" t="s">
        <v>7285</v>
      </c>
      <c r="C497" s="8" t="s">
        <v>535</v>
      </c>
      <c r="D497" s="8"/>
      <c r="E497" s="8" t="s">
        <v>7281</v>
      </c>
      <c r="F497" s="341">
        <v>44875.0</v>
      </c>
      <c r="G497" s="15" t="str">
        <f>IF(C497="Warm Outreach in Progress",F497+7,"")</f>
        <v/>
      </c>
      <c r="H497" s="15"/>
      <c r="I497" s="15"/>
      <c r="J497" s="15"/>
    </row>
    <row r="498">
      <c r="A498" s="157" t="s">
        <v>7286</v>
      </c>
      <c r="B498" s="198" t="s">
        <v>7287</v>
      </c>
      <c r="C498" s="8" t="s">
        <v>535</v>
      </c>
      <c r="D498" s="8" t="s">
        <v>59</v>
      </c>
      <c r="E498" s="12" t="s">
        <v>6441</v>
      </c>
      <c r="F498" s="341">
        <v>44875.0</v>
      </c>
      <c r="G498" s="14" t="s">
        <v>22</v>
      </c>
      <c r="H498" s="15"/>
      <c r="I498" s="15"/>
      <c r="J498" s="15"/>
    </row>
    <row r="499">
      <c r="A499" s="157" t="s">
        <v>7288</v>
      </c>
      <c r="B499" s="198" t="s">
        <v>7289</v>
      </c>
      <c r="C499" s="8" t="s">
        <v>535</v>
      </c>
      <c r="D499" s="8"/>
      <c r="E499" s="8" t="s">
        <v>7281</v>
      </c>
      <c r="F499" s="341">
        <v>44875.0</v>
      </c>
      <c r="G499" s="15" t="str">
        <f>IF(C499="Warm Outreach in Progress",F499+7,"")</f>
        <v/>
      </c>
      <c r="H499" s="15"/>
      <c r="I499" s="15"/>
      <c r="J499" s="15"/>
    </row>
    <row r="500">
      <c r="A500" s="157" t="s">
        <v>7290</v>
      </c>
      <c r="B500" s="198" t="s">
        <v>7291</v>
      </c>
      <c r="C500" s="8" t="s">
        <v>535</v>
      </c>
      <c r="D500" s="8" t="s">
        <v>59</v>
      </c>
      <c r="E500" s="12" t="s">
        <v>6441</v>
      </c>
      <c r="F500" s="341">
        <v>44875.0</v>
      </c>
      <c r="G500" s="14" t="s">
        <v>22</v>
      </c>
      <c r="H500" s="15"/>
      <c r="I500" s="15"/>
      <c r="J500" s="15"/>
    </row>
    <row r="501">
      <c r="A501" s="157" t="s">
        <v>7292</v>
      </c>
      <c r="B501" s="198" t="s">
        <v>7293</v>
      </c>
      <c r="C501" s="8" t="s">
        <v>535</v>
      </c>
      <c r="D501" s="8" t="s">
        <v>59</v>
      </c>
      <c r="E501" s="12" t="s">
        <v>6441</v>
      </c>
      <c r="F501" s="341">
        <v>44875.0</v>
      </c>
      <c r="G501" s="14" t="s">
        <v>22</v>
      </c>
      <c r="H501" s="15"/>
      <c r="I501" s="15"/>
      <c r="J501" s="15"/>
    </row>
    <row r="502">
      <c r="A502" s="157" t="s">
        <v>7294</v>
      </c>
      <c r="B502" s="198" t="s">
        <v>7295</v>
      </c>
      <c r="C502" s="8" t="s">
        <v>535</v>
      </c>
      <c r="D502" s="8"/>
      <c r="E502" s="8" t="s">
        <v>7281</v>
      </c>
      <c r="F502" s="341">
        <v>44875.0</v>
      </c>
      <c r="G502" s="15" t="str">
        <f t="shared" ref="G502:G503" si="15">IF(C502="Warm Outreach in Progress",F502+7,"")</f>
        <v/>
      </c>
      <c r="H502" s="15"/>
      <c r="I502" s="15"/>
      <c r="J502" s="15"/>
    </row>
    <row r="503">
      <c r="A503" s="157" t="s">
        <v>7296</v>
      </c>
      <c r="B503" s="198" t="s">
        <v>7297</v>
      </c>
      <c r="C503" s="8" t="s">
        <v>535</v>
      </c>
      <c r="D503" s="8"/>
      <c r="E503" s="8" t="s">
        <v>7281</v>
      </c>
      <c r="F503" s="341">
        <v>44875.0</v>
      </c>
      <c r="G503" s="15" t="str">
        <f t="shared" si="15"/>
        <v/>
      </c>
      <c r="H503" s="15"/>
      <c r="I503" s="15"/>
      <c r="J503" s="15"/>
    </row>
    <row r="504">
      <c r="A504" s="157" t="s">
        <v>7298</v>
      </c>
      <c r="B504" s="198" t="s">
        <v>7299</v>
      </c>
      <c r="C504" s="8" t="s">
        <v>535</v>
      </c>
      <c r="D504" s="8" t="s">
        <v>59</v>
      </c>
      <c r="E504" s="12" t="s">
        <v>6441</v>
      </c>
      <c r="F504" s="341">
        <v>44875.0</v>
      </c>
      <c r="G504" s="14" t="s">
        <v>22</v>
      </c>
      <c r="H504" s="15"/>
      <c r="I504" s="15"/>
      <c r="J504" s="15"/>
    </row>
    <row r="505">
      <c r="A505" s="157" t="s">
        <v>7300</v>
      </c>
      <c r="B505" s="775" t="s">
        <v>7301</v>
      </c>
      <c r="C505" s="8" t="s">
        <v>535</v>
      </c>
      <c r="D505" s="8" t="s">
        <v>7302</v>
      </c>
      <c r="E505" s="12" t="s">
        <v>6441</v>
      </c>
      <c r="F505" s="341">
        <v>44875.0</v>
      </c>
      <c r="G505" s="14" t="s">
        <v>22</v>
      </c>
      <c r="H505" s="765"/>
      <c r="I505" s="765"/>
      <c r="J505" s="765"/>
    </row>
    <row r="506">
      <c r="A506" s="157" t="s">
        <v>7303</v>
      </c>
      <c r="B506" s="772" t="s">
        <v>7304</v>
      </c>
      <c r="C506" s="8" t="s">
        <v>535</v>
      </c>
      <c r="D506" s="8" t="s">
        <v>7305</v>
      </c>
      <c r="E506" s="464" t="s">
        <v>6441</v>
      </c>
      <c r="F506" s="341">
        <v>44875.0</v>
      </c>
      <c r="G506" s="14" t="s">
        <v>22</v>
      </c>
      <c r="H506" s="15">
        <v>44886.0</v>
      </c>
      <c r="I506" s="15"/>
      <c r="J506" s="15"/>
    </row>
    <row r="507">
      <c r="A507" s="157" t="s">
        <v>7306</v>
      </c>
      <c r="B507" s="773" t="s">
        <v>7307</v>
      </c>
      <c r="C507" s="8" t="s">
        <v>49</v>
      </c>
      <c r="D507" s="8" t="s">
        <v>7308</v>
      </c>
      <c r="E507" s="12" t="s">
        <v>7068</v>
      </c>
      <c r="F507" s="341">
        <v>44875.0</v>
      </c>
      <c r="G507" s="765" t="str">
        <f t="shared" ref="G507:G508" si="16">IF(C507="Warm Intro Requested",F507+7,"")</f>
        <v/>
      </c>
      <c r="H507" s="15"/>
      <c r="I507" s="15"/>
      <c r="J507" s="15"/>
    </row>
    <row r="508">
      <c r="A508" s="653" t="s">
        <v>7309</v>
      </c>
      <c r="B508" s="772" t="s">
        <v>7310</v>
      </c>
      <c r="C508" s="124" t="s">
        <v>13</v>
      </c>
      <c r="D508" s="124"/>
      <c r="E508" s="126" t="s">
        <v>7311</v>
      </c>
      <c r="F508" s="782">
        <v>44875.0</v>
      </c>
      <c r="G508" s="765" t="str">
        <f t="shared" si="16"/>
        <v/>
      </c>
      <c r="H508" s="128">
        <v>44902.0</v>
      </c>
      <c r="I508" s="128"/>
      <c r="J508" s="128"/>
    </row>
    <row r="509">
      <c r="A509" s="157" t="s">
        <v>7312</v>
      </c>
      <c r="B509" s="744" t="s">
        <v>7313</v>
      </c>
      <c r="C509" s="8" t="s">
        <v>535</v>
      </c>
      <c r="D509" s="8" t="s">
        <v>7314</v>
      </c>
      <c r="E509" s="12" t="s">
        <v>7315</v>
      </c>
      <c r="F509" s="341">
        <v>44875.0</v>
      </c>
      <c r="G509" s="14" t="s">
        <v>22</v>
      </c>
      <c r="H509" s="15">
        <v>44909.0</v>
      </c>
      <c r="I509" s="15"/>
      <c r="J509" s="15"/>
    </row>
    <row r="510">
      <c r="A510" s="157" t="s">
        <v>7316</v>
      </c>
      <c r="B510" s="768" t="s">
        <v>7317</v>
      </c>
      <c r="C510" s="8" t="s">
        <v>13</v>
      </c>
      <c r="D510" s="8" t="s">
        <v>7318</v>
      </c>
      <c r="E510" s="12"/>
      <c r="F510" s="341">
        <v>44875.0</v>
      </c>
      <c r="G510" s="14" t="s">
        <v>22</v>
      </c>
      <c r="H510" s="15">
        <v>44909.0</v>
      </c>
      <c r="I510" s="15"/>
      <c r="J510" s="15"/>
    </row>
    <row r="511">
      <c r="A511" s="157" t="s">
        <v>7319</v>
      </c>
      <c r="B511" s="775" t="s">
        <v>7320</v>
      </c>
      <c r="C511" s="8" t="s">
        <v>535</v>
      </c>
      <c r="D511" s="8" t="s">
        <v>7321</v>
      </c>
      <c r="E511" s="12" t="s">
        <v>6441</v>
      </c>
      <c r="F511" s="341">
        <v>44874.0</v>
      </c>
      <c r="G511" s="14" t="s">
        <v>22</v>
      </c>
      <c r="H511" s="15"/>
      <c r="I511" s="15"/>
      <c r="J511" s="15"/>
    </row>
    <row r="512">
      <c r="A512" s="157" t="s">
        <v>7322</v>
      </c>
      <c r="B512" s="198" t="s">
        <v>7323</v>
      </c>
      <c r="C512" s="8" t="s">
        <v>535</v>
      </c>
      <c r="D512" s="8" t="s">
        <v>59</v>
      </c>
      <c r="E512" s="8" t="s">
        <v>7281</v>
      </c>
      <c r="F512" s="341">
        <v>44874.0</v>
      </c>
      <c r="G512" s="765" t="str">
        <f t="shared" ref="G512:G513" si="17">IF(C512="Warm Intro Requested",F512+7,"")</f>
        <v/>
      </c>
      <c r="H512" s="15"/>
      <c r="I512" s="15"/>
      <c r="J512" s="15"/>
    </row>
    <row r="513">
      <c r="A513" s="157" t="s">
        <v>7324</v>
      </c>
      <c r="B513" s="198" t="s">
        <v>7325</v>
      </c>
      <c r="C513" s="8" t="s">
        <v>535</v>
      </c>
      <c r="D513" s="8" t="s">
        <v>59</v>
      </c>
      <c r="E513" s="8" t="s">
        <v>7281</v>
      </c>
      <c r="F513" s="341">
        <v>44874.0</v>
      </c>
      <c r="G513" s="765" t="str">
        <f t="shared" si="17"/>
        <v/>
      </c>
      <c r="H513" s="15"/>
      <c r="I513" s="15"/>
      <c r="J513" s="15"/>
    </row>
    <row r="514">
      <c r="A514" s="157" t="s">
        <v>7326</v>
      </c>
      <c r="B514" s="774" t="s">
        <v>7327</v>
      </c>
      <c r="C514" s="8" t="s">
        <v>13</v>
      </c>
      <c r="D514" s="8" t="s">
        <v>59</v>
      </c>
      <c r="E514" s="198" t="s">
        <v>7328</v>
      </c>
      <c r="F514" s="341">
        <v>44874.0</v>
      </c>
      <c r="G514" s="15">
        <v>44958.0</v>
      </c>
      <c r="H514" s="15">
        <v>44931.0</v>
      </c>
      <c r="I514" s="15"/>
      <c r="J514" s="15"/>
    </row>
    <row r="515">
      <c r="A515" s="157" t="s">
        <v>7329</v>
      </c>
      <c r="B515" s="198" t="s">
        <v>7330</v>
      </c>
      <c r="C515" s="8" t="s">
        <v>535</v>
      </c>
      <c r="D515" s="8" t="s">
        <v>7331</v>
      </c>
      <c r="E515" s="198" t="s">
        <v>6441</v>
      </c>
      <c r="F515" s="341">
        <v>44874.0</v>
      </c>
      <c r="G515" s="14" t="s">
        <v>22</v>
      </c>
      <c r="H515" s="15"/>
      <c r="I515" s="15"/>
      <c r="J515" s="15"/>
    </row>
    <row r="516">
      <c r="A516" s="157" t="s">
        <v>7332</v>
      </c>
      <c r="B516" s="773" t="s">
        <v>7333</v>
      </c>
      <c r="C516" s="8" t="s">
        <v>535</v>
      </c>
      <c r="D516" s="8" t="s">
        <v>7334</v>
      </c>
      <c r="E516" s="790" t="s">
        <v>6441</v>
      </c>
      <c r="F516" s="341">
        <v>44874.0</v>
      </c>
      <c r="G516" s="14" t="s">
        <v>22</v>
      </c>
      <c r="H516" s="15"/>
      <c r="I516" s="15"/>
      <c r="J516" s="15"/>
    </row>
    <row r="517">
      <c r="A517" s="157" t="s">
        <v>7335</v>
      </c>
      <c r="B517" s="772" t="s">
        <v>7336</v>
      </c>
      <c r="C517" s="8" t="s">
        <v>79</v>
      </c>
      <c r="D517" s="8" t="s">
        <v>7337</v>
      </c>
      <c r="E517" s="12" t="s">
        <v>7338</v>
      </c>
      <c r="F517" s="341">
        <v>44874.0</v>
      </c>
      <c r="G517" s="15" t="s">
        <v>22</v>
      </c>
      <c r="H517" s="15"/>
      <c r="I517" s="15"/>
      <c r="J517" s="15"/>
    </row>
    <row r="518">
      <c r="A518" s="653" t="s">
        <v>7339</v>
      </c>
      <c r="B518" s="772" t="s">
        <v>7340</v>
      </c>
      <c r="C518" s="124" t="s">
        <v>96</v>
      </c>
      <c r="D518" s="124" t="s">
        <v>7341</v>
      </c>
      <c r="E518" s="126" t="s">
        <v>7342</v>
      </c>
      <c r="F518" s="782">
        <v>44874.0</v>
      </c>
      <c r="G518" s="127" t="s">
        <v>22</v>
      </c>
      <c r="H518" s="127"/>
      <c r="I518" s="127"/>
      <c r="J518" s="127"/>
    </row>
    <row r="519">
      <c r="A519" s="157" t="s">
        <v>7343</v>
      </c>
      <c r="B519" s="198" t="s">
        <v>7344</v>
      </c>
      <c r="C519" s="8" t="s">
        <v>13</v>
      </c>
      <c r="D519" s="8" t="s">
        <v>7124</v>
      </c>
      <c r="E519" s="12" t="s">
        <v>7345</v>
      </c>
      <c r="F519" s="341">
        <v>44873.0</v>
      </c>
      <c r="G519" s="15">
        <v>44959.0</v>
      </c>
      <c r="H519" s="15">
        <v>44945.0</v>
      </c>
      <c r="I519" s="15"/>
      <c r="J519" s="15"/>
    </row>
    <row r="520">
      <c r="A520" s="157" t="s">
        <v>7346</v>
      </c>
      <c r="B520" s="198" t="s">
        <v>7347</v>
      </c>
      <c r="C520" s="8" t="s">
        <v>535</v>
      </c>
      <c r="D520" s="8" t="s">
        <v>59</v>
      </c>
      <c r="E520" s="12" t="s">
        <v>6441</v>
      </c>
      <c r="F520" s="341">
        <v>44873.0</v>
      </c>
      <c r="G520" s="14" t="s">
        <v>22</v>
      </c>
      <c r="H520" s="15"/>
      <c r="I520" s="15"/>
      <c r="J520" s="15"/>
    </row>
    <row r="521">
      <c r="A521" s="157" t="s">
        <v>7348</v>
      </c>
      <c r="B521" s="198" t="s">
        <v>7349</v>
      </c>
      <c r="C521" s="8" t="s">
        <v>535</v>
      </c>
      <c r="D521" s="8" t="s">
        <v>7350</v>
      </c>
      <c r="E521" s="8" t="s">
        <v>7281</v>
      </c>
      <c r="F521" s="341">
        <v>44873.0</v>
      </c>
      <c r="G521" s="15" t="s">
        <v>22</v>
      </c>
      <c r="H521" s="15"/>
      <c r="I521" s="15"/>
      <c r="J521" s="15"/>
    </row>
    <row r="522">
      <c r="A522" s="157" t="s">
        <v>7351</v>
      </c>
      <c r="B522" s="198" t="s">
        <v>7352</v>
      </c>
      <c r="C522" s="8" t="s">
        <v>535</v>
      </c>
      <c r="D522" s="8" t="s">
        <v>59</v>
      </c>
      <c r="E522" s="8" t="s">
        <v>7281</v>
      </c>
      <c r="F522" s="341">
        <v>44873.0</v>
      </c>
      <c r="G522" s="765" t="str">
        <f t="shared" ref="G522:G523" si="18">IF(C522="Warm Intro Requested",F522+7,"")</f>
        <v/>
      </c>
      <c r="H522" s="15"/>
      <c r="I522" s="15"/>
      <c r="J522" s="15"/>
    </row>
    <row r="523">
      <c r="A523" s="157" t="s">
        <v>7353</v>
      </c>
      <c r="B523" s="198" t="s">
        <v>7354</v>
      </c>
      <c r="C523" s="8" t="s">
        <v>535</v>
      </c>
      <c r="D523" s="8" t="s">
        <v>59</v>
      </c>
      <c r="E523" s="8" t="s">
        <v>7281</v>
      </c>
      <c r="F523" s="341">
        <v>44873.0</v>
      </c>
      <c r="G523" s="765" t="str">
        <f t="shared" si="18"/>
        <v/>
      </c>
      <c r="H523" s="15"/>
      <c r="I523" s="15"/>
      <c r="J523" s="15"/>
    </row>
    <row r="524">
      <c r="A524" s="157" t="s">
        <v>7355</v>
      </c>
      <c r="B524" s="198" t="s">
        <v>7356</v>
      </c>
      <c r="C524" s="8" t="s">
        <v>535</v>
      </c>
      <c r="D524" s="8" t="s">
        <v>59</v>
      </c>
      <c r="E524" s="8" t="s">
        <v>7281</v>
      </c>
      <c r="F524" s="341">
        <v>44873.0</v>
      </c>
      <c r="G524" s="14" t="s">
        <v>22</v>
      </c>
      <c r="H524" s="15"/>
      <c r="I524" s="15"/>
      <c r="J524" s="15"/>
    </row>
    <row r="525">
      <c r="A525" s="157" t="s">
        <v>7357</v>
      </c>
      <c r="B525" s="773" t="s">
        <v>7358</v>
      </c>
      <c r="C525" s="8" t="s">
        <v>535</v>
      </c>
      <c r="D525" s="8" t="s">
        <v>59</v>
      </c>
      <c r="E525" s="12" t="s">
        <v>6441</v>
      </c>
      <c r="F525" s="341">
        <v>44873.0</v>
      </c>
      <c r="G525" s="14" t="s">
        <v>22</v>
      </c>
      <c r="H525" s="15"/>
      <c r="I525" s="15"/>
      <c r="J525" s="15"/>
    </row>
    <row r="526">
      <c r="A526" s="157" t="s">
        <v>7359</v>
      </c>
      <c r="B526" s="772" t="s">
        <v>7360</v>
      </c>
      <c r="C526" s="8" t="s">
        <v>79</v>
      </c>
      <c r="D526" s="8" t="s">
        <v>7361</v>
      </c>
      <c r="E526" s="12" t="s">
        <v>7362</v>
      </c>
      <c r="F526" s="341">
        <v>44873.0</v>
      </c>
      <c r="G526" s="15" t="str">
        <f>IF(C526="Warm Outreach in Progress",F526+7,"")</f>
        <v/>
      </c>
      <c r="H526" s="15"/>
      <c r="I526" s="15"/>
      <c r="J526" s="15"/>
    </row>
    <row r="527">
      <c r="A527" s="157" t="s">
        <v>7363</v>
      </c>
      <c r="B527" s="773" t="s">
        <v>7364</v>
      </c>
      <c r="C527" s="8" t="s">
        <v>535</v>
      </c>
      <c r="D527" s="8"/>
      <c r="E527" s="8" t="s">
        <v>7281</v>
      </c>
      <c r="F527" s="341">
        <v>44873.0</v>
      </c>
      <c r="G527" s="14" t="s">
        <v>22</v>
      </c>
      <c r="H527" s="15"/>
      <c r="I527" s="15"/>
      <c r="J527" s="15"/>
    </row>
    <row r="528" hidden="1">
      <c r="A528" s="653" t="s">
        <v>434</v>
      </c>
      <c r="B528" s="772" t="s">
        <v>439</v>
      </c>
      <c r="C528" s="124" t="s">
        <v>96</v>
      </c>
      <c r="D528" s="124" t="s">
        <v>59</v>
      </c>
      <c r="E528" s="126" t="s">
        <v>7365</v>
      </c>
      <c r="F528" s="782">
        <v>44873.0</v>
      </c>
      <c r="G528" s="128" t="str">
        <f>IF(C528="Warm Outreach in Progress",F528+7,"")</f>
        <v/>
      </c>
      <c r="H528" s="128"/>
      <c r="I528" s="128"/>
      <c r="J528" s="128"/>
    </row>
    <row r="529">
      <c r="A529" s="157" t="s">
        <v>7366</v>
      </c>
      <c r="B529" s="773" t="s">
        <v>7367</v>
      </c>
      <c r="C529" s="8" t="s">
        <v>535</v>
      </c>
      <c r="D529" s="8" t="s">
        <v>7368</v>
      </c>
      <c r="E529" s="12" t="s">
        <v>6441</v>
      </c>
      <c r="F529" s="341">
        <v>44873.0</v>
      </c>
      <c r="G529" s="14" t="s">
        <v>22</v>
      </c>
      <c r="H529" s="15"/>
      <c r="I529" s="15"/>
      <c r="J529" s="15"/>
    </row>
    <row r="530" hidden="1">
      <c r="A530" s="653" t="s">
        <v>423</v>
      </c>
      <c r="B530" s="773" t="s">
        <v>7369</v>
      </c>
      <c r="C530" s="124" t="s">
        <v>96</v>
      </c>
      <c r="D530" s="124" t="s">
        <v>7341</v>
      </c>
      <c r="E530" s="126" t="s">
        <v>7370</v>
      </c>
      <c r="F530" s="782">
        <v>44866.0</v>
      </c>
      <c r="G530" s="14" t="s">
        <v>22</v>
      </c>
      <c r="H530" s="127"/>
      <c r="I530" s="127"/>
      <c r="J530" s="127"/>
    </row>
    <row r="531">
      <c r="A531" s="157" t="s">
        <v>7371</v>
      </c>
      <c r="B531" s="775" t="s">
        <v>7372</v>
      </c>
      <c r="C531" s="8" t="s">
        <v>49</v>
      </c>
      <c r="D531" s="8" t="s">
        <v>7373</v>
      </c>
      <c r="E531" s="12" t="s">
        <v>7374</v>
      </c>
      <c r="F531" s="341">
        <v>44858.0</v>
      </c>
      <c r="G531" s="14" t="s">
        <v>22</v>
      </c>
      <c r="H531" s="15"/>
      <c r="I531" s="15"/>
      <c r="J531" s="15"/>
    </row>
    <row r="532">
      <c r="A532" s="653" t="s">
        <v>7375</v>
      </c>
      <c r="B532" s="772" t="s">
        <v>7376</v>
      </c>
      <c r="C532" s="124" t="s">
        <v>6079</v>
      </c>
      <c r="D532" s="124"/>
      <c r="E532" s="769"/>
      <c r="F532" s="782">
        <v>44858.0</v>
      </c>
      <c r="G532" s="127" t="s">
        <v>22</v>
      </c>
      <c r="H532" s="128">
        <v>44915.0</v>
      </c>
      <c r="I532" s="128">
        <v>44929.0</v>
      </c>
      <c r="J532" s="128">
        <v>44932.0</v>
      </c>
    </row>
  </sheetData>
  <mergeCells count="24">
    <mergeCell ref="F1:J1"/>
    <mergeCell ref="B5:B7"/>
    <mergeCell ref="C5:C7"/>
    <mergeCell ref="F5:F7"/>
    <mergeCell ref="H5:H7"/>
    <mergeCell ref="I5:I7"/>
    <mergeCell ref="J5:J7"/>
    <mergeCell ref="A5:A7"/>
    <mergeCell ref="A9:A11"/>
    <mergeCell ref="B9:B11"/>
    <mergeCell ref="C9:C11"/>
    <mergeCell ref="H9:H11"/>
    <mergeCell ref="I9:I11"/>
    <mergeCell ref="J9:J11"/>
    <mergeCell ref="A44:A46"/>
    <mergeCell ref="B44:B46"/>
    <mergeCell ref="F44:F46"/>
    <mergeCell ref="A29:A30"/>
    <mergeCell ref="B29:B30"/>
    <mergeCell ref="C29:C30"/>
    <mergeCell ref="A39:A40"/>
    <mergeCell ref="B39:B40"/>
    <mergeCell ref="C39:C40"/>
    <mergeCell ref="F39:F41"/>
  </mergeCells>
  <conditionalFormatting sqref="A3:B8">
    <cfRule type="expression" dxfId="9" priority="1">
      <formula>$G3="Scheduling Meeting"</formula>
    </cfRule>
  </conditionalFormatting>
  <conditionalFormatting sqref="A3:B8">
    <cfRule type="expression" dxfId="10" priority="2">
      <formula>$G3="Ghosted"</formula>
    </cfRule>
  </conditionalFormatting>
  <conditionalFormatting sqref="A3:A8 B3:B98">
    <cfRule type="expression" dxfId="0" priority="3">
      <formula>$G3="Warm Intro Pending"</formula>
    </cfRule>
  </conditionalFormatting>
  <conditionalFormatting sqref="A3:A8 B3:B98">
    <cfRule type="expression" dxfId="1" priority="4">
      <formula>$G3="Contact Made"</formula>
    </cfRule>
  </conditionalFormatting>
  <conditionalFormatting sqref="A3:A8 B3:B98">
    <cfRule type="expression" dxfId="2" priority="5">
      <formula>$G3="On Hold"</formula>
    </cfRule>
  </conditionalFormatting>
  <conditionalFormatting sqref="A3:A8 B3:B98">
    <cfRule type="expression" dxfId="3" priority="6">
      <formula>$G3="Closed Lost"</formula>
    </cfRule>
  </conditionalFormatting>
  <conditionalFormatting sqref="A3:A8 B3:B98">
    <cfRule type="expression" dxfId="4" priority="7">
      <formula>$G3="Meeting Booked"</formula>
    </cfRule>
  </conditionalFormatting>
  <conditionalFormatting sqref="A3:A8 B3:B98">
    <cfRule type="expression" dxfId="5" priority="8">
      <formula>$G3="Drawing Board"</formula>
    </cfRule>
  </conditionalFormatting>
  <conditionalFormatting sqref="A3:A8 B3:B98">
    <cfRule type="expression" dxfId="8" priority="9">
      <formula>$G3="Meeting Complete (Trial Pending)"</formula>
    </cfRule>
  </conditionalFormatting>
  <conditionalFormatting sqref="G3:G532">
    <cfRule type="expression" dxfId="7" priority="10">
      <formula>$G3&lt;=today()</formula>
    </cfRule>
  </conditionalFormatting>
  <conditionalFormatting sqref="A3:J532">
    <cfRule type="expression" dxfId="0" priority="11">
      <formula>$C3="Warm Intro Pending"</formula>
    </cfRule>
  </conditionalFormatting>
  <conditionalFormatting sqref="A3:J532">
    <cfRule type="expression" dxfId="1" priority="12">
      <formula>$C3="Contact Made"</formula>
    </cfRule>
  </conditionalFormatting>
  <conditionalFormatting sqref="A3:J532">
    <cfRule type="expression" dxfId="2" priority="13">
      <formula>$C3="On Hold"</formula>
    </cfRule>
  </conditionalFormatting>
  <conditionalFormatting sqref="A3:J532">
    <cfRule type="expression" dxfId="3" priority="14">
      <formula>$C3="Closed Lost"</formula>
    </cfRule>
  </conditionalFormatting>
  <conditionalFormatting sqref="A3:J532">
    <cfRule type="expression" dxfId="4" priority="15">
      <formula>$C3="Meeting Booked"</formula>
    </cfRule>
  </conditionalFormatting>
  <conditionalFormatting sqref="A3:J532">
    <cfRule type="expression" dxfId="5" priority="16">
      <formula>$C3="Drawing Board"</formula>
    </cfRule>
  </conditionalFormatting>
  <conditionalFormatting sqref="A3:J532">
    <cfRule type="expression" dxfId="6" priority="17">
      <formula>$C3="Meeting Completed (Trial Pending)"</formula>
    </cfRule>
  </conditionalFormatting>
  <conditionalFormatting sqref="A3:J532">
    <cfRule type="expression" dxfId="11" priority="18">
      <formula>$C3="Trial Started"</formula>
    </cfRule>
  </conditionalFormatting>
  <conditionalFormatting sqref="A3:J532">
    <cfRule type="expression" dxfId="9" priority="19">
      <formula>$C3="Scheduling Meeting"</formula>
    </cfRule>
  </conditionalFormatting>
  <dataValidations>
    <dataValidation type="list" allowBlank="1" sqref="C3:C5 C8:C9 C12:C29 C31:C39 C41:C532">
      <formula1>"Warm Intro Requested,Warm Intro Pending,Cold Outreach Attempted,Direct Outreach in Progress,Contact Made,Scheduling Meeting,Meeting Booked,Meeting Completed (Trial Pending),Ghosted,On Hold,Trial Started,Closed Lost,Closed Won,Disqualified,Drawing Board"</formula1>
    </dataValidation>
  </dataValidations>
  <hyperlinks>
    <hyperlink r:id="rId1" ref="A5"/>
    <hyperlink r:id="rId2" ref="B5"/>
    <hyperlink r:id="rId3" ref="D6"/>
    <hyperlink r:id="rId4" ref="A8"/>
    <hyperlink r:id="rId5" ref="B8"/>
    <hyperlink r:id="rId6" ref="A9"/>
    <hyperlink r:id="rId7" ref="B9"/>
    <hyperlink r:id="rId8" ref="A12"/>
    <hyperlink r:id="rId9" ref="A13"/>
    <hyperlink r:id="rId10" ref="B13"/>
    <hyperlink r:id="rId11" ref="A14"/>
    <hyperlink r:id="rId12" ref="B14"/>
    <hyperlink r:id="rId13" ref="A15"/>
    <hyperlink r:id="rId14" ref="B15"/>
    <hyperlink r:id="rId15" ref="A16"/>
    <hyperlink r:id="rId16" ref="B17"/>
    <hyperlink r:id="rId17" ref="A18"/>
    <hyperlink r:id="rId18" ref="B18"/>
    <hyperlink r:id="rId19" ref="A19"/>
    <hyperlink r:id="rId20" ref="A20"/>
    <hyperlink r:id="rId21" ref="A21"/>
    <hyperlink r:id="rId22" ref="A22"/>
    <hyperlink r:id="rId23" ref="A23"/>
    <hyperlink r:id="rId24" ref="A24"/>
    <hyperlink r:id="rId25" ref="A25"/>
    <hyperlink r:id="rId26" ref="A26"/>
    <hyperlink r:id="rId27" ref="A27"/>
    <hyperlink r:id="rId28" ref="B27"/>
    <hyperlink r:id="rId29" ref="A28"/>
    <hyperlink r:id="rId30" ref="A29"/>
    <hyperlink r:id="rId31" ref="A31"/>
    <hyperlink r:id="rId32" ref="A32"/>
    <hyperlink r:id="rId33" ref="B32"/>
    <hyperlink r:id="rId34" ref="A33"/>
    <hyperlink r:id="rId35" ref="B33"/>
    <hyperlink r:id="rId36" ref="A34"/>
    <hyperlink r:id="rId37" ref="A35"/>
    <hyperlink r:id="rId38" ref="B35"/>
    <hyperlink r:id="rId39" ref="A36"/>
    <hyperlink r:id="rId40" ref="A37"/>
    <hyperlink r:id="rId41" ref="A38"/>
    <hyperlink r:id="rId42" ref="A39"/>
    <hyperlink r:id="rId43" ref="D40"/>
    <hyperlink r:id="rId44" ref="A41"/>
    <hyperlink r:id="rId45" ref="D41"/>
    <hyperlink r:id="rId46" ref="A42"/>
    <hyperlink r:id="rId47" ref="A43"/>
    <hyperlink r:id="rId48" ref="B43"/>
    <hyperlink r:id="rId49" ref="A44"/>
    <hyperlink r:id="rId50" ref="B44"/>
    <hyperlink r:id="rId51" ref="D44"/>
    <hyperlink r:id="rId52" ref="A47"/>
    <hyperlink r:id="rId53" ref="A48"/>
    <hyperlink r:id="rId54" ref="A49"/>
    <hyperlink r:id="rId55" ref="A50"/>
    <hyperlink r:id="rId56" ref="A51"/>
    <hyperlink r:id="rId57" ref="A52"/>
    <hyperlink r:id="rId58" ref="A53"/>
    <hyperlink r:id="rId59" ref="A54"/>
    <hyperlink r:id="rId60" ref="A55"/>
    <hyperlink r:id="rId61" ref="A56"/>
    <hyperlink r:id="rId62" ref="A57"/>
    <hyperlink r:id="rId63" ref="A58"/>
    <hyperlink r:id="rId64" ref="A59"/>
    <hyperlink r:id="rId65" ref="B59"/>
    <hyperlink r:id="rId66" ref="A60"/>
    <hyperlink r:id="rId67" ref="A61"/>
    <hyperlink r:id="rId68" ref="B61"/>
    <hyperlink r:id="rId69" ref="A62"/>
    <hyperlink r:id="rId70" ref="A63"/>
    <hyperlink r:id="rId71" ref="B63"/>
    <hyperlink r:id="rId72" ref="A64"/>
    <hyperlink r:id="rId73" ref="A65"/>
    <hyperlink r:id="rId74" ref="A66"/>
    <hyperlink r:id="rId75" ref="A67"/>
    <hyperlink r:id="rId76" ref="B67"/>
    <hyperlink r:id="rId77" ref="A68"/>
    <hyperlink r:id="rId78" ref="A69"/>
    <hyperlink r:id="rId79" ref="A70"/>
    <hyperlink r:id="rId80" ref="B70"/>
    <hyperlink r:id="rId81" ref="A71"/>
    <hyperlink r:id="rId82" ref="B71"/>
    <hyperlink r:id="rId83" ref="A72"/>
    <hyperlink r:id="rId84" ref="A73"/>
    <hyperlink r:id="rId85" ref="A74"/>
    <hyperlink r:id="rId86" ref="A75"/>
    <hyperlink r:id="rId87" ref="A76"/>
    <hyperlink r:id="rId88" ref="D76"/>
    <hyperlink r:id="rId89" ref="A77"/>
    <hyperlink r:id="rId90" ref="A78"/>
    <hyperlink r:id="rId91" ref="A79"/>
    <hyperlink r:id="rId92" ref="A80"/>
    <hyperlink r:id="rId93" ref="D80"/>
    <hyperlink r:id="rId94" ref="A81"/>
    <hyperlink r:id="rId95" ref="A82"/>
    <hyperlink r:id="rId96" ref="B82"/>
    <hyperlink r:id="rId97" ref="A83"/>
    <hyperlink r:id="rId98" ref="A84"/>
    <hyperlink r:id="rId99" ref="A85"/>
    <hyperlink r:id="rId100" ref="A86"/>
    <hyperlink r:id="rId101" ref="B86"/>
    <hyperlink r:id="rId102" ref="A87"/>
    <hyperlink r:id="rId103" ref="D87"/>
    <hyperlink r:id="rId104" ref="A88"/>
    <hyperlink r:id="rId105" ref="A89"/>
    <hyperlink r:id="rId106" ref="B89"/>
    <hyperlink r:id="rId107" ref="A90"/>
    <hyperlink r:id="rId108" ref="B90"/>
    <hyperlink r:id="rId109" ref="D90"/>
    <hyperlink r:id="rId110" ref="A91"/>
    <hyperlink r:id="rId111" ref="A92"/>
    <hyperlink r:id="rId112" ref="B92"/>
    <hyperlink r:id="rId113" ref="A93"/>
    <hyperlink r:id="rId114" ref="A94"/>
    <hyperlink r:id="rId115" ref="B94"/>
    <hyperlink r:id="rId116" ref="A95"/>
    <hyperlink r:id="rId117" ref="A96"/>
    <hyperlink r:id="rId118" ref="A97"/>
    <hyperlink r:id="rId119" ref="A98"/>
    <hyperlink r:id="rId120" ref="A99"/>
    <hyperlink r:id="rId121" ref="A100"/>
    <hyperlink r:id="rId122" ref="A101"/>
    <hyperlink r:id="rId123" ref="B101"/>
    <hyperlink r:id="rId124" ref="A102"/>
    <hyperlink r:id="rId125" ref="A103"/>
    <hyperlink r:id="rId126" ref="B103"/>
    <hyperlink r:id="rId127" ref="A104"/>
    <hyperlink r:id="rId128" ref="A105"/>
    <hyperlink r:id="rId129" ref="A106"/>
    <hyperlink r:id="rId130" ref="D106"/>
    <hyperlink r:id="rId131" ref="A107"/>
    <hyperlink r:id="rId132" ref="A108"/>
    <hyperlink r:id="rId133" ref="A109"/>
    <hyperlink r:id="rId134" ref="A110"/>
    <hyperlink r:id="rId135" ref="A111"/>
    <hyperlink r:id="rId136" ref="A112"/>
    <hyperlink r:id="rId137" ref="A113"/>
    <hyperlink r:id="rId138" ref="A114"/>
    <hyperlink r:id="rId139" ref="A115"/>
    <hyperlink r:id="rId140" ref="A116"/>
    <hyperlink r:id="rId141" ref="A117"/>
    <hyperlink r:id="rId142" ref="A118"/>
    <hyperlink r:id="rId143" ref="A119"/>
    <hyperlink r:id="rId144" ref="A120"/>
    <hyperlink r:id="rId145" ref="A121"/>
    <hyperlink r:id="rId146" ref="A122"/>
    <hyperlink r:id="rId147" ref="A123"/>
    <hyperlink r:id="rId148" ref="A124"/>
    <hyperlink r:id="rId149" ref="A125"/>
    <hyperlink r:id="rId150" ref="B125"/>
    <hyperlink r:id="rId151" ref="A126"/>
    <hyperlink r:id="rId152" ref="B126"/>
    <hyperlink r:id="rId153" ref="A127"/>
    <hyperlink r:id="rId154" ref="B127"/>
    <hyperlink r:id="rId155" ref="A128"/>
    <hyperlink r:id="rId156" ref="A129"/>
    <hyperlink r:id="rId157" ref="A130"/>
    <hyperlink r:id="rId158" ref="A131"/>
    <hyperlink r:id="rId159" ref="A132"/>
    <hyperlink r:id="rId160" ref="A133"/>
    <hyperlink r:id="rId161" ref="A134"/>
    <hyperlink r:id="rId162" ref="A135"/>
    <hyperlink r:id="rId163" ref="B135"/>
    <hyperlink r:id="rId164" ref="A136"/>
    <hyperlink r:id="rId165" ref="B136"/>
    <hyperlink r:id="rId166" ref="A137"/>
    <hyperlink r:id="rId167" ref="A138"/>
    <hyperlink r:id="rId168" ref="A139"/>
    <hyperlink r:id="rId169" ref="A140"/>
    <hyperlink r:id="rId170" ref="A141"/>
    <hyperlink r:id="rId171" ref="A142"/>
    <hyperlink r:id="rId172" ref="B142"/>
    <hyperlink r:id="rId173" ref="A143"/>
    <hyperlink r:id="rId174" ref="A144"/>
    <hyperlink r:id="rId175" ref="B144"/>
    <hyperlink r:id="rId176" ref="A145"/>
    <hyperlink r:id="rId177" ref="A146"/>
    <hyperlink r:id="rId178" ref="A147"/>
    <hyperlink r:id="rId179" ref="D147"/>
    <hyperlink r:id="rId180" ref="A148"/>
    <hyperlink r:id="rId181" ref="B148"/>
    <hyperlink r:id="rId182" ref="A149"/>
    <hyperlink r:id="rId183" ref="A150"/>
    <hyperlink r:id="rId184" ref="A151"/>
    <hyperlink r:id="rId185" ref="A152"/>
    <hyperlink r:id="rId186" ref="A153"/>
    <hyperlink r:id="rId187" ref="A154"/>
    <hyperlink r:id="rId188" ref="D154"/>
    <hyperlink r:id="rId189" ref="A155"/>
    <hyperlink r:id="rId190" ref="A156"/>
    <hyperlink r:id="rId191" ref="B156"/>
    <hyperlink r:id="rId192" ref="A157"/>
    <hyperlink r:id="rId193" ref="B157"/>
    <hyperlink r:id="rId194" ref="A158"/>
    <hyperlink r:id="rId195" ref="A159"/>
    <hyperlink r:id="rId196" ref="B159"/>
    <hyperlink r:id="rId197" ref="A160"/>
    <hyperlink r:id="rId198" ref="A161"/>
    <hyperlink r:id="rId199" ref="A162"/>
    <hyperlink r:id="rId200" ref="A163"/>
    <hyperlink r:id="rId201" ref="A164"/>
    <hyperlink r:id="rId202" ref="A165"/>
    <hyperlink r:id="rId203" ref="A166"/>
    <hyperlink r:id="rId204" ref="A167"/>
    <hyperlink r:id="rId205" ref="A168"/>
    <hyperlink r:id="rId206" ref="A169"/>
    <hyperlink r:id="rId207" ref="A170"/>
    <hyperlink r:id="rId208" ref="A171"/>
    <hyperlink r:id="rId209" ref="A172"/>
    <hyperlink r:id="rId210" ref="A173"/>
    <hyperlink r:id="rId211" ref="A174"/>
    <hyperlink r:id="rId212" ref="A175"/>
    <hyperlink r:id="rId213" ref="B175"/>
    <hyperlink r:id="rId214" ref="A176"/>
    <hyperlink r:id="rId215" ref="A177"/>
    <hyperlink r:id="rId216" ref="B177"/>
    <hyperlink r:id="rId217" ref="A178"/>
    <hyperlink r:id="rId218" ref="B178"/>
    <hyperlink r:id="rId219" ref="A179"/>
    <hyperlink r:id="rId220" ref="B179"/>
    <hyperlink r:id="rId221" ref="A180"/>
    <hyperlink r:id="rId222" ref="A181"/>
    <hyperlink r:id="rId223" ref="B181"/>
    <hyperlink r:id="rId224" ref="A182"/>
    <hyperlink r:id="rId225" ref="B182"/>
    <hyperlink r:id="rId226" ref="A183"/>
    <hyperlink r:id="rId227" ref="B183"/>
    <hyperlink r:id="rId228" ref="A184"/>
    <hyperlink r:id="rId229" ref="B184"/>
    <hyperlink r:id="rId230" ref="A185"/>
    <hyperlink r:id="rId231" ref="B185"/>
    <hyperlink r:id="rId232" ref="D185"/>
    <hyperlink r:id="rId233" ref="A186"/>
    <hyperlink r:id="rId234" ref="A187"/>
    <hyperlink r:id="rId235" ref="A188"/>
    <hyperlink r:id="rId236" ref="B188"/>
    <hyperlink r:id="rId237" ref="A189"/>
    <hyperlink r:id="rId238" ref="A190"/>
    <hyperlink r:id="rId239" ref="B190"/>
    <hyperlink r:id="rId240" ref="A191"/>
    <hyperlink r:id="rId241" ref="A192"/>
    <hyperlink r:id="rId242" ref="A193"/>
    <hyperlink r:id="rId243" ref="B193"/>
    <hyperlink r:id="rId244" ref="A194"/>
    <hyperlink r:id="rId245" ref="A195"/>
    <hyperlink r:id="rId246" ref="A196"/>
    <hyperlink r:id="rId247" ref="A197"/>
    <hyperlink r:id="rId248" ref="A198"/>
    <hyperlink r:id="rId249" ref="B198"/>
    <hyperlink r:id="rId250" ref="A199"/>
    <hyperlink r:id="rId251" ref="B199"/>
    <hyperlink r:id="rId252" ref="A200"/>
    <hyperlink r:id="rId253" ref="B200"/>
    <hyperlink r:id="rId254" ref="A201"/>
    <hyperlink r:id="rId255" ref="A202"/>
    <hyperlink r:id="rId256" ref="A203"/>
    <hyperlink r:id="rId257" ref="B203"/>
    <hyperlink r:id="rId258" ref="A204"/>
    <hyperlink r:id="rId259" ref="B204"/>
    <hyperlink r:id="rId260" ref="A205"/>
    <hyperlink r:id="rId261" ref="A206"/>
    <hyperlink r:id="rId262" ref="A207"/>
    <hyperlink r:id="rId263" ref="A208"/>
    <hyperlink r:id="rId264" ref="A209"/>
    <hyperlink r:id="rId265" ref="B209"/>
    <hyperlink r:id="rId266" ref="A210"/>
    <hyperlink r:id="rId267" ref="B210"/>
    <hyperlink r:id="rId268" ref="A211"/>
    <hyperlink r:id="rId269" ref="B211"/>
    <hyperlink r:id="rId270" ref="A212"/>
    <hyperlink r:id="rId271" ref="A213"/>
    <hyperlink r:id="rId272" ref="B213"/>
    <hyperlink r:id="rId273" ref="A214"/>
    <hyperlink r:id="rId274" ref="B214"/>
    <hyperlink r:id="rId275" ref="A215"/>
    <hyperlink r:id="rId276" ref="B215"/>
    <hyperlink r:id="rId277" ref="A216"/>
    <hyperlink r:id="rId278" ref="A217"/>
    <hyperlink r:id="rId279" ref="B217"/>
    <hyperlink r:id="rId280" ref="A218"/>
    <hyperlink r:id="rId281" ref="B218"/>
    <hyperlink r:id="rId282" ref="A219"/>
    <hyperlink r:id="rId283" ref="A220"/>
    <hyperlink r:id="rId284" ref="B220"/>
    <hyperlink r:id="rId285" ref="B221"/>
    <hyperlink r:id="rId286" ref="A222"/>
    <hyperlink r:id="rId287" ref="B222"/>
    <hyperlink r:id="rId288" ref="A223"/>
    <hyperlink r:id="rId289" ref="B223"/>
    <hyperlink r:id="rId290" ref="A224"/>
    <hyperlink r:id="rId291" ref="B224"/>
    <hyperlink r:id="rId292" ref="A225"/>
    <hyperlink r:id="rId293" ref="A226"/>
    <hyperlink r:id="rId294" ref="B226"/>
    <hyperlink r:id="rId295" ref="A227"/>
    <hyperlink r:id="rId296" ref="A228"/>
    <hyperlink r:id="rId297" ref="B228"/>
    <hyperlink r:id="rId298" ref="A229"/>
    <hyperlink r:id="rId299" ref="B229"/>
    <hyperlink r:id="rId300" ref="A230"/>
    <hyperlink r:id="rId301" ref="B230"/>
    <hyperlink r:id="rId302" ref="A231"/>
    <hyperlink r:id="rId303" ref="B231"/>
    <hyperlink r:id="rId304" ref="A232"/>
    <hyperlink r:id="rId305" ref="B232"/>
    <hyperlink r:id="rId306" ref="A233"/>
    <hyperlink r:id="rId307" ref="B233"/>
    <hyperlink r:id="rId308" ref="A234"/>
    <hyperlink r:id="rId309" ref="B234"/>
    <hyperlink r:id="rId310" ref="A235"/>
    <hyperlink r:id="rId311" ref="A236"/>
    <hyperlink r:id="rId312" ref="B236"/>
    <hyperlink r:id="rId313" ref="A237"/>
    <hyperlink r:id="rId314" ref="B237"/>
    <hyperlink r:id="rId315" ref="A238"/>
    <hyperlink r:id="rId316" ref="B238"/>
    <hyperlink r:id="rId317" ref="A239"/>
    <hyperlink r:id="rId318" ref="A240"/>
    <hyperlink r:id="rId319" ref="A241"/>
    <hyperlink r:id="rId320" ref="B241"/>
    <hyperlink r:id="rId321" ref="A242"/>
    <hyperlink r:id="rId322" ref="B242"/>
    <hyperlink r:id="rId323" ref="A243"/>
    <hyperlink r:id="rId324" ref="A244"/>
    <hyperlink r:id="rId325" ref="B244"/>
    <hyperlink r:id="rId326" ref="A245"/>
    <hyperlink r:id="rId327" ref="B245"/>
    <hyperlink r:id="rId328" ref="A246"/>
    <hyperlink r:id="rId329" ref="A247"/>
    <hyperlink r:id="rId330" ref="A248"/>
    <hyperlink r:id="rId331" ref="A249"/>
    <hyperlink r:id="rId332" ref="A250"/>
    <hyperlink r:id="rId333" ref="A251"/>
    <hyperlink r:id="rId334" ref="A252"/>
    <hyperlink r:id="rId335" ref="B252"/>
    <hyperlink r:id="rId336" ref="A253"/>
    <hyperlink r:id="rId337" ref="A254"/>
    <hyperlink r:id="rId338" ref="A255"/>
    <hyperlink r:id="rId339" ref="A256"/>
    <hyperlink r:id="rId340" ref="B256"/>
    <hyperlink r:id="rId341" ref="A257"/>
    <hyperlink r:id="rId342" ref="B257"/>
    <hyperlink r:id="rId343" ref="A258"/>
    <hyperlink r:id="rId344" ref="B258"/>
    <hyperlink r:id="rId345" ref="A259"/>
    <hyperlink r:id="rId346" ref="B259"/>
    <hyperlink r:id="rId347" ref="A260"/>
    <hyperlink r:id="rId348" ref="B260"/>
    <hyperlink r:id="rId349" ref="A261"/>
    <hyperlink r:id="rId350" ref="B261"/>
    <hyperlink r:id="rId351" ref="A262"/>
    <hyperlink r:id="rId352" ref="B262"/>
    <hyperlink r:id="rId353" ref="A263"/>
    <hyperlink r:id="rId354" ref="B263"/>
    <hyperlink r:id="rId355" ref="A264"/>
    <hyperlink r:id="rId356" ref="B264"/>
    <hyperlink r:id="rId357" ref="A265"/>
    <hyperlink r:id="rId358" ref="B265"/>
    <hyperlink r:id="rId359" ref="A266"/>
    <hyperlink r:id="rId360" ref="A267"/>
    <hyperlink r:id="rId361" ref="A268"/>
    <hyperlink r:id="rId362" ref="B268"/>
    <hyperlink r:id="rId363" ref="A269"/>
    <hyperlink r:id="rId364" ref="A270"/>
    <hyperlink r:id="rId365" ref="A271"/>
    <hyperlink r:id="rId366" ref="B271"/>
    <hyperlink r:id="rId367" ref="A272"/>
    <hyperlink r:id="rId368" ref="B272"/>
    <hyperlink r:id="rId369" ref="A273"/>
    <hyperlink r:id="rId370" ref="A274"/>
    <hyperlink r:id="rId371" ref="B274"/>
    <hyperlink r:id="rId372" ref="A275"/>
    <hyperlink r:id="rId373" ref="A276"/>
    <hyperlink r:id="rId374" ref="B276"/>
    <hyperlink r:id="rId375" ref="A277"/>
    <hyperlink r:id="rId376" ref="B277"/>
    <hyperlink r:id="rId377" ref="A278"/>
    <hyperlink r:id="rId378" ref="B278"/>
    <hyperlink r:id="rId379" ref="A279"/>
    <hyperlink r:id="rId380" ref="A280"/>
    <hyperlink r:id="rId381" ref="B280"/>
    <hyperlink r:id="rId382" ref="A281"/>
    <hyperlink r:id="rId383" ref="B281"/>
    <hyperlink r:id="rId384" ref="A282"/>
    <hyperlink r:id="rId385" ref="B282"/>
    <hyperlink r:id="rId386" ref="A283"/>
    <hyperlink r:id="rId387" ref="B283"/>
    <hyperlink r:id="rId388" ref="A284"/>
    <hyperlink r:id="rId389" ref="A285"/>
    <hyperlink r:id="rId390" ref="B285"/>
    <hyperlink r:id="rId391" ref="A286"/>
    <hyperlink r:id="rId392" ref="B286"/>
    <hyperlink r:id="rId393" ref="A287"/>
    <hyperlink r:id="rId394" ref="B287"/>
    <hyperlink r:id="rId395" ref="A288"/>
    <hyperlink r:id="rId396" ref="B288"/>
    <hyperlink r:id="rId397" ref="A289"/>
    <hyperlink r:id="rId398" ref="A290"/>
    <hyperlink r:id="rId399" ref="A291"/>
    <hyperlink r:id="rId400" ref="A292"/>
    <hyperlink r:id="rId401" ref="B292"/>
    <hyperlink r:id="rId402" ref="A293"/>
    <hyperlink r:id="rId403" ref="A294"/>
    <hyperlink r:id="rId404" ref="A295"/>
    <hyperlink r:id="rId405" ref="A296"/>
    <hyperlink r:id="rId406" ref="A297"/>
    <hyperlink r:id="rId407" ref="A298"/>
    <hyperlink r:id="rId408" ref="A299"/>
    <hyperlink r:id="rId409" ref="A300"/>
    <hyperlink r:id="rId410" ref="A301"/>
    <hyperlink r:id="rId411" ref="A302"/>
    <hyperlink r:id="rId412" ref="A303"/>
    <hyperlink r:id="rId413" ref="B303"/>
    <hyperlink r:id="rId414" ref="A304"/>
    <hyperlink r:id="rId415" ref="B304"/>
    <hyperlink r:id="rId416" ref="A305"/>
    <hyperlink r:id="rId417" ref="B305"/>
    <hyperlink r:id="rId418" ref="A306"/>
    <hyperlink r:id="rId419" ref="B306"/>
    <hyperlink r:id="rId420" ref="A307"/>
    <hyperlink r:id="rId421" ref="B307"/>
    <hyperlink r:id="rId422" ref="A308"/>
    <hyperlink r:id="rId423" ref="B308"/>
    <hyperlink r:id="rId424" ref="A309"/>
    <hyperlink r:id="rId425" ref="B309"/>
    <hyperlink r:id="rId426" ref="A310"/>
    <hyperlink r:id="rId427" ref="B310"/>
    <hyperlink r:id="rId428" ref="A311"/>
    <hyperlink r:id="rId429" ref="B311"/>
    <hyperlink r:id="rId430" ref="A312"/>
    <hyperlink r:id="rId431" ref="A313"/>
    <hyperlink r:id="rId432" ref="A314"/>
    <hyperlink r:id="rId433" ref="B314"/>
    <hyperlink r:id="rId434" ref="A315"/>
    <hyperlink r:id="rId435" ref="B315"/>
    <hyperlink r:id="rId436" ref="A316"/>
    <hyperlink r:id="rId437" ref="B316"/>
    <hyperlink r:id="rId438" ref="A317"/>
    <hyperlink r:id="rId439" ref="B317"/>
    <hyperlink r:id="rId440" ref="A318"/>
    <hyperlink r:id="rId441" ref="B318"/>
    <hyperlink r:id="rId442" ref="A319"/>
    <hyperlink r:id="rId443" ref="B319"/>
    <hyperlink r:id="rId444" ref="A320"/>
    <hyperlink r:id="rId445" ref="B320"/>
    <hyperlink r:id="rId446" ref="A321"/>
    <hyperlink r:id="rId447" ref="B321"/>
    <hyperlink r:id="rId448" ref="A322"/>
    <hyperlink r:id="rId449" ref="B322"/>
    <hyperlink r:id="rId450" ref="A323"/>
    <hyperlink r:id="rId451" ref="A324"/>
    <hyperlink r:id="rId452" ref="B324"/>
    <hyperlink r:id="rId453" ref="A325"/>
    <hyperlink r:id="rId454" ref="B325"/>
    <hyperlink r:id="rId455" ref="A326"/>
    <hyperlink r:id="rId456" ref="B326"/>
    <hyperlink r:id="rId457" ref="A327"/>
    <hyperlink r:id="rId458" ref="B327"/>
    <hyperlink r:id="rId459" ref="A328"/>
    <hyperlink r:id="rId460" ref="B328"/>
    <hyperlink r:id="rId461" ref="A329"/>
    <hyperlink r:id="rId462" ref="A330"/>
    <hyperlink r:id="rId463" ref="A331"/>
    <hyperlink r:id="rId464" ref="A332"/>
    <hyperlink r:id="rId465" ref="B332"/>
    <hyperlink r:id="rId466" ref="A333"/>
    <hyperlink r:id="rId467" ref="B333"/>
    <hyperlink r:id="rId468" ref="A334"/>
    <hyperlink r:id="rId469" ref="A335"/>
    <hyperlink r:id="rId470" ref="A336"/>
    <hyperlink r:id="rId471" ref="B336"/>
    <hyperlink r:id="rId472" ref="A337"/>
    <hyperlink r:id="rId473" ref="A338"/>
    <hyperlink r:id="rId474" ref="A339"/>
    <hyperlink r:id="rId475" ref="A340"/>
    <hyperlink r:id="rId476" ref="A341"/>
    <hyperlink r:id="rId477" ref="B341"/>
    <hyperlink r:id="rId478" ref="A342"/>
    <hyperlink r:id="rId479" ref="B342"/>
    <hyperlink r:id="rId480" ref="A343"/>
    <hyperlink r:id="rId481" ref="B343"/>
    <hyperlink r:id="rId482" ref="A344"/>
    <hyperlink r:id="rId483" ref="B344"/>
    <hyperlink r:id="rId484" ref="A345"/>
    <hyperlink r:id="rId485" ref="B345"/>
    <hyperlink r:id="rId486" ref="A346"/>
    <hyperlink r:id="rId487" ref="B346"/>
    <hyperlink r:id="rId488" ref="A347"/>
    <hyperlink r:id="rId489" ref="B347"/>
    <hyperlink r:id="rId490" ref="A348"/>
    <hyperlink r:id="rId491" ref="B348"/>
    <hyperlink r:id="rId492" ref="A349"/>
    <hyperlink r:id="rId493" ref="A350"/>
    <hyperlink r:id="rId494" ref="B350"/>
    <hyperlink r:id="rId495" ref="A351"/>
    <hyperlink r:id="rId496" ref="B351"/>
    <hyperlink r:id="rId497" ref="A352"/>
    <hyperlink r:id="rId498" ref="A353"/>
    <hyperlink r:id="rId499" ref="A354"/>
    <hyperlink r:id="rId500" ref="B354"/>
    <hyperlink r:id="rId501" ref="A355"/>
    <hyperlink r:id="rId502" ref="B355"/>
    <hyperlink r:id="rId503" ref="A356"/>
    <hyperlink r:id="rId504" ref="B356"/>
    <hyperlink r:id="rId505" ref="A357"/>
    <hyperlink r:id="rId506" ref="B357"/>
    <hyperlink r:id="rId507" ref="A358"/>
    <hyperlink r:id="rId508" ref="A359"/>
    <hyperlink r:id="rId509" ref="A360"/>
    <hyperlink r:id="rId510" ref="B360"/>
    <hyperlink r:id="rId511" ref="A361"/>
    <hyperlink r:id="rId512" ref="A362"/>
    <hyperlink r:id="rId513" ref="B362"/>
    <hyperlink r:id="rId514" ref="A363"/>
    <hyperlink r:id="rId515" ref="A364"/>
    <hyperlink r:id="rId516" ref="A365"/>
    <hyperlink r:id="rId517" ref="B365"/>
    <hyperlink r:id="rId518" ref="A366"/>
    <hyperlink r:id="rId519" ref="B366"/>
    <hyperlink r:id="rId520" location="inbox/FMfcgzGrbRPkVLxQdNMCJrbkMrQwQJfp" ref="E366"/>
    <hyperlink r:id="rId521" ref="A367"/>
    <hyperlink r:id="rId522" ref="B367"/>
    <hyperlink r:id="rId523" ref="A368"/>
    <hyperlink r:id="rId524" ref="A369"/>
    <hyperlink r:id="rId525" ref="A370"/>
    <hyperlink r:id="rId526" ref="B370"/>
    <hyperlink r:id="rId527" ref="A371"/>
    <hyperlink r:id="rId528" ref="A372"/>
    <hyperlink r:id="rId529" ref="A373"/>
    <hyperlink r:id="rId530" ref="B373"/>
    <hyperlink r:id="rId531" ref="A374"/>
    <hyperlink r:id="rId532" ref="B374"/>
    <hyperlink r:id="rId533" ref="A375"/>
    <hyperlink r:id="rId534" ref="B375"/>
    <hyperlink r:id="rId535" ref="A376"/>
    <hyperlink r:id="rId536" ref="A377"/>
    <hyperlink r:id="rId537" ref="A378"/>
    <hyperlink r:id="rId538" ref="A379"/>
    <hyperlink r:id="rId539" ref="A380"/>
    <hyperlink r:id="rId540" ref="A381"/>
    <hyperlink r:id="rId541" ref="A382"/>
    <hyperlink r:id="rId542" ref="A383"/>
    <hyperlink r:id="rId543" ref="A384"/>
    <hyperlink r:id="rId544" ref="A385"/>
    <hyperlink r:id="rId545" ref="A386"/>
    <hyperlink r:id="rId546" ref="A387"/>
    <hyperlink r:id="rId547" ref="A388"/>
    <hyperlink r:id="rId548" ref="B388"/>
    <hyperlink r:id="rId549" ref="A389"/>
    <hyperlink r:id="rId550" ref="B389"/>
    <hyperlink r:id="rId551" ref="A390"/>
    <hyperlink r:id="rId552" ref="B390"/>
    <hyperlink r:id="rId553" ref="A391"/>
    <hyperlink r:id="rId554" ref="B391"/>
    <hyperlink r:id="rId555" ref="E391"/>
    <hyperlink r:id="rId556" ref="A392"/>
    <hyperlink r:id="rId557" ref="B392"/>
    <hyperlink r:id="rId558" ref="A393"/>
    <hyperlink r:id="rId559" ref="B393"/>
    <hyperlink r:id="rId560" ref="A394"/>
    <hyperlink r:id="rId561" ref="B395"/>
    <hyperlink r:id="rId562" ref="A396"/>
    <hyperlink r:id="rId563" ref="B396"/>
    <hyperlink r:id="rId564" ref="A397"/>
    <hyperlink r:id="rId565" ref="A398"/>
    <hyperlink r:id="rId566" ref="A399"/>
    <hyperlink r:id="rId567" ref="B399"/>
    <hyperlink r:id="rId568" ref="A400"/>
    <hyperlink r:id="rId569" ref="B400"/>
    <hyperlink r:id="rId570" ref="A401"/>
    <hyperlink r:id="rId571" ref="A402"/>
    <hyperlink r:id="rId572" ref="B402"/>
    <hyperlink r:id="rId573" ref="A403"/>
    <hyperlink r:id="rId574" ref="A404"/>
    <hyperlink r:id="rId575" ref="B404"/>
    <hyperlink r:id="rId576" ref="A405"/>
    <hyperlink r:id="rId577" ref="B405"/>
    <hyperlink r:id="rId578" ref="A406"/>
    <hyperlink r:id="rId579" ref="B406"/>
    <hyperlink r:id="rId580" ref="A407"/>
    <hyperlink r:id="rId581" ref="A408"/>
    <hyperlink r:id="rId582" ref="A409"/>
    <hyperlink r:id="rId583" ref="A410"/>
    <hyperlink r:id="rId584" ref="A411"/>
    <hyperlink r:id="rId585" ref="A412"/>
    <hyperlink r:id="rId586" ref="A413"/>
    <hyperlink r:id="rId587" ref="A414"/>
    <hyperlink r:id="rId588" ref="A415"/>
    <hyperlink r:id="rId589" ref="A416"/>
    <hyperlink r:id="rId590" ref="A417"/>
    <hyperlink r:id="rId591" ref="A418"/>
    <hyperlink r:id="rId592" ref="A419"/>
    <hyperlink r:id="rId593" ref="A420"/>
    <hyperlink r:id="rId594" ref="A421"/>
    <hyperlink r:id="rId595" ref="A422"/>
    <hyperlink r:id="rId596" ref="A423"/>
    <hyperlink r:id="rId597" ref="B423"/>
    <hyperlink r:id="rId598" ref="A424"/>
    <hyperlink r:id="rId599" ref="A425"/>
    <hyperlink r:id="rId600" ref="A426"/>
    <hyperlink r:id="rId601" ref="A427"/>
    <hyperlink r:id="rId602" ref="A428"/>
    <hyperlink r:id="rId603" ref="B428"/>
    <hyperlink r:id="rId604" ref="A429"/>
    <hyperlink r:id="rId605" ref="B429"/>
    <hyperlink r:id="rId606" ref="A430"/>
    <hyperlink r:id="rId607" ref="A431"/>
    <hyperlink r:id="rId608" ref="B431"/>
    <hyperlink r:id="rId609" ref="A432"/>
    <hyperlink r:id="rId610" ref="A433"/>
    <hyperlink r:id="rId611" ref="B433"/>
    <hyperlink r:id="rId612" ref="A434"/>
    <hyperlink r:id="rId613" ref="B434"/>
    <hyperlink r:id="rId614" ref="A435"/>
    <hyperlink r:id="rId615" ref="B435"/>
    <hyperlink r:id="rId616" ref="A436"/>
    <hyperlink r:id="rId617" ref="B436"/>
    <hyperlink r:id="rId618" ref="A437"/>
    <hyperlink r:id="rId619" ref="A438"/>
    <hyperlink r:id="rId620" ref="A439"/>
    <hyperlink r:id="rId621" ref="B439"/>
    <hyperlink r:id="rId622" ref="A440"/>
    <hyperlink r:id="rId623" ref="A441"/>
    <hyperlink r:id="rId624" ref="A442"/>
    <hyperlink r:id="rId625" ref="A443"/>
    <hyperlink r:id="rId626" ref="A444"/>
    <hyperlink r:id="rId627" ref="A445"/>
    <hyperlink r:id="rId628" ref="A446"/>
    <hyperlink r:id="rId629" ref="A447"/>
    <hyperlink r:id="rId630" ref="A448"/>
    <hyperlink r:id="rId631" ref="A449"/>
    <hyperlink r:id="rId632" ref="A450"/>
    <hyperlink r:id="rId633" ref="A451"/>
    <hyperlink r:id="rId634" ref="A452"/>
    <hyperlink r:id="rId635" ref="A453"/>
    <hyperlink r:id="rId636" ref="A454"/>
    <hyperlink r:id="rId637" ref="A455"/>
    <hyperlink r:id="rId638" ref="A456"/>
    <hyperlink r:id="rId639" ref="A457"/>
    <hyperlink r:id="rId640" ref="A458"/>
    <hyperlink r:id="rId641" ref="B458"/>
    <hyperlink r:id="rId642" ref="A459"/>
    <hyperlink r:id="rId643" ref="B459"/>
    <hyperlink r:id="rId644" ref="A460"/>
    <hyperlink r:id="rId645" ref="A461"/>
    <hyperlink r:id="rId646" ref="A462"/>
    <hyperlink r:id="rId647" ref="A463"/>
    <hyperlink r:id="rId648" ref="A464"/>
    <hyperlink r:id="rId649" ref="A465"/>
    <hyperlink r:id="rId650" ref="A466"/>
    <hyperlink r:id="rId651" ref="A467"/>
    <hyperlink r:id="rId652" ref="A468"/>
    <hyperlink r:id="rId653" ref="A469"/>
    <hyperlink r:id="rId654" ref="A470"/>
    <hyperlink r:id="rId655" ref="A471"/>
    <hyperlink r:id="rId656" ref="A472"/>
    <hyperlink r:id="rId657" ref="A473"/>
    <hyperlink r:id="rId658" ref="A474"/>
    <hyperlink r:id="rId659" ref="A475"/>
    <hyperlink r:id="rId660" ref="A476"/>
    <hyperlink r:id="rId661" ref="A477"/>
    <hyperlink r:id="rId662" ref="A478"/>
    <hyperlink r:id="rId663" ref="A479"/>
    <hyperlink r:id="rId664" ref="A480"/>
    <hyperlink r:id="rId665" ref="A481"/>
    <hyperlink r:id="rId666" ref="A482"/>
    <hyperlink r:id="rId667" ref="A483"/>
    <hyperlink r:id="rId668" ref="A484"/>
    <hyperlink r:id="rId669" ref="A485"/>
    <hyperlink r:id="rId670" ref="A486"/>
    <hyperlink r:id="rId671" ref="A487"/>
    <hyperlink r:id="rId672" ref="B487"/>
    <hyperlink r:id="rId673" ref="A488"/>
    <hyperlink r:id="rId674" ref="B488"/>
    <hyperlink r:id="rId675" ref="A489"/>
    <hyperlink r:id="rId676" ref="B489"/>
    <hyperlink r:id="rId677" ref="A490"/>
    <hyperlink r:id="rId678" ref="A491"/>
    <hyperlink r:id="rId679" ref="B491"/>
    <hyperlink r:id="rId680" ref="A492"/>
    <hyperlink r:id="rId681" ref="B492"/>
    <hyperlink r:id="rId682" ref="A493"/>
    <hyperlink r:id="rId683" ref="A494"/>
    <hyperlink r:id="rId684" ref="A495"/>
    <hyperlink r:id="rId685" ref="A496"/>
    <hyperlink r:id="rId686" ref="A497"/>
    <hyperlink r:id="rId687" ref="A498"/>
    <hyperlink r:id="rId688" ref="A499"/>
    <hyperlink r:id="rId689" ref="A500"/>
    <hyperlink r:id="rId690" ref="A501"/>
    <hyperlink r:id="rId691" ref="A502"/>
    <hyperlink r:id="rId692" ref="A503"/>
    <hyperlink r:id="rId693" ref="A504"/>
    <hyperlink r:id="rId694" ref="A505"/>
    <hyperlink r:id="rId695" ref="A506"/>
    <hyperlink r:id="rId696" ref="B506"/>
    <hyperlink r:id="rId697" ref="A507"/>
    <hyperlink r:id="rId698" ref="A508"/>
    <hyperlink r:id="rId699" ref="B508"/>
    <hyperlink r:id="rId700" ref="A509"/>
    <hyperlink r:id="rId701" ref="B509"/>
    <hyperlink r:id="rId702" ref="A510"/>
    <hyperlink r:id="rId703" ref="B510"/>
    <hyperlink r:id="rId704" ref="A511"/>
    <hyperlink r:id="rId705" ref="A512"/>
    <hyperlink r:id="rId706" ref="A513"/>
    <hyperlink r:id="rId707" ref="A514"/>
    <hyperlink r:id="rId708" ref="B514"/>
    <hyperlink r:id="rId709" ref="A515"/>
    <hyperlink r:id="rId710" ref="A516"/>
    <hyperlink r:id="rId711" ref="A517"/>
    <hyperlink r:id="rId712" ref="B517"/>
    <hyperlink r:id="rId713" ref="A518"/>
    <hyperlink r:id="rId714" ref="B518"/>
    <hyperlink r:id="rId715" ref="A519"/>
    <hyperlink r:id="rId716" ref="A520"/>
    <hyperlink r:id="rId717" ref="A521"/>
    <hyperlink r:id="rId718" ref="A522"/>
    <hyperlink r:id="rId719" ref="A523"/>
    <hyperlink r:id="rId720" ref="A524"/>
    <hyperlink r:id="rId721" ref="A525"/>
    <hyperlink r:id="rId722" ref="A526"/>
    <hyperlink r:id="rId723" ref="B526"/>
    <hyperlink r:id="rId724" ref="A527"/>
    <hyperlink r:id="rId725" ref="A528"/>
    <hyperlink r:id="rId726" ref="B528"/>
    <hyperlink r:id="rId727" ref="A529"/>
    <hyperlink r:id="rId728" ref="A530"/>
    <hyperlink r:id="rId729" ref="A531"/>
    <hyperlink r:id="rId730" ref="A532"/>
    <hyperlink r:id="rId731" ref="B532"/>
  </hyperlinks>
  <drawing r:id="rId73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791" t="s">
        <v>7377</v>
      </c>
      <c r="B1" s="792" t="s">
        <v>11</v>
      </c>
      <c r="C1" s="792" t="s">
        <v>13</v>
      </c>
      <c r="D1" s="792" t="s">
        <v>14</v>
      </c>
      <c r="E1" s="792" t="s">
        <v>15</v>
      </c>
      <c r="F1" s="793"/>
      <c r="G1" s="792"/>
      <c r="H1" s="793"/>
      <c r="I1" s="793"/>
      <c r="J1" s="793"/>
      <c r="K1" s="793"/>
      <c r="L1" s="793"/>
      <c r="M1" s="793"/>
      <c r="N1" s="793"/>
      <c r="O1" s="793"/>
      <c r="P1" s="793"/>
      <c r="Q1" s="793"/>
      <c r="R1" s="793"/>
      <c r="S1" s="793"/>
      <c r="T1" s="793"/>
      <c r="U1" s="793"/>
      <c r="V1" s="793"/>
      <c r="W1" s="793"/>
      <c r="X1" s="793"/>
      <c r="Y1" s="793"/>
      <c r="Z1" s="793"/>
    </row>
    <row r="2" hidden="1">
      <c r="A2" s="791">
        <v>44858.0</v>
      </c>
      <c r="B2" s="793">
        <f>countif(Darryl!F$2:F999,$A2)+COUNTIF('ABM - Direct Outreach'!K$2:K999,$A2)</f>
        <v>2</v>
      </c>
      <c r="C2" s="793">
        <f>countif(Darryl!H$2:H999,$A2)+COUNTIF('ABM - Direct Outreach'!M$2:M999,$A2)</f>
        <v>0</v>
      </c>
      <c r="D2" s="793">
        <f>countif(Darryl!I$2:I999,$A2)+COUNTIF('ABM - Direct Outreach'!N$2:N999,$A2)</f>
        <v>0</v>
      </c>
      <c r="E2" s="793">
        <f>countif(Darryl!J$2:J999,$A2)+COUNTIF('ABM - Direct Outreach'!O$2:O999,$A2)</f>
        <v>0</v>
      </c>
      <c r="F2" s="793"/>
      <c r="G2" s="793"/>
      <c r="H2" s="793"/>
      <c r="I2" s="793"/>
      <c r="J2" s="793"/>
      <c r="K2" s="793"/>
      <c r="L2" s="793"/>
      <c r="M2" s="793"/>
      <c r="N2" s="793"/>
      <c r="O2" s="793"/>
      <c r="P2" s="793"/>
      <c r="Q2" s="793"/>
      <c r="R2" s="793"/>
      <c r="S2" s="793"/>
      <c r="T2" s="793"/>
      <c r="U2" s="793"/>
      <c r="V2" s="793"/>
      <c r="W2" s="793"/>
      <c r="X2" s="793"/>
      <c r="Y2" s="793"/>
      <c r="Z2" s="793"/>
    </row>
    <row r="3" hidden="1">
      <c r="A3" s="791">
        <f t="shared" ref="A3:A999" si="1">if(A2="","",if(A2+1&gt;today(),"",A2+1))</f>
        <v>44859</v>
      </c>
      <c r="B3" s="793">
        <f>countif(Darryl!F$2:F999,$A3)+COUNTIF('ABM - Direct Outreach'!K$2:K999,$A3)</f>
        <v>0</v>
      </c>
      <c r="C3" s="793">
        <f>countif(Darryl!H$2:H999,$A3)+COUNTIF('ABM - Direct Outreach'!M$2:M999,$A3)</f>
        <v>0</v>
      </c>
      <c r="D3" s="793">
        <f>countif(Darryl!I$2:I999,$A3)+COUNTIF('ABM - Direct Outreach'!N$2:N999,$A3)</f>
        <v>0</v>
      </c>
      <c r="E3" s="793">
        <f>countif(Darryl!J$2:J999,$A3)+COUNTIF('ABM - Direct Outreach'!O$2:O999,$A3)</f>
        <v>0</v>
      </c>
      <c r="F3" s="793"/>
      <c r="G3" s="793"/>
      <c r="H3" s="793"/>
      <c r="I3" s="793"/>
      <c r="J3" s="793"/>
      <c r="K3" s="793"/>
      <c r="L3" s="793"/>
      <c r="M3" s="793"/>
      <c r="N3" s="793"/>
      <c r="O3" s="793"/>
      <c r="P3" s="793"/>
      <c r="Q3" s="793"/>
      <c r="R3" s="793"/>
      <c r="S3" s="793"/>
      <c r="T3" s="793"/>
      <c r="U3" s="793"/>
      <c r="V3" s="793"/>
      <c r="W3" s="793"/>
      <c r="X3" s="793"/>
      <c r="Y3" s="793"/>
      <c r="Z3" s="793"/>
    </row>
    <row r="4" hidden="1">
      <c r="A4" s="791">
        <f t="shared" si="1"/>
        <v>44860</v>
      </c>
      <c r="B4" s="793">
        <f>countif(Darryl!F$2:F999,$A4)+COUNTIF('ABM - Direct Outreach'!K$2:K999,$A4)</f>
        <v>0</v>
      </c>
      <c r="C4" s="793">
        <f>countif(Darryl!H$2:H999,$A4)+COUNTIF('ABM - Direct Outreach'!M$2:M999,$A4)</f>
        <v>0</v>
      </c>
      <c r="D4" s="793">
        <f>countif(Darryl!I$2:I999,$A4)+COUNTIF('ABM - Direct Outreach'!N$2:N999,$A4)</f>
        <v>0</v>
      </c>
      <c r="E4" s="793">
        <f>countif(Darryl!J$2:J999,$A4)+COUNTIF('ABM - Direct Outreach'!O$2:O999,$A4)</f>
        <v>0</v>
      </c>
      <c r="F4" s="793"/>
      <c r="G4" s="793"/>
      <c r="H4" s="793"/>
      <c r="I4" s="793"/>
      <c r="J4" s="793"/>
      <c r="K4" s="793"/>
      <c r="L4" s="793"/>
      <c r="M4" s="793"/>
      <c r="N4" s="793"/>
      <c r="O4" s="793"/>
      <c r="P4" s="793"/>
      <c r="Q4" s="793"/>
      <c r="R4" s="793"/>
      <c r="S4" s="793"/>
      <c r="T4" s="793"/>
      <c r="U4" s="793"/>
      <c r="V4" s="793"/>
      <c r="W4" s="793"/>
      <c r="X4" s="793"/>
      <c r="Y4" s="793"/>
      <c r="Z4" s="793"/>
    </row>
    <row r="5" hidden="1">
      <c r="A5" s="791">
        <f t="shared" si="1"/>
        <v>44861</v>
      </c>
      <c r="B5" s="793">
        <f>countif(Darryl!F$2:F999,$A5)+COUNTIF('ABM - Direct Outreach'!K$2:K999,$A5)</f>
        <v>1</v>
      </c>
      <c r="C5" s="793">
        <f>countif(Darryl!H$2:H999,$A5)+COUNTIF('ABM - Direct Outreach'!M$2:M999,$A5)</f>
        <v>1</v>
      </c>
      <c r="D5" s="793">
        <f>countif(Darryl!I$2:I999,$A5)+COUNTIF('ABM - Direct Outreach'!N$2:N999,$A5)</f>
        <v>0</v>
      </c>
      <c r="E5" s="793">
        <f>countif(Darryl!J$2:J999,$A5)+COUNTIF('ABM - Direct Outreach'!O$2:O999,$A5)</f>
        <v>0</v>
      </c>
      <c r="F5" s="793"/>
      <c r="G5" s="793"/>
      <c r="H5" s="793"/>
      <c r="I5" s="793"/>
      <c r="J5" s="793"/>
      <c r="K5" s="793"/>
      <c r="L5" s="793"/>
      <c r="M5" s="793"/>
      <c r="N5" s="793"/>
      <c r="O5" s="793"/>
      <c r="P5" s="793"/>
      <c r="Q5" s="793"/>
      <c r="R5" s="793"/>
      <c r="S5" s="793"/>
      <c r="T5" s="793"/>
      <c r="U5" s="793"/>
      <c r="V5" s="793"/>
      <c r="W5" s="793"/>
      <c r="X5" s="793"/>
      <c r="Y5" s="793"/>
      <c r="Z5" s="793"/>
    </row>
    <row r="6" hidden="1">
      <c r="A6" s="791">
        <f t="shared" si="1"/>
        <v>44862</v>
      </c>
      <c r="B6" s="793">
        <f>countif(Darryl!F$2:F999,$A6)+COUNTIF('ABM - Direct Outreach'!K$2:K999,$A6)</f>
        <v>0</v>
      </c>
      <c r="C6" s="793">
        <f>countif(Darryl!H$2:H999,$A6)+COUNTIF('ABM - Direct Outreach'!M$2:M999,$A6)</f>
        <v>0</v>
      </c>
      <c r="D6" s="793">
        <f>countif(Darryl!I$2:I999,$A6)+COUNTIF('ABM - Direct Outreach'!N$2:N999,$A6)</f>
        <v>0</v>
      </c>
      <c r="E6" s="793">
        <f>countif(Darryl!J$2:J999,$A6)+COUNTIF('ABM - Direct Outreach'!O$2:O999,$A6)</f>
        <v>0</v>
      </c>
      <c r="F6" s="793"/>
      <c r="G6" s="793"/>
      <c r="H6" s="793"/>
      <c r="I6" s="793"/>
      <c r="J6" s="793"/>
      <c r="K6" s="793"/>
      <c r="L6" s="793"/>
      <c r="M6" s="793"/>
      <c r="N6" s="793"/>
      <c r="O6" s="793"/>
      <c r="P6" s="793"/>
      <c r="Q6" s="793"/>
      <c r="R6" s="793"/>
      <c r="S6" s="793"/>
      <c r="T6" s="793"/>
      <c r="U6" s="793"/>
      <c r="V6" s="793"/>
      <c r="W6" s="793"/>
      <c r="X6" s="793"/>
      <c r="Y6" s="793"/>
      <c r="Z6" s="793"/>
    </row>
    <row r="7" hidden="1">
      <c r="A7" s="791">
        <f t="shared" si="1"/>
        <v>44863</v>
      </c>
      <c r="B7" s="793">
        <f>countif(Darryl!F$2:F999,$A7)+COUNTIF('ABM - Direct Outreach'!K$2:K999,$A7)</f>
        <v>0</v>
      </c>
      <c r="C7" s="793">
        <f>countif(Darryl!H$2:H999,$A7)+COUNTIF('ABM - Direct Outreach'!M$2:M999,$A7)</f>
        <v>0</v>
      </c>
      <c r="D7" s="793">
        <f>countif(Darryl!I$2:I999,$A7)+COUNTIF('ABM - Direct Outreach'!N$2:N999,$A7)</f>
        <v>0</v>
      </c>
      <c r="E7" s="793">
        <f>countif(Darryl!J$2:J999,$A7)+COUNTIF('ABM - Direct Outreach'!O$2:O999,$A7)</f>
        <v>0</v>
      </c>
      <c r="F7" s="793"/>
      <c r="G7" s="793"/>
      <c r="H7" s="793"/>
      <c r="I7" s="793"/>
      <c r="J7" s="793"/>
      <c r="K7" s="793"/>
      <c r="L7" s="793"/>
      <c r="M7" s="793"/>
      <c r="N7" s="793"/>
      <c r="O7" s="793"/>
      <c r="P7" s="793"/>
      <c r="Q7" s="793"/>
      <c r="R7" s="793"/>
      <c r="S7" s="793"/>
      <c r="T7" s="793"/>
      <c r="U7" s="793"/>
      <c r="V7" s="793"/>
      <c r="W7" s="793"/>
      <c r="X7" s="793"/>
      <c r="Y7" s="793"/>
      <c r="Z7" s="793"/>
    </row>
    <row r="8" hidden="1">
      <c r="A8" s="791">
        <f t="shared" si="1"/>
        <v>44864</v>
      </c>
      <c r="B8" s="793">
        <f>countif(Darryl!F$2:F999,$A8)+COUNTIF('ABM - Direct Outreach'!K$2:K999,$A8)</f>
        <v>0</v>
      </c>
      <c r="C8" s="793">
        <f>countif(Darryl!H$2:H999,$A8)+COUNTIF('ABM - Direct Outreach'!M$2:M999,$A8)</f>
        <v>0</v>
      </c>
      <c r="D8" s="793">
        <f>countif(Darryl!I$2:I999,$A8)+COUNTIF('ABM - Direct Outreach'!N$2:N999,$A8)</f>
        <v>0</v>
      </c>
      <c r="E8" s="793">
        <f>countif(Darryl!J$2:J999,$A8)+COUNTIF('ABM - Direct Outreach'!O$2:O999,$A8)</f>
        <v>0</v>
      </c>
      <c r="F8" s="793"/>
      <c r="G8" s="793"/>
      <c r="H8" s="793"/>
      <c r="I8" s="793"/>
      <c r="J8" s="793"/>
      <c r="K8" s="793"/>
      <c r="L8" s="793"/>
      <c r="M8" s="793"/>
      <c r="N8" s="793"/>
      <c r="O8" s="793"/>
      <c r="P8" s="793"/>
      <c r="Q8" s="793"/>
      <c r="R8" s="793"/>
      <c r="S8" s="793"/>
      <c r="T8" s="793"/>
      <c r="U8" s="793"/>
      <c r="V8" s="793"/>
      <c r="W8" s="793"/>
      <c r="X8" s="793"/>
      <c r="Y8" s="793"/>
      <c r="Z8" s="793"/>
    </row>
    <row r="9" hidden="1">
      <c r="A9" s="791">
        <f t="shared" si="1"/>
        <v>44865</v>
      </c>
      <c r="B9" s="793">
        <f>countif(Darryl!F$2:F999,$A9)+COUNTIF('ABM - Direct Outreach'!K$2:K999,$A9)</f>
        <v>0</v>
      </c>
      <c r="C9" s="793">
        <f>countif(Darryl!H$2:H999,$A9)+COUNTIF('ABM - Direct Outreach'!M$2:M999,$A9)</f>
        <v>0</v>
      </c>
      <c r="D9" s="793">
        <f>countif(Darryl!I$2:I999,$A9)+COUNTIF('ABM - Direct Outreach'!N$2:N999,$A9)</f>
        <v>0</v>
      </c>
      <c r="E9" s="793">
        <f>countif(Darryl!J$2:J999,$A9)+COUNTIF('ABM - Direct Outreach'!O$2:O999,$A9)</f>
        <v>0</v>
      </c>
      <c r="F9" s="793"/>
      <c r="G9" s="793"/>
      <c r="H9" s="793"/>
      <c r="I9" s="793"/>
      <c r="J9" s="793"/>
      <c r="K9" s="793"/>
      <c r="L9" s="793"/>
      <c r="M9" s="793"/>
      <c r="N9" s="793"/>
      <c r="O9" s="793"/>
      <c r="P9" s="793"/>
      <c r="Q9" s="793"/>
      <c r="R9" s="793"/>
      <c r="S9" s="793"/>
      <c r="T9" s="793"/>
      <c r="U9" s="793"/>
      <c r="V9" s="793"/>
      <c r="W9" s="793"/>
      <c r="X9" s="793"/>
      <c r="Y9" s="793"/>
      <c r="Z9" s="793"/>
    </row>
    <row r="10" hidden="1">
      <c r="A10" s="791">
        <f t="shared" si="1"/>
        <v>44866</v>
      </c>
      <c r="B10" s="793">
        <f>countif(Darryl!F$2:F999,$A10)+COUNTIF('ABM - Direct Outreach'!K$2:K999,$A10)</f>
        <v>1</v>
      </c>
      <c r="C10" s="793">
        <f>countif(Darryl!H$2:H999,$A10)+COUNTIF('ABM - Direct Outreach'!M$2:M999,$A10)</f>
        <v>0</v>
      </c>
      <c r="D10" s="793">
        <f>countif(Darryl!I$2:I999,$A10)+COUNTIF('ABM - Direct Outreach'!N$2:N999,$A10)</f>
        <v>0</v>
      </c>
      <c r="E10" s="793">
        <f>countif(Darryl!J$2:J999,$A10)+COUNTIF('ABM - Direct Outreach'!O$2:O999,$A10)</f>
        <v>0</v>
      </c>
      <c r="F10" s="793"/>
      <c r="G10" s="793"/>
      <c r="H10" s="793"/>
      <c r="I10" s="793"/>
      <c r="J10" s="793"/>
      <c r="K10" s="793"/>
      <c r="L10" s="793"/>
      <c r="M10" s="793"/>
      <c r="N10" s="793"/>
      <c r="O10" s="793"/>
      <c r="P10" s="793"/>
      <c r="Q10" s="793"/>
      <c r="R10" s="793"/>
      <c r="S10" s="793"/>
      <c r="T10" s="793"/>
      <c r="U10" s="793"/>
      <c r="V10" s="793"/>
      <c r="W10" s="793"/>
      <c r="X10" s="793"/>
      <c r="Y10" s="793"/>
      <c r="Z10" s="793"/>
    </row>
    <row r="11" hidden="1">
      <c r="A11" s="791">
        <f t="shared" si="1"/>
        <v>44867</v>
      </c>
      <c r="B11" s="793">
        <f>countif(Darryl!F$2:F999,$A11)+COUNTIF('ABM - Direct Outreach'!K$2:K999,$A11)</f>
        <v>0</v>
      </c>
      <c r="C11" s="793">
        <f>countif(Darryl!H$2:H999,$A11)+COUNTIF('ABM - Direct Outreach'!M$2:M999,$A11)</f>
        <v>0</v>
      </c>
      <c r="D11" s="793">
        <f>countif(Darryl!I$2:I999,$A11)+COUNTIF('ABM - Direct Outreach'!N$2:N999,$A11)</f>
        <v>0</v>
      </c>
      <c r="E11" s="793">
        <f>countif(Darryl!J$2:J999,$A11)+COUNTIF('ABM - Direct Outreach'!O$2:O999,$A11)</f>
        <v>0</v>
      </c>
      <c r="F11" s="793"/>
      <c r="G11" s="793"/>
      <c r="H11" s="793"/>
      <c r="I11" s="793"/>
      <c r="J11" s="793"/>
      <c r="K11" s="793"/>
      <c r="L11" s="793"/>
      <c r="M11" s="793"/>
      <c r="N11" s="793"/>
      <c r="O11" s="793"/>
      <c r="P11" s="793"/>
      <c r="Q11" s="793"/>
      <c r="R11" s="793"/>
      <c r="S11" s="793"/>
      <c r="T11" s="793"/>
      <c r="U11" s="793"/>
      <c r="V11" s="793"/>
      <c r="W11" s="793"/>
      <c r="X11" s="793"/>
      <c r="Y11" s="793"/>
      <c r="Z11" s="793"/>
    </row>
    <row r="12" hidden="1">
      <c r="A12" s="791">
        <f t="shared" si="1"/>
        <v>44868</v>
      </c>
      <c r="B12" s="793">
        <f>countif(Darryl!F$2:F999,$A12)+COUNTIF('ABM - Direct Outreach'!K$2:K999,$A12)</f>
        <v>0</v>
      </c>
      <c r="C12" s="793">
        <f>countif(Darryl!H$2:H999,$A12)+COUNTIF('ABM - Direct Outreach'!M$2:M999,$A12)</f>
        <v>0</v>
      </c>
      <c r="D12" s="793">
        <f>countif(Darryl!I$2:I999,$A12)+COUNTIF('ABM - Direct Outreach'!N$2:N999,$A12)</f>
        <v>0</v>
      </c>
      <c r="E12" s="793">
        <f>countif(Darryl!J$2:J999,$A12)+COUNTIF('ABM - Direct Outreach'!O$2:O999,$A12)</f>
        <v>0</v>
      </c>
      <c r="F12" s="793"/>
      <c r="G12" s="793"/>
      <c r="H12" s="793"/>
      <c r="I12" s="793"/>
      <c r="J12" s="793"/>
      <c r="K12" s="793"/>
      <c r="L12" s="793"/>
      <c r="M12" s="793"/>
      <c r="N12" s="793"/>
      <c r="O12" s="793"/>
      <c r="P12" s="793"/>
      <c r="Q12" s="793"/>
      <c r="R12" s="793"/>
      <c r="S12" s="793"/>
      <c r="T12" s="793"/>
      <c r="U12" s="793"/>
      <c r="V12" s="793"/>
      <c r="W12" s="793"/>
      <c r="X12" s="793"/>
      <c r="Y12" s="793"/>
      <c r="Z12" s="793"/>
    </row>
    <row r="13" hidden="1">
      <c r="A13" s="791">
        <f t="shared" si="1"/>
        <v>44869</v>
      </c>
      <c r="B13" s="793">
        <f>countif(Darryl!F$2:F999,$A13)+COUNTIF('ABM - Direct Outreach'!K$2:K999,$A13)</f>
        <v>0</v>
      </c>
      <c r="C13" s="793">
        <f>countif(Darryl!H$2:H999,$A13)+COUNTIF('ABM - Direct Outreach'!M$2:M999,$A13)</f>
        <v>0</v>
      </c>
      <c r="D13" s="793">
        <f>countif(Darryl!I$2:I999,$A13)+COUNTIF('ABM - Direct Outreach'!N$2:N999,$A13)</f>
        <v>0</v>
      </c>
      <c r="E13" s="793">
        <f>countif(Darryl!J$2:J999,$A13)+COUNTIF('ABM - Direct Outreach'!O$2:O999,$A13)</f>
        <v>0</v>
      </c>
      <c r="F13" s="793"/>
      <c r="G13" s="793"/>
      <c r="H13" s="793"/>
      <c r="I13" s="793"/>
      <c r="J13" s="793"/>
      <c r="K13" s="793"/>
      <c r="L13" s="793"/>
      <c r="M13" s="793"/>
      <c r="N13" s="793"/>
      <c r="O13" s="793"/>
      <c r="P13" s="793"/>
      <c r="Q13" s="793"/>
      <c r="R13" s="793"/>
      <c r="S13" s="793"/>
      <c r="T13" s="793"/>
      <c r="U13" s="793"/>
      <c r="V13" s="793"/>
      <c r="W13" s="793"/>
      <c r="X13" s="793"/>
      <c r="Y13" s="793"/>
      <c r="Z13" s="793"/>
    </row>
    <row r="14" hidden="1">
      <c r="A14" s="791">
        <f t="shared" si="1"/>
        <v>44870</v>
      </c>
      <c r="B14" s="793">
        <f>countif(Darryl!F$2:F999,$A14)+COUNTIF('ABM - Direct Outreach'!K$2:K999,$A14)</f>
        <v>0</v>
      </c>
      <c r="C14" s="793">
        <f>countif(Darryl!H$2:H999,$A14)+COUNTIF('ABM - Direct Outreach'!M$2:M999,$A14)</f>
        <v>0</v>
      </c>
      <c r="D14" s="793">
        <f>countif(Darryl!I$2:I999,$A14)+COUNTIF('ABM - Direct Outreach'!N$2:N999,$A14)</f>
        <v>0</v>
      </c>
      <c r="E14" s="793">
        <f>countif(Darryl!J$2:J999,$A14)+COUNTIF('ABM - Direct Outreach'!O$2:O999,$A14)</f>
        <v>0</v>
      </c>
      <c r="F14" s="793"/>
      <c r="G14" s="793"/>
      <c r="H14" s="793"/>
      <c r="I14" s="793"/>
      <c r="J14" s="793"/>
      <c r="K14" s="793"/>
      <c r="L14" s="793"/>
      <c r="M14" s="793"/>
      <c r="N14" s="793"/>
      <c r="O14" s="793"/>
      <c r="P14" s="793"/>
      <c r="Q14" s="793"/>
      <c r="R14" s="793"/>
      <c r="S14" s="793"/>
      <c r="T14" s="793"/>
      <c r="U14" s="793"/>
      <c r="V14" s="793"/>
      <c r="W14" s="793"/>
      <c r="X14" s="793"/>
      <c r="Y14" s="793"/>
      <c r="Z14" s="793"/>
    </row>
    <row r="15" hidden="1">
      <c r="A15" s="791">
        <f t="shared" si="1"/>
        <v>44871</v>
      </c>
      <c r="B15" s="793">
        <f>countif(Darryl!F$2:F999,$A15)+COUNTIF('ABM - Direct Outreach'!K$2:K999,$A15)</f>
        <v>0</v>
      </c>
      <c r="C15" s="793">
        <f>countif(Darryl!H$2:H999,$A15)+COUNTIF('ABM - Direct Outreach'!M$2:M999,$A15)</f>
        <v>0</v>
      </c>
      <c r="D15" s="793">
        <f>countif(Darryl!I$2:I999,$A15)+COUNTIF('ABM - Direct Outreach'!N$2:N999,$A15)</f>
        <v>0</v>
      </c>
      <c r="E15" s="793">
        <f>countif(Darryl!J$2:J999,$A15)+COUNTIF('ABM - Direct Outreach'!O$2:O999,$A15)</f>
        <v>0</v>
      </c>
      <c r="F15" s="793"/>
      <c r="G15" s="793"/>
      <c r="H15" s="793"/>
      <c r="I15" s="793"/>
      <c r="J15" s="793"/>
      <c r="K15" s="793"/>
      <c r="L15" s="793"/>
      <c r="M15" s="793"/>
      <c r="N15" s="793"/>
      <c r="O15" s="793"/>
      <c r="P15" s="793"/>
      <c r="Q15" s="793"/>
      <c r="R15" s="793"/>
      <c r="S15" s="793"/>
      <c r="T15" s="793"/>
      <c r="U15" s="793"/>
      <c r="V15" s="793"/>
      <c r="W15" s="793"/>
      <c r="X15" s="793"/>
      <c r="Y15" s="793"/>
      <c r="Z15" s="793"/>
    </row>
    <row r="16" hidden="1">
      <c r="A16" s="791">
        <f t="shared" si="1"/>
        <v>44872</v>
      </c>
      <c r="B16" s="793">
        <f>countif(Darryl!F$2:F999,$A16)+COUNTIF('ABM - Direct Outreach'!K$2:K999,$A16)</f>
        <v>0</v>
      </c>
      <c r="C16" s="793">
        <f>countif(Darryl!H$2:H999,$A16)+COUNTIF('ABM - Direct Outreach'!M$2:M999,$A16)</f>
        <v>0</v>
      </c>
      <c r="D16" s="793">
        <f>countif(Darryl!I$2:I999,$A16)+COUNTIF('ABM - Direct Outreach'!N$2:N999,$A16)</f>
        <v>0</v>
      </c>
      <c r="E16" s="793">
        <f>countif(Darryl!J$2:J999,$A16)+COUNTIF('ABM - Direct Outreach'!O$2:O999,$A16)</f>
        <v>0</v>
      </c>
      <c r="F16" s="793"/>
      <c r="G16" s="793"/>
      <c r="H16" s="793"/>
      <c r="I16" s="793"/>
      <c r="J16" s="793"/>
      <c r="K16" s="793"/>
      <c r="L16" s="793"/>
      <c r="M16" s="793"/>
      <c r="N16" s="793"/>
      <c r="O16" s="793"/>
      <c r="P16" s="793"/>
      <c r="Q16" s="793"/>
      <c r="R16" s="793"/>
      <c r="S16" s="793"/>
      <c r="T16" s="793"/>
      <c r="U16" s="793"/>
      <c r="V16" s="793"/>
      <c r="W16" s="793"/>
      <c r="X16" s="793"/>
      <c r="Y16" s="793"/>
      <c r="Z16" s="793"/>
    </row>
    <row r="17" hidden="1">
      <c r="A17" s="791">
        <f t="shared" si="1"/>
        <v>44873</v>
      </c>
      <c r="B17" s="793">
        <f>countif(Darryl!F$2:F999,$A17)+COUNTIF('ABM - Direct Outreach'!K$2:K999,$A17)</f>
        <v>11</v>
      </c>
      <c r="C17" s="793">
        <f>countif(Darryl!H$2:H999,$A17)+COUNTIF('ABM - Direct Outreach'!M$2:M999,$A17)</f>
        <v>0</v>
      </c>
      <c r="D17" s="793">
        <f>countif(Darryl!I$2:I999,$A17)+COUNTIF('ABM - Direct Outreach'!N$2:N999,$A17)</f>
        <v>0</v>
      </c>
      <c r="E17" s="793">
        <f>countif(Darryl!J$2:J999,$A17)+COUNTIF('ABM - Direct Outreach'!O$2:O999,$A17)</f>
        <v>0</v>
      </c>
      <c r="F17" s="793"/>
      <c r="G17" s="793"/>
      <c r="H17" s="793"/>
      <c r="I17" s="793"/>
      <c r="J17" s="793"/>
      <c r="K17" s="793"/>
      <c r="L17" s="793"/>
      <c r="M17" s="793"/>
      <c r="N17" s="793"/>
      <c r="O17" s="793"/>
      <c r="P17" s="793"/>
      <c r="Q17" s="793"/>
      <c r="R17" s="793"/>
      <c r="S17" s="793"/>
      <c r="T17" s="793"/>
      <c r="U17" s="793"/>
      <c r="V17" s="793"/>
      <c r="W17" s="793"/>
      <c r="X17" s="793"/>
      <c r="Y17" s="793"/>
      <c r="Z17" s="793"/>
    </row>
    <row r="18" hidden="1">
      <c r="A18" s="791">
        <f t="shared" si="1"/>
        <v>44874</v>
      </c>
      <c r="B18" s="793">
        <f>countif(Darryl!F$2:F999,$A18)+COUNTIF('ABM - Direct Outreach'!K$2:K999,$A18)</f>
        <v>8</v>
      </c>
      <c r="C18" s="793">
        <f>countif(Darryl!H$2:H999,$A18)+COUNTIF('ABM - Direct Outreach'!M$2:M999,$A18)</f>
        <v>0</v>
      </c>
      <c r="D18" s="793">
        <f>countif(Darryl!I$2:I999,$A18)+COUNTIF('ABM - Direct Outreach'!N$2:N999,$A18)</f>
        <v>0</v>
      </c>
      <c r="E18" s="793">
        <f>countif(Darryl!J$2:J999,$A18)+COUNTIF('ABM - Direct Outreach'!O$2:O999,$A18)</f>
        <v>0</v>
      </c>
      <c r="F18" s="793"/>
      <c r="G18" s="793"/>
      <c r="H18" s="793"/>
      <c r="I18" s="793"/>
      <c r="J18" s="793"/>
      <c r="K18" s="793"/>
      <c r="L18" s="793"/>
      <c r="M18" s="793"/>
      <c r="N18" s="793"/>
      <c r="O18" s="793"/>
      <c r="P18" s="793"/>
      <c r="Q18" s="793"/>
      <c r="R18" s="793"/>
      <c r="S18" s="793"/>
      <c r="T18" s="793"/>
      <c r="U18" s="793"/>
      <c r="V18" s="793"/>
      <c r="W18" s="793"/>
      <c r="X18" s="793"/>
      <c r="Y18" s="793"/>
      <c r="Z18" s="793"/>
    </row>
    <row r="19" hidden="1">
      <c r="A19" s="791">
        <f t="shared" si="1"/>
        <v>44875</v>
      </c>
      <c r="B19" s="793">
        <f>countif(Darryl!F$2:F999,$A19)+COUNTIF('ABM - Direct Outreach'!K$2:K999,$A19)</f>
        <v>18</v>
      </c>
      <c r="C19" s="793">
        <f>countif(Darryl!H$2:H999,$A19)+COUNTIF('ABM - Direct Outreach'!M$2:M999,$A19)</f>
        <v>0</v>
      </c>
      <c r="D19" s="793">
        <f>countif(Darryl!I$2:I999,$A19)+COUNTIF('ABM - Direct Outreach'!N$2:N999,$A19)</f>
        <v>0</v>
      </c>
      <c r="E19" s="793">
        <f>countif(Darryl!J$2:J999,$A19)+COUNTIF('ABM - Direct Outreach'!O$2:O999,$A19)</f>
        <v>0</v>
      </c>
      <c r="F19" s="793"/>
      <c r="G19" s="793"/>
      <c r="H19" s="793"/>
      <c r="I19" s="793"/>
      <c r="J19" s="793"/>
      <c r="K19" s="793"/>
      <c r="L19" s="793"/>
      <c r="M19" s="793"/>
      <c r="N19" s="793"/>
      <c r="O19" s="793"/>
      <c r="P19" s="793"/>
      <c r="Q19" s="793"/>
      <c r="R19" s="793"/>
      <c r="S19" s="793"/>
      <c r="T19" s="793"/>
      <c r="U19" s="793"/>
      <c r="V19" s="793"/>
      <c r="W19" s="793"/>
      <c r="X19" s="793"/>
      <c r="Y19" s="793"/>
      <c r="Z19" s="793"/>
    </row>
    <row r="20" hidden="1">
      <c r="A20" s="791">
        <f t="shared" si="1"/>
        <v>44876</v>
      </c>
      <c r="B20" s="793">
        <f>countif(Darryl!F$2:F999,$A20)+COUNTIF('ABM - Direct Outreach'!K$2:K999,$A20)</f>
        <v>32</v>
      </c>
      <c r="C20" s="793">
        <f>countif(Darryl!H$2:H999,$A20)+COUNTIF('ABM - Direct Outreach'!M$2:M999,$A20)</f>
        <v>0</v>
      </c>
      <c r="D20" s="793">
        <f>countif(Darryl!I$2:I999,$A20)+COUNTIF('ABM - Direct Outreach'!N$2:N999,$A20)</f>
        <v>0</v>
      </c>
      <c r="E20" s="793">
        <f>countif(Darryl!J$2:J999,$A20)+COUNTIF('ABM - Direct Outreach'!O$2:O999,$A20)</f>
        <v>0</v>
      </c>
      <c r="F20" s="793"/>
      <c r="G20" s="793"/>
      <c r="H20" s="793"/>
      <c r="I20" s="793"/>
      <c r="J20" s="793"/>
      <c r="K20" s="793"/>
      <c r="L20" s="793"/>
      <c r="M20" s="793"/>
      <c r="N20" s="793"/>
      <c r="O20" s="793"/>
      <c r="P20" s="793"/>
      <c r="Q20" s="793"/>
      <c r="R20" s="793"/>
      <c r="S20" s="793"/>
      <c r="T20" s="793"/>
      <c r="U20" s="793"/>
      <c r="V20" s="793"/>
      <c r="W20" s="793"/>
      <c r="X20" s="793"/>
      <c r="Y20" s="793"/>
      <c r="Z20" s="793"/>
    </row>
    <row r="21" hidden="1">
      <c r="A21" s="791">
        <f t="shared" si="1"/>
        <v>44877</v>
      </c>
      <c r="B21" s="793">
        <f>countif(Darryl!F$2:F999,$A21)+COUNTIF('ABM - Direct Outreach'!K$2:K999,$A21)</f>
        <v>0</v>
      </c>
      <c r="C21" s="793">
        <f>countif(Darryl!H$2:H999,$A21)+COUNTIF('ABM - Direct Outreach'!M$2:M999,$A21)</f>
        <v>0</v>
      </c>
      <c r="D21" s="793">
        <f>countif(Darryl!I$2:I999,$A21)+COUNTIF('ABM - Direct Outreach'!N$2:N999,$A21)</f>
        <v>0</v>
      </c>
      <c r="E21" s="793">
        <f>countif(Darryl!J$2:J999,$A21)+COUNTIF('ABM - Direct Outreach'!O$2:O999,$A21)</f>
        <v>0</v>
      </c>
      <c r="F21" s="793"/>
      <c r="G21" s="793"/>
      <c r="H21" s="793"/>
      <c r="I21" s="793"/>
      <c r="J21" s="793"/>
      <c r="K21" s="793"/>
      <c r="L21" s="793"/>
      <c r="M21" s="793"/>
      <c r="N21" s="793"/>
      <c r="O21" s="793"/>
      <c r="P21" s="793"/>
      <c r="Q21" s="793"/>
      <c r="R21" s="793"/>
      <c r="S21" s="793"/>
      <c r="T21" s="793"/>
      <c r="U21" s="793"/>
      <c r="V21" s="793"/>
      <c r="W21" s="793"/>
      <c r="X21" s="793"/>
      <c r="Y21" s="793"/>
      <c r="Z21" s="793"/>
    </row>
    <row r="22" hidden="1">
      <c r="A22" s="791">
        <f t="shared" si="1"/>
        <v>44878</v>
      </c>
      <c r="B22" s="793">
        <f>countif(Darryl!F$2:F999,$A22)+COUNTIF('ABM - Direct Outreach'!K$2:K999,$A22)</f>
        <v>0</v>
      </c>
      <c r="C22" s="793">
        <f>countif(Darryl!H$2:H999,$A22)+COUNTIF('ABM - Direct Outreach'!M$2:M999,$A22)</f>
        <v>0</v>
      </c>
      <c r="D22" s="793">
        <f>countif(Darryl!I$2:I999,$A22)+COUNTIF('ABM - Direct Outreach'!N$2:N999,$A22)</f>
        <v>0</v>
      </c>
      <c r="E22" s="793">
        <f>countif(Darryl!J$2:J999,$A22)+COUNTIF('ABM - Direct Outreach'!O$2:O999,$A22)</f>
        <v>0</v>
      </c>
      <c r="F22" s="793"/>
      <c r="G22" s="793"/>
      <c r="H22" s="793"/>
      <c r="I22" s="793"/>
      <c r="J22" s="793"/>
      <c r="K22" s="793"/>
      <c r="L22" s="793"/>
      <c r="M22" s="793"/>
      <c r="N22" s="793"/>
      <c r="O22" s="793"/>
      <c r="P22" s="793"/>
      <c r="Q22" s="793"/>
      <c r="R22" s="793"/>
      <c r="S22" s="793"/>
      <c r="T22" s="793"/>
      <c r="U22" s="793"/>
      <c r="V22" s="793"/>
      <c r="W22" s="793"/>
      <c r="X22" s="793"/>
      <c r="Y22" s="793"/>
      <c r="Z22" s="793"/>
    </row>
    <row r="23" hidden="1">
      <c r="A23" s="791">
        <f t="shared" si="1"/>
        <v>44879</v>
      </c>
      <c r="B23" s="793">
        <f>countif(Darryl!F$2:F999,$A23)+COUNTIF('ABM - Direct Outreach'!K$2:K999,$A23)</f>
        <v>21</v>
      </c>
      <c r="C23" s="793">
        <f>countif(Darryl!H$2:H999,$A23)+COUNTIF('ABM - Direct Outreach'!M$2:M999,$A23)</f>
        <v>1</v>
      </c>
      <c r="D23" s="793">
        <f>countif(Darryl!I$2:I999,$A23)+COUNTIF('ABM - Direct Outreach'!N$2:N999,$A23)</f>
        <v>0</v>
      </c>
      <c r="E23" s="793">
        <f>countif(Darryl!J$2:J999,$A23)+COUNTIF('ABM - Direct Outreach'!O$2:O999,$A23)</f>
        <v>0</v>
      </c>
      <c r="F23" s="793"/>
      <c r="G23" s="793"/>
      <c r="H23" s="793"/>
      <c r="I23" s="793"/>
      <c r="J23" s="793"/>
      <c r="K23" s="793"/>
      <c r="L23" s="793"/>
      <c r="M23" s="793"/>
      <c r="N23" s="793"/>
      <c r="O23" s="793"/>
      <c r="P23" s="793"/>
      <c r="Q23" s="793"/>
      <c r="R23" s="793"/>
      <c r="S23" s="793"/>
      <c r="T23" s="793"/>
      <c r="U23" s="793"/>
      <c r="V23" s="793"/>
      <c r="W23" s="793"/>
      <c r="X23" s="793"/>
      <c r="Y23" s="793"/>
      <c r="Z23" s="793"/>
    </row>
    <row r="24" hidden="1">
      <c r="A24" s="791">
        <f t="shared" si="1"/>
        <v>44880</v>
      </c>
      <c r="B24" s="793">
        <f>countif(Darryl!F$2:F999,$A24)+COUNTIF('ABM - Direct Outreach'!K$2:K999,$A24)</f>
        <v>34</v>
      </c>
      <c r="C24" s="793">
        <f>countif(Darryl!H$2:H999,$A24)+COUNTIF('ABM - Direct Outreach'!M$2:M999,$A24)</f>
        <v>2</v>
      </c>
      <c r="D24" s="793">
        <f>countif(Darryl!I$2:I999,$A24)+COUNTIF('ABM - Direct Outreach'!N$2:N999,$A24)</f>
        <v>0</v>
      </c>
      <c r="E24" s="793">
        <f>countif(Darryl!J$2:J999,$A24)+COUNTIF('ABM - Direct Outreach'!O$2:O999,$A24)</f>
        <v>0</v>
      </c>
      <c r="F24" s="793"/>
      <c r="G24" s="793"/>
      <c r="H24" s="793"/>
      <c r="I24" s="793"/>
      <c r="J24" s="793"/>
      <c r="K24" s="793"/>
      <c r="L24" s="793"/>
      <c r="M24" s="793"/>
      <c r="N24" s="793"/>
      <c r="O24" s="793"/>
      <c r="P24" s="793"/>
      <c r="Q24" s="793"/>
      <c r="R24" s="793"/>
      <c r="S24" s="793"/>
      <c r="T24" s="793"/>
      <c r="U24" s="793"/>
      <c r="V24" s="793"/>
      <c r="W24" s="793"/>
      <c r="X24" s="793"/>
      <c r="Y24" s="793"/>
      <c r="Z24" s="793"/>
    </row>
    <row r="25" hidden="1">
      <c r="A25" s="791">
        <f t="shared" si="1"/>
        <v>44881</v>
      </c>
      <c r="B25" s="793">
        <f>countif(Darryl!F$2:F999,$A25)+COUNTIF('ABM - Direct Outreach'!K$2:K999,$A25)</f>
        <v>0</v>
      </c>
      <c r="C25" s="793">
        <f>countif(Darryl!H$2:H999,$A25)+COUNTIF('ABM - Direct Outreach'!M$2:M999,$A25)</f>
        <v>1</v>
      </c>
      <c r="D25" s="793">
        <f>countif(Darryl!I$2:I999,$A25)+COUNTIF('ABM - Direct Outreach'!N$2:N999,$A25)</f>
        <v>0</v>
      </c>
      <c r="E25" s="793">
        <f>countif(Darryl!J$2:J999,$A25)+COUNTIF('ABM - Direct Outreach'!O$2:O999,$A25)</f>
        <v>0</v>
      </c>
      <c r="F25" s="793"/>
      <c r="G25" s="793"/>
      <c r="H25" s="793"/>
      <c r="I25" s="793"/>
      <c r="J25" s="793"/>
      <c r="K25" s="793"/>
      <c r="L25" s="793"/>
      <c r="M25" s="793"/>
      <c r="N25" s="793"/>
      <c r="O25" s="793"/>
      <c r="P25" s="793"/>
      <c r="Q25" s="793"/>
      <c r="R25" s="793"/>
      <c r="S25" s="793"/>
      <c r="T25" s="793"/>
      <c r="U25" s="793"/>
      <c r="V25" s="793"/>
      <c r="W25" s="793"/>
      <c r="X25" s="793"/>
      <c r="Y25" s="793"/>
      <c r="Z25" s="793"/>
    </row>
    <row r="26" hidden="1">
      <c r="A26" s="791">
        <f t="shared" si="1"/>
        <v>44882</v>
      </c>
      <c r="B26" s="793">
        <f>countif(Darryl!F$2:F999,$A26)+COUNTIF('ABM - Direct Outreach'!K$2:K999,$A26)</f>
        <v>0</v>
      </c>
      <c r="C26" s="793">
        <f>countif(Darryl!H$2:H999,$A26)+COUNTIF('ABM - Direct Outreach'!M$2:M999,$A26)</f>
        <v>1</v>
      </c>
      <c r="D26" s="793">
        <f>countif(Darryl!I$2:I999,$A26)+COUNTIF('ABM - Direct Outreach'!N$2:N999,$A26)</f>
        <v>0</v>
      </c>
      <c r="E26" s="793">
        <f>countif(Darryl!J$2:J999,$A26)+COUNTIF('ABM - Direct Outreach'!O$2:O999,$A26)</f>
        <v>0</v>
      </c>
      <c r="F26" s="793"/>
      <c r="G26" s="793"/>
      <c r="H26" s="793"/>
      <c r="I26" s="793"/>
      <c r="J26" s="793"/>
      <c r="K26" s="793"/>
      <c r="L26" s="793"/>
      <c r="M26" s="793"/>
      <c r="N26" s="793"/>
      <c r="O26" s="793"/>
      <c r="P26" s="793"/>
      <c r="Q26" s="793"/>
      <c r="R26" s="793"/>
      <c r="S26" s="793"/>
      <c r="T26" s="793"/>
      <c r="U26" s="793"/>
      <c r="V26" s="793"/>
      <c r="W26" s="793"/>
      <c r="X26" s="793"/>
      <c r="Y26" s="793"/>
      <c r="Z26" s="793"/>
    </row>
    <row r="27" hidden="1">
      <c r="A27" s="791">
        <f t="shared" si="1"/>
        <v>44883</v>
      </c>
      <c r="B27" s="793">
        <f>countif(Darryl!F$2:F999,$A27)+COUNTIF('ABM - Direct Outreach'!K$2:K999,$A27)</f>
        <v>0</v>
      </c>
      <c r="C27" s="793">
        <f>countif(Darryl!H$2:H999,$A27)+COUNTIF('ABM - Direct Outreach'!M$2:M999,$A27)</f>
        <v>1</v>
      </c>
      <c r="D27" s="793">
        <f>countif(Darryl!I$2:I999,$A27)+COUNTIF('ABM - Direct Outreach'!N$2:N999,$A27)</f>
        <v>0</v>
      </c>
      <c r="E27" s="793">
        <f>countif(Darryl!J$2:J999,$A27)+COUNTIF('ABM - Direct Outreach'!O$2:O999,$A27)</f>
        <v>0</v>
      </c>
      <c r="F27" s="793"/>
      <c r="G27" s="793"/>
      <c r="H27" s="793"/>
      <c r="I27" s="793"/>
      <c r="J27" s="793"/>
      <c r="K27" s="793"/>
      <c r="L27" s="793"/>
      <c r="M27" s="793"/>
      <c r="N27" s="793"/>
      <c r="O27" s="793"/>
      <c r="P27" s="793"/>
      <c r="Q27" s="793"/>
      <c r="R27" s="793"/>
      <c r="S27" s="793"/>
      <c r="T27" s="793"/>
      <c r="U27" s="793"/>
      <c r="V27" s="793"/>
      <c r="W27" s="793"/>
      <c r="X27" s="793"/>
      <c r="Y27" s="793"/>
      <c r="Z27" s="793"/>
    </row>
    <row r="28" hidden="1">
      <c r="A28" s="791">
        <f t="shared" si="1"/>
        <v>44884</v>
      </c>
      <c r="B28" s="793">
        <f>countif(Darryl!F$2:F999,$A28)+COUNTIF('ABM - Direct Outreach'!K$2:K999,$A28)</f>
        <v>0</v>
      </c>
      <c r="C28" s="793">
        <f>countif(Darryl!H$2:H999,$A28)+COUNTIF('ABM - Direct Outreach'!M$2:M999,$A28)</f>
        <v>0</v>
      </c>
      <c r="D28" s="793">
        <f>countif(Darryl!I$2:I999,$A28)+COUNTIF('ABM - Direct Outreach'!N$2:N999,$A28)</f>
        <v>1</v>
      </c>
      <c r="E28" s="793">
        <f>countif(Darryl!J$2:J999,$A28)+COUNTIF('ABM - Direct Outreach'!O$2:O999,$A28)</f>
        <v>0</v>
      </c>
      <c r="F28" s="793"/>
      <c r="G28" s="793"/>
      <c r="H28" s="793"/>
      <c r="I28" s="793"/>
      <c r="J28" s="793"/>
      <c r="K28" s="793"/>
      <c r="L28" s="793"/>
      <c r="M28" s="793"/>
      <c r="N28" s="793"/>
      <c r="O28" s="793"/>
      <c r="P28" s="793"/>
      <c r="Q28" s="793"/>
      <c r="R28" s="793"/>
      <c r="S28" s="793"/>
      <c r="T28" s="793"/>
      <c r="U28" s="793"/>
      <c r="V28" s="793"/>
      <c r="W28" s="793"/>
      <c r="X28" s="793"/>
      <c r="Y28" s="793"/>
      <c r="Z28" s="793"/>
    </row>
    <row r="29" hidden="1">
      <c r="A29" s="791">
        <f t="shared" si="1"/>
        <v>44885</v>
      </c>
      <c r="B29" s="793">
        <f>countif(Darryl!F$2:F999,$A29)+COUNTIF('ABM - Direct Outreach'!K$2:K999,$A29)</f>
        <v>0</v>
      </c>
      <c r="C29" s="793">
        <f>countif(Darryl!H$2:H999,$A29)+COUNTIF('ABM - Direct Outreach'!M$2:M999,$A29)</f>
        <v>0</v>
      </c>
      <c r="D29" s="793">
        <f>countif(Darryl!I$2:I999,$A29)+COUNTIF('ABM - Direct Outreach'!N$2:N999,$A29)</f>
        <v>0</v>
      </c>
      <c r="E29" s="793">
        <f>countif(Darryl!J$2:J999,$A29)+COUNTIF('ABM - Direct Outreach'!O$2:O999,$A29)</f>
        <v>0</v>
      </c>
      <c r="F29" s="793"/>
      <c r="G29" s="793"/>
      <c r="H29" s="793"/>
      <c r="I29" s="793"/>
      <c r="J29" s="793"/>
      <c r="K29" s="793"/>
      <c r="L29" s="793"/>
      <c r="M29" s="793"/>
      <c r="N29" s="793"/>
      <c r="O29" s="793"/>
      <c r="P29" s="793"/>
      <c r="Q29" s="793"/>
      <c r="R29" s="793"/>
      <c r="S29" s="793"/>
      <c r="T29" s="793"/>
      <c r="U29" s="793"/>
      <c r="V29" s="793"/>
      <c r="W29" s="793"/>
      <c r="X29" s="793"/>
      <c r="Y29" s="793"/>
      <c r="Z29" s="793"/>
    </row>
    <row r="30" hidden="1">
      <c r="A30" s="791">
        <f t="shared" si="1"/>
        <v>44886</v>
      </c>
      <c r="B30" s="793">
        <f>countif(Darryl!F$2:F999,$A30)+COUNTIF('ABM - Direct Outreach'!K$2:K999,$A30)</f>
        <v>1</v>
      </c>
      <c r="C30" s="793">
        <f>countif(Darryl!H$2:H999,$A30)+COUNTIF('ABM - Direct Outreach'!M$2:M999,$A30)</f>
        <v>1</v>
      </c>
      <c r="D30" s="793">
        <f>countif(Darryl!I$2:I999,$A30)+COUNTIF('ABM - Direct Outreach'!N$2:N999,$A30)</f>
        <v>0</v>
      </c>
      <c r="E30" s="793">
        <f>countif(Darryl!J$2:J999,$A30)+COUNTIF('ABM - Direct Outreach'!O$2:O999,$A30)</f>
        <v>0</v>
      </c>
      <c r="F30" s="793"/>
      <c r="G30" s="793"/>
      <c r="H30" s="793"/>
      <c r="I30" s="793"/>
      <c r="J30" s="793"/>
      <c r="K30" s="793"/>
      <c r="L30" s="793"/>
      <c r="M30" s="793"/>
      <c r="N30" s="793"/>
      <c r="O30" s="793"/>
      <c r="P30" s="793"/>
      <c r="Q30" s="793"/>
      <c r="R30" s="793"/>
      <c r="S30" s="793"/>
      <c r="T30" s="793"/>
      <c r="U30" s="793"/>
      <c r="V30" s="793"/>
      <c r="W30" s="793"/>
      <c r="X30" s="793"/>
      <c r="Y30" s="793"/>
      <c r="Z30" s="793"/>
    </row>
    <row r="31" hidden="1">
      <c r="A31" s="791">
        <f t="shared" si="1"/>
        <v>44887</v>
      </c>
      <c r="B31" s="793">
        <f>countif(Darryl!F$2:F999,$A31)+COUNTIF('ABM - Direct Outreach'!K$2:K999,$A31)</f>
        <v>0</v>
      </c>
      <c r="C31" s="793">
        <f>countif(Darryl!H$2:H999,$A31)+COUNTIF('ABM - Direct Outreach'!M$2:M999,$A31)</f>
        <v>0</v>
      </c>
      <c r="D31" s="793">
        <f>countif(Darryl!I$2:I999,$A31)+COUNTIF('ABM - Direct Outreach'!N$2:N999,$A31)</f>
        <v>0</v>
      </c>
      <c r="E31" s="793">
        <f>countif(Darryl!J$2:J999,$A31)+COUNTIF('ABM - Direct Outreach'!O$2:O999,$A31)</f>
        <v>0</v>
      </c>
      <c r="F31" s="793"/>
      <c r="G31" s="793"/>
      <c r="H31" s="793"/>
      <c r="I31" s="793"/>
      <c r="J31" s="793"/>
      <c r="K31" s="793"/>
      <c r="L31" s="793"/>
      <c r="M31" s="793"/>
      <c r="N31" s="793"/>
      <c r="O31" s="793"/>
      <c r="P31" s="793"/>
      <c r="Q31" s="793"/>
      <c r="R31" s="793"/>
      <c r="S31" s="793"/>
      <c r="T31" s="793"/>
      <c r="U31" s="793"/>
      <c r="V31" s="793"/>
      <c r="W31" s="793"/>
      <c r="X31" s="793"/>
      <c r="Y31" s="793"/>
      <c r="Z31" s="793"/>
    </row>
    <row r="32" hidden="1">
      <c r="A32" s="791">
        <f t="shared" si="1"/>
        <v>44888</v>
      </c>
      <c r="B32" s="793">
        <f>countif(Darryl!F$2:F999,$A32)+COUNTIF('ABM - Direct Outreach'!K$2:K999,$A32)</f>
        <v>0</v>
      </c>
      <c r="C32" s="793">
        <f>countif(Darryl!H$2:H999,$A32)+COUNTIF('ABM - Direct Outreach'!M$2:M999,$A32)</f>
        <v>0</v>
      </c>
      <c r="D32" s="793">
        <f>countif(Darryl!I$2:I999,$A32)+COUNTIF('ABM - Direct Outreach'!N$2:N999,$A32)</f>
        <v>0</v>
      </c>
      <c r="E32" s="793">
        <f>countif(Darryl!J$2:J999,$A32)+COUNTIF('ABM - Direct Outreach'!O$2:O999,$A32)</f>
        <v>0</v>
      </c>
      <c r="F32" s="793"/>
      <c r="G32" s="793"/>
      <c r="H32" s="793"/>
      <c r="I32" s="793"/>
      <c r="J32" s="793"/>
      <c r="K32" s="793"/>
      <c r="L32" s="793"/>
      <c r="M32" s="793"/>
      <c r="N32" s="793"/>
      <c r="O32" s="793"/>
      <c r="P32" s="793"/>
      <c r="Q32" s="793"/>
      <c r="R32" s="793"/>
      <c r="S32" s="793"/>
      <c r="T32" s="793"/>
      <c r="U32" s="793"/>
      <c r="V32" s="793"/>
      <c r="W32" s="793"/>
      <c r="X32" s="793"/>
      <c r="Y32" s="793"/>
      <c r="Z32" s="793"/>
    </row>
    <row r="33" hidden="1">
      <c r="A33" s="791">
        <f t="shared" si="1"/>
        <v>44889</v>
      </c>
      <c r="B33" s="793">
        <f>countif(Darryl!F$2:F999,$A33)+COUNTIF('ABM - Direct Outreach'!K$2:K999,$A33)</f>
        <v>0</v>
      </c>
      <c r="C33" s="793">
        <f>countif(Darryl!H$2:H999,$A33)+COUNTIF('ABM - Direct Outreach'!M$2:M999,$A33)</f>
        <v>0</v>
      </c>
      <c r="D33" s="793">
        <f>countif(Darryl!I$2:I999,$A33)+COUNTIF('ABM - Direct Outreach'!N$2:N999,$A33)</f>
        <v>0</v>
      </c>
      <c r="E33" s="793">
        <f>countif(Darryl!J$2:J999,$A33)+COUNTIF('ABM - Direct Outreach'!O$2:O999,$A33)</f>
        <v>0</v>
      </c>
      <c r="F33" s="793"/>
      <c r="G33" s="793"/>
      <c r="H33" s="793"/>
      <c r="I33" s="793"/>
      <c r="J33" s="793"/>
      <c r="K33" s="793"/>
      <c r="L33" s="793"/>
      <c r="M33" s="793"/>
      <c r="N33" s="793"/>
      <c r="O33" s="793"/>
      <c r="P33" s="793"/>
      <c r="Q33" s="793"/>
      <c r="R33" s="793"/>
      <c r="S33" s="793"/>
      <c r="T33" s="793"/>
      <c r="U33" s="793"/>
      <c r="V33" s="793"/>
      <c r="W33" s="793"/>
      <c r="X33" s="793"/>
      <c r="Y33" s="793"/>
      <c r="Z33" s="793"/>
    </row>
    <row r="34" hidden="1">
      <c r="A34" s="791">
        <f t="shared" si="1"/>
        <v>44890</v>
      </c>
      <c r="B34" s="793">
        <f>countif(Darryl!F$2:F999,$A34)+COUNTIF('ABM - Direct Outreach'!K$2:K999,$A34)</f>
        <v>0</v>
      </c>
      <c r="C34" s="793">
        <f>countif(Darryl!H$2:H999,$A34)+COUNTIF('ABM - Direct Outreach'!M$2:M999,$A34)</f>
        <v>0</v>
      </c>
      <c r="D34" s="793">
        <f>countif(Darryl!I$2:I999,$A34)+COUNTIF('ABM - Direct Outreach'!N$2:N999,$A34)</f>
        <v>0</v>
      </c>
      <c r="E34" s="793">
        <f>countif(Darryl!J$2:J999,$A34)+COUNTIF('ABM - Direct Outreach'!O$2:O999,$A34)</f>
        <v>0</v>
      </c>
      <c r="F34" s="793"/>
      <c r="G34" s="793"/>
      <c r="H34" s="793"/>
      <c r="I34" s="793"/>
      <c r="J34" s="793"/>
      <c r="K34" s="793"/>
      <c r="L34" s="793"/>
      <c r="M34" s="793"/>
      <c r="N34" s="793"/>
      <c r="O34" s="793"/>
      <c r="P34" s="793"/>
      <c r="Q34" s="793"/>
      <c r="R34" s="793"/>
      <c r="S34" s="793"/>
      <c r="T34" s="793"/>
      <c r="U34" s="793"/>
      <c r="V34" s="793"/>
      <c r="W34" s="793"/>
      <c r="X34" s="793"/>
      <c r="Y34" s="793"/>
      <c r="Z34" s="793"/>
    </row>
    <row r="35" hidden="1">
      <c r="A35" s="791">
        <f t="shared" si="1"/>
        <v>44891</v>
      </c>
      <c r="B35" s="793">
        <f>countif(Darryl!F$2:F999,$A35)+COUNTIF('ABM - Direct Outreach'!K$2:K999,$A35)</f>
        <v>0</v>
      </c>
      <c r="C35" s="793">
        <f>countif(Darryl!H$2:H999,$A35)+COUNTIF('ABM - Direct Outreach'!M$2:M999,$A35)</f>
        <v>0</v>
      </c>
      <c r="D35" s="793">
        <f>countif(Darryl!I$2:I999,$A35)+COUNTIF('ABM - Direct Outreach'!N$2:N999,$A35)</f>
        <v>0</v>
      </c>
      <c r="E35" s="793">
        <f>countif(Darryl!J$2:J999,$A35)+COUNTIF('ABM - Direct Outreach'!O$2:O999,$A35)</f>
        <v>0</v>
      </c>
      <c r="F35" s="793"/>
      <c r="G35" s="793"/>
      <c r="H35" s="793"/>
      <c r="I35" s="793"/>
      <c r="J35" s="793"/>
      <c r="K35" s="793"/>
      <c r="L35" s="793"/>
      <c r="M35" s="793"/>
      <c r="N35" s="793"/>
      <c r="O35" s="793"/>
      <c r="P35" s="793"/>
      <c r="Q35" s="793"/>
      <c r="R35" s="793"/>
      <c r="S35" s="793"/>
      <c r="T35" s="793"/>
      <c r="U35" s="793"/>
      <c r="V35" s="793"/>
      <c r="W35" s="793"/>
      <c r="X35" s="793"/>
      <c r="Y35" s="793"/>
      <c r="Z35" s="793"/>
    </row>
    <row r="36" hidden="1">
      <c r="A36" s="791">
        <f t="shared" si="1"/>
        <v>44892</v>
      </c>
      <c r="B36" s="793">
        <f>countif(Darryl!F$2:F999,$A36)+COUNTIF('ABM - Direct Outreach'!K$2:K999,$A36)</f>
        <v>0</v>
      </c>
      <c r="C36" s="793">
        <f>countif(Darryl!H$2:H999,$A36)+COUNTIF('ABM - Direct Outreach'!M$2:M999,$A36)</f>
        <v>0</v>
      </c>
      <c r="D36" s="793">
        <f>countif(Darryl!I$2:I999,$A36)+COUNTIF('ABM - Direct Outreach'!N$2:N999,$A36)</f>
        <v>0</v>
      </c>
      <c r="E36" s="793">
        <f>countif(Darryl!J$2:J999,$A36)+COUNTIF('ABM - Direct Outreach'!O$2:O999,$A36)</f>
        <v>0</v>
      </c>
      <c r="F36" s="793"/>
      <c r="G36" s="793"/>
      <c r="H36" s="793"/>
      <c r="I36" s="793"/>
      <c r="J36" s="793"/>
      <c r="K36" s="793"/>
      <c r="L36" s="793"/>
      <c r="M36" s="793"/>
      <c r="N36" s="793"/>
      <c r="O36" s="793"/>
      <c r="P36" s="793"/>
      <c r="Q36" s="793"/>
      <c r="R36" s="793"/>
      <c r="S36" s="793"/>
      <c r="T36" s="793"/>
      <c r="U36" s="793"/>
      <c r="V36" s="793"/>
      <c r="W36" s="793"/>
      <c r="X36" s="793"/>
      <c r="Y36" s="793"/>
      <c r="Z36" s="793"/>
    </row>
    <row r="37" hidden="1">
      <c r="A37" s="791">
        <f t="shared" si="1"/>
        <v>44893</v>
      </c>
      <c r="B37" s="793">
        <f>countif(Darryl!F$2:F999,$A37)+COUNTIF('ABM - Direct Outreach'!K$2:K999,$A37)</f>
        <v>0</v>
      </c>
      <c r="C37" s="793">
        <f>countif(Darryl!H$2:H999,$A37)+COUNTIF('ABM - Direct Outreach'!M$2:M999,$A37)</f>
        <v>0</v>
      </c>
      <c r="D37" s="793">
        <f>countif(Darryl!I$2:I999,$A37)+COUNTIF('ABM - Direct Outreach'!N$2:N999,$A37)</f>
        <v>0</v>
      </c>
      <c r="E37" s="793">
        <f>countif(Darryl!J$2:J999,$A37)+COUNTIF('ABM - Direct Outreach'!O$2:O999,$A37)</f>
        <v>0</v>
      </c>
      <c r="F37" s="793"/>
      <c r="G37" s="793"/>
      <c r="H37" s="793"/>
      <c r="I37" s="793"/>
      <c r="J37" s="793"/>
      <c r="K37" s="793"/>
      <c r="L37" s="793"/>
      <c r="M37" s="793"/>
      <c r="N37" s="793"/>
      <c r="O37" s="793"/>
      <c r="P37" s="793"/>
      <c r="Q37" s="793"/>
      <c r="R37" s="793"/>
      <c r="S37" s="793"/>
      <c r="T37" s="793"/>
      <c r="U37" s="793"/>
      <c r="V37" s="793"/>
      <c r="W37" s="793"/>
      <c r="X37" s="793"/>
      <c r="Y37" s="793"/>
      <c r="Z37" s="793"/>
    </row>
    <row r="38" hidden="1">
      <c r="A38" s="791">
        <f t="shared" si="1"/>
        <v>44894</v>
      </c>
      <c r="B38" s="793">
        <f>countif(Darryl!F$2:F999,$A38)+COUNTIF('ABM - Direct Outreach'!K$2:K999,$A38)</f>
        <v>28</v>
      </c>
      <c r="C38" s="793">
        <f>countif(Darryl!H$2:H999,$A38)+COUNTIF('ABM - Direct Outreach'!M$2:M999,$A38)</f>
        <v>1</v>
      </c>
      <c r="D38" s="793">
        <f>countif(Darryl!I$2:I999,$A38)+COUNTIF('ABM - Direct Outreach'!N$2:N999,$A38)</f>
        <v>0</v>
      </c>
      <c r="E38" s="793">
        <f>countif(Darryl!J$2:J999,$A38)+COUNTIF('ABM - Direct Outreach'!O$2:O999,$A38)</f>
        <v>0</v>
      </c>
      <c r="F38" s="793"/>
      <c r="G38" s="793"/>
      <c r="H38" s="793"/>
      <c r="I38" s="793"/>
      <c r="J38" s="793"/>
      <c r="K38" s="793"/>
      <c r="L38" s="793"/>
      <c r="M38" s="793"/>
      <c r="N38" s="793"/>
      <c r="O38" s="793"/>
      <c r="P38" s="793"/>
      <c r="Q38" s="793"/>
      <c r="R38" s="793"/>
      <c r="S38" s="793"/>
      <c r="T38" s="793"/>
      <c r="U38" s="793"/>
      <c r="V38" s="793"/>
      <c r="W38" s="793"/>
      <c r="X38" s="793"/>
      <c r="Y38" s="793"/>
      <c r="Z38" s="793"/>
    </row>
    <row r="39" hidden="1">
      <c r="A39" s="791">
        <f t="shared" si="1"/>
        <v>44895</v>
      </c>
      <c r="B39" s="793">
        <f>countif(Darryl!F$2:F999,$A39)+COUNTIF('ABM - Direct Outreach'!K$2:K999,$A39)</f>
        <v>39</v>
      </c>
      <c r="C39" s="793">
        <f>countif(Darryl!H$2:H999,$A39)+COUNTIF('ABM - Direct Outreach'!M$2:M999,$A39)</f>
        <v>2</v>
      </c>
      <c r="D39" s="793">
        <f>countif(Darryl!I$2:I999,$A39)+COUNTIF('ABM - Direct Outreach'!N$2:N999,$A39)</f>
        <v>0</v>
      </c>
      <c r="E39" s="793">
        <f>countif(Darryl!J$2:J999,$A39)+COUNTIF('ABM - Direct Outreach'!O$2:O999,$A39)</f>
        <v>0</v>
      </c>
      <c r="F39" s="793"/>
      <c r="G39" s="793"/>
      <c r="H39" s="793"/>
      <c r="I39" s="793"/>
      <c r="J39" s="793"/>
      <c r="K39" s="793"/>
      <c r="L39" s="793"/>
      <c r="M39" s="793"/>
      <c r="N39" s="793"/>
      <c r="O39" s="793"/>
      <c r="P39" s="793"/>
      <c r="Q39" s="793"/>
      <c r="R39" s="793"/>
      <c r="S39" s="793"/>
      <c r="T39" s="793"/>
      <c r="U39" s="793"/>
      <c r="V39" s="793"/>
      <c r="W39" s="793"/>
      <c r="X39" s="793"/>
      <c r="Y39" s="793"/>
      <c r="Z39" s="793"/>
    </row>
    <row r="40" hidden="1">
      <c r="A40" s="791">
        <f t="shared" si="1"/>
        <v>44896</v>
      </c>
      <c r="B40" s="793">
        <f>countif(Darryl!F$2:F999,$A40)+COUNTIF('ABM - Direct Outreach'!K$2:K999,$A40)</f>
        <v>44</v>
      </c>
      <c r="C40" s="793">
        <f>countif(Darryl!H$2:H999,$A40)+COUNTIF('ABM - Direct Outreach'!M$2:M999,$A40)</f>
        <v>3</v>
      </c>
      <c r="D40" s="793">
        <f>countif(Darryl!I$2:I999,$A40)+COUNTIF('ABM - Direct Outreach'!N$2:N999,$A40)</f>
        <v>0</v>
      </c>
      <c r="E40" s="793">
        <f>countif(Darryl!J$2:J999,$A40)+COUNTIF('ABM - Direct Outreach'!O$2:O999,$A40)</f>
        <v>0</v>
      </c>
      <c r="F40" s="793"/>
      <c r="G40" s="793"/>
      <c r="H40" s="793"/>
      <c r="I40" s="793"/>
      <c r="J40" s="793"/>
      <c r="K40" s="793"/>
      <c r="L40" s="793"/>
      <c r="M40" s="793"/>
      <c r="N40" s="793"/>
      <c r="O40" s="793"/>
      <c r="P40" s="793"/>
      <c r="Q40" s="793"/>
      <c r="R40" s="793"/>
      <c r="S40" s="793"/>
      <c r="T40" s="793"/>
      <c r="U40" s="793"/>
      <c r="V40" s="793"/>
      <c r="W40" s="793"/>
      <c r="X40" s="793"/>
      <c r="Y40" s="793"/>
      <c r="Z40" s="793"/>
    </row>
    <row r="41" hidden="1">
      <c r="A41" s="791">
        <f t="shared" si="1"/>
        <v>44897</v>
      </c>
      <c r="B41" s="793">
        <f>countif(Darryl!F$2:F999,$A41)+COUNTIF('ABM - Direct Outreach'!K$2:K999,$A41)</f>
        <v>47</v>
      </c>
      <c r="C41" s="793">
        <f>countif(Darryl!H$2:H999,$A41)+COUNTIF('ABM - Direct Outreach'!M$2:M999,$A41)</f>
        <v>3</v>
      </c>
      <c r="D41" s="793">
        <f>countif(Darryl!I$2:I999,$A41)+COUNTIF('ABM - Direct Outreach'!N$2:N999,$A41)</f>
        <v>0</v>
      </c>
      <c r="E41" s="793">
        <f>countif(Darryl!J$2:J999,$A41)+COUNTIF('ABM - Direct Outreach'!O$2:O999,$A41)</f>
        <v>0</v>
      </c>
      <c r="F41" s="793"/>
      <c r="G41" s="793"/>
      <c r="H41" s="793"/>
      <c r="I41" s="793"/>
      <c r="J41" s="793"/>
      <c r="K41" s="793"/>
      <c r="L41" s="793"/>
      <c r="M41" s="793"/>
      <c r="N41" s="793"/>
      <c r="O41" s="793"/>
      <c r="P41" s="793"/>
      <c r="Q41" s="793"/>
      <c r="R41" s="793"/>
      <c r="S41" s="793"/>
      <c r="T41" s="793"/>
      <c r="U41" s="793"/>
      <c r="V41" s="793"/>
      <c r="W41" s="793"/>
      <c r="X41" s="793"/>
      <c r="Y41" s="793"/>
      <c r="Z41" s="793"/>
    </row>
    <row r="42" hidden="1">
      <c r="A42" s="791">
        <f t="shared" si="1"/>
        <v>44898</v>
      </c>
      <c r="B42" s="793">
        <f>countif(Darryl!F$2:F999,$A42)+COUNTIF('ABM - Direct Outreach'!K$2:K999,$A42)</f>
        <v>0</v>
      </c>
      <c r="C42" s="793">
        <f>countif(Darryl!H$2:H999,$A42)+COUNTIF('ABM - Direct Outreach'!M$2:M999,$A42)</f>
        <v>0</v>
      </c>
      <c r="D42" s="793">
        <f>countif(Darryl!I$2:I999,$A42)+COUNTIF('ABM - Direct Outreach'!N$2:N999,$A42)</f>
        <v>0</v>
      </c>
      <c r="E42" s="793">
        <f>countif(Darryl!J$2:J999,$A42)+COUNTIF('ABM - Direct Outreach'!O$2:O999,$A42)</f>
        <v>0</v>
      </c>
      <c r="F42" s="793"/>
      <c r="G42" s="793"/>
      <c r="H42" s="793"/>
      <c r="I42" s="793"/>
      <c r="J42" s="793"/>
      <c r="K42" s="793"/>
      <c r="L42" s="793"/>
      <c r="M42" s="793"/>
      <c r="N42" s="793"/>
      <c r="O42" s="793"/>
      <c r="P42" s="793"/>
      <c r="Q42" s="793"/>
      <c r="R42" s="793"/>
      <c r="S42" s="793"/>
      <c r="T42" s="793"/>
      <c r="U42" s="793"/>
      <c r="V42" s="793"/>
      <c r="W42" s="793"/>
      <c r="X42" s="793"/>
      <c r="Y42" s="793"/>
      <c r="Z42" s="793"/>
    </row>
    <row r="43" hidden="1">
      <c r="A43" s="791">
        <f t="shared" si="1"/>
        <v>44899</v>
      </c>
      <c r="B43" s="793">
        <f>countif(Darryl!F$2:F999,$A43)+COUNTIF('ABM - Direct Outreach'!K$2:K999,$A43)</f>
        <v>0</v>
      </c>
      <c r="C43" s="793">
        <f>countif(Darryl!H$2:H999,$A43)+COUNTIF('ABM - Direct Outreach'!M$2:M999,$A43)</f>
        <v>0</v>
      </c>
      <c r="D43" s="793">
        <f>countif(Darryl!I$2:I999,$A43)+COUNTIF('ABM - Direct Outreach'!N$2:N999,$A43)</f>
        <v>0</v>
      </c>
      <c r="E43" s="793">
        <f>countif(Darryl!J$2:J999,$A43)+COUNTIF('ABM - Direct Outreach'!O$2:O999,$A43)</f>
        <v>0</v>
      </c>
      <c r="F43" s="793"/>
      <c r="G43" s="793"/>
      <c r="H43" s="793"/>
      <c r="I43" s="793"/>
      <c r="J43" s="793"/>
      <c r="K43" s="793"/>
      <c r="L43" s="793"/>
      <c r="M43" s="793"/>
      <c r="N43" s="793"/>
      <c r="O43" s="793"/>
      <c r="P43" s="793"/>
      <c r="Q43" s="793"/>
      <c r="R43" s="793"/>
      <c r="S43" s="793"/>
      <c r="T43" s="793"/>
      <c r="U43" s="793"/>
      <c r="V43" s="793"/>
      <c r="W43" s="793"/>
      <c r="X43" s="793"/>
      <c r="Y43" s="793"/>
      <c r="Z43" s="793"/>
    </row>
    <row r="44" hidden="1">
      <c r="A44" s="791">
        <f t="shared" si="1"/>
        <v>44900</v>
      </c>
      <c r="B44" s="793">
        <f>countif(Darryl!F$2:F999,$A44)+COUNTIF('ABM - Direct Outreach'!K$2:K999,$A44)</f>
        <v>23</v>
      </c>
      <c r="C44" s="793">
        <f>countif(Darryl!H$2:H999,$A44)+COUNTIF('ABM - Direct Outreach'!M$2:M999,$A44)</f>
        <v>3</v>
      </c>
      <c r="D44" s="793">
        <f>countif(Darryl!I$2:I999,$A44)+COUNTIF('ABM - Direct Outreach'!N$2:N999,$A44)</f>
        <v>1</v>
      </c>
      <c r="E44" s="793">
        <f>countif(Darryl!J$2:J999,$A44)+COUNTIF('ABM - Direct Outreach'!O$2:O999,$A44)</f>
        <v>0</v>
      </c>
      <c r="F44" s="793"/>
      <c r="G44" s="793"/>
      <c r="H44" s="793"/>
      <c r="I44" s="793"/>
      <c r="J44" s="793"/>
      <c r="K44" s="793"/>
      <c r="L44" s="793"/>
      <c r="M44" s="793"/>
      <c r="N44" s="793"/>
      <c r="O44" s="793"/>
      <c r="P44" s="793"/>
      <c r="Q44" s="793"/>
      <c r="R44" s="793"/>
      <c r="S44" s="793"/>
      <c r="T44" s="793"/>
      <c r="U44" s="793"/>
      <c r="V44" s="793"/>
      <c r="W44" s="793"/>
      <c r="X44" s="793"/>
      <c r="Y44" s="793"/>
      <c r="Z44" s="793"/>
    </row>
    <row r="45" hidden="1">
      <c r="A45" s="791">
        <f t="shared" si="1"/>
        <v>44901</v>
      </c>
      <c r="B45" s="793">
        <f>countif(Darryl!F$2:F999,$A45)+COUNTIF('ABM - Direct Outreach'!K$2:K999,$A45)</f>
        <v>2</v>
      </c>
      <c r="C45" s="793">
        <f>countif(Darryl!H$2:H999,$A45)+COUNTIF('ABM - Direct Outreach'!M$2:M999,$A45)</f>
        <v>6</v>
      </c>
      <c r="D45" s="793">
        <f>countif(Darryl!I$2:I999,$A45)+COUNTIF('ABM - Direct Outreach'!N$2:N999,$A45)</f>
        <v>0</v>
      </c>
      <c r="E45" s="793">
        <f>countif(Darryl!J$2:J999,$A45)+COUNTIF('ABM - Direct Outreach'!O$2:O999,$A45)</f>
        <v>0</v>
      </c>
      <c r="F45" s="793"/>
      <c r="G45" s="793"/>
      <c r="H45" s="793"/>
      <c r="I45" s="793"/>
      <c r="J45" s="793"/>
      <c r="K45" s="793"/>
      <c r="L45" s="793"/>
      <c r="M45" s="793"/>
      <c r="N45" s="793"/>
      <c r="O45" s="793"/>
      <c r="P45" s="793"/>
      <c r="Q45" s="793"/>
      <c r="R45" s="793"/>
      <c r="S45" s="793"/>
      <c r="T45" s="793"/>
      <c r="U45" s="793"/>
      <c r="V45" s="793"/>
      <c r="W45" s="793"/>
      <c r="X45" s="793"/>
      <c r="Y45" s="793"/>
      <c r="Z45" s="793"/>
    </row>
    <row r="46" hidden="1">
      <c r="A46" s="791">
        <f t="shared" si="1"/>
        <v>44902</v>
      </c>
      <c r="B46" s="793">
        <f>countif(Darryl!F$2:F999,$A46)+COUNTIF('ABM - Direct Outreach'!K$2:K999,$A46)</f>
        <v>1</v>
      </c>
      <c r="C46" s="793">
        <f>countif(Darryl!H$2:H999,$A46)+COUNTIF('ABM - Direct Outreach'!M$2:M999,$A46)</f>
        <v>8</v>
      </c>
      <c r="D46" s="793">
        <f>countif(Darryl!I$2:I999,$A46)+COUNTIF('ABM - Direct Outreach'!N$2:N999,$A46)</f>
        <v>1</v>
      </c>
      <c r="E46" s="793">
        <f>countif(Darryl!J$2:J999,$A46)+COUNTIF('ABM - Direct Outreach'!O$2:O999,$A46)</f>
        <v>0</v>
      </c>
      <c r="F46" s="793"/>
      <c r="G46" s="793"/>
      <c r="H46" s="793"/>
      <c r="I46" s="793"/>
      <c r="J46" s="793"/>
      <c r="K46" s="793"/>
      <c r="L46" s="793"/>
      <c r="M46" s="793"/>
      <c r="N46" s="793"/>
      <c r="O46" s="793"/>
      <c r="P46" s="793"/>
      <c r="Q46" s="793"/>
      <c r="R46" s="793"/>
      <c r="S46" s="793"/>
      <c r="T46" s="793"/>
      <c r="U46" s="793"/>
      <c r="V46" s="793"/>
      <c r="W46" s="793"/>
      <c r="X46" s="793"/>
      <c r="Y46" s="793"/>
      <c r="Z46" s="793"/>
    </row>
    <row r="47" hidden="1">
      <c r="A47" s="791">
        <f t="shared" si="1"/>
        <v>44903</v>
      </c>
      <c r="B47" s="793">
        <f>countif(Darryl!F$2:F999,$A47)+COUNTIF('ABM - Direct Outreach'!K$2:K999,$A47)</f>
        <v>22</v>
      </c>
      <c r="C47" s="793">
        <f>countif(Darryl!H$2:H999,$A47)+COUNTIF('ABM - Direct Outreach'!M$2:M999,$A47)</f>
        <v>4</v>
      </c>
      <c r="D47" s="793">
        <f>countif(Darryl!I$2:I999,$A47)+COUNTIF('ABM - Direct Outreach'!N$2:N999,$A47)</f>
        <v>0</v>
      </c>
      <c r="E47" s="793">
        <f>countif(Darryl!J$2:J999,$A47)+COUNTIF('ABM - Direct Outreach'!O$2:O999,$A47)</f>
        <v>0</v>
      </c>
      <c r="F47" s="793"/>
      <c r="G47" s="793"/>
      <c r="H47" s="793"/>
      <c r="I47" s="793"/>
      <c r="J47" s="793"/>
      <c r="K47" s="793"/>
      <c r="L47" s="793"/>
      <c r="M47" s="793"/>
      <c r="N47" s="793"/>
      <c r="O47" s="793"/>
      <c r="P47" s="793"/>
      <c r="Q47" s="793"/>
      <c r="R47" s="793"/>
      <c r="S47" s="793"/>
      <c r="T47" s="793"/>
      <c r="U47" s="793"/>
      <c r="V47" s="793"/>
      <c r="W47" s="793"/>
      <c r="X47" s="793"/>
      <c r="Y47" s="793"/>
      <c r="Z47" s="793"/>
    </row>
    <row r="48" hidden="1">
      <c r="A48" s="791">
        <f t="shared" si="1"/>
        <v>44904</v>
      </c>
      <c r="B48" s="793">
        <f>countif(Darryl!F$2:F999,$A48)+COUNTIF('ABM - Direct Outreach'!K$2:K999,$A48)</f>
        <v>20</v>
      </c>
      <c r="C48" s="793">
        <f>countif(Darryl!H$2:H999,$A48)+COUNTIF('ABM - Direct Outreach'!M$2:M999,$A48)</f>
        <v>6</v>
      </c>
      <c r="D48" s="793">
        <f>countif(Darryl!I$2:I999,$A48)+COUNTIF('ABM - Direct Outreach'!N$2:N999,$A48)</f>
        <v>2</v>
      </c>
      <c r="E48" s="793">
        <f>countif(Darryl!J$2:J999,$A48)+COUNTIF('ABM - Direct Outreach'!O$2:O999,$A48)</f>
        <v>0</v>
      </c>
      <c r="F48" s="793"/>
      <c r="G48" s="793"/>
      <c r="H48" s="793"/>
      <c r="I48" s="793"/>
      <c r="J48" s="793"/>
      <c r="K48" s="793"/>
      <c r="L48" s="793"/>
      <c r="M48" s="793"/>
      <c r="N48" s="793"/>
      <c r="O48" s="793"/>
      <c r="P48" s="793"/>
      <c r="Q48" s="793"/>
      <c r="R48" s="793"/>
      <c r="S48" s="793"/>
      <c r="T48" s="793"/>
      <c r="U48" s="793"/>
      <c r="V48" s="793"/>
      <c r="W48" s="793"/>
      <c r="X48" s="793"/>
      <c r="Y48" s="793"/>
      <c r="Z48" s="793"/>
    </row>
    <row r="49" hidden="1">
      <c r="A49" s="791">
        <f t="shared" si="1"/>
        <v>44905</v>
      </c>
      <c r="B49" s="793">
        <f>countif(Darryl!F$2:F999,$A49)+COUNTIF('ABM - Direct Outreach'!K$2:K999,$A49)</f>
        <v>0</v>
      </c>
      <c r="C49" s="793">
        <f>countif(Darryl!H$2:H999,$A49)+COUNTIF('ABM - Direct Outreach'!M$2:M999,$A49)</f>
        <v>0</v>
      </c>
      <c r="D49" s="793">
        <f>countif(Darryl!I$2:I999,$A49)+COUNTIF('ABM - Direct Outreach'!N$2:N999,$A49)</f>
        <v>0</v>
      </c>
      <c r="E49" s="793">
        <f>countif(Darryl!J$2:J999,$A49)+COUNTIF('ABM - Direct Outreach'!O$2:O999,$A49)</f>
        <v>0</v>
      </c>
      <c r="F49" s="793"/>
      <c r="G49" s="793"/>
      <c r="H49" s="793"/>
      <c r="I49" s="793"/>
      <c r="J49" s="793"/>
      <c r="K49" s="793"/>
      <c r="L49" s="793"/>
      <c r="M49" s="793"/>
      <c r="N49" s="793"/>
      <c r="O49" s="793"/>
      <c r="P49" s="793"/>
      <c r="Q49" s="793"/>
      <c r="R49" s="793"/>
      <c r="S49" s="793"/>
      <c r="T49" s="793"/>
      <c r="U49" s="793"/>
      <c r="V49" s="793"/>
      <c r="W49" s="793"/>
      <c r="X49" s="793"/>
      <c r="Y49" s="793"/>
      <c r="Z49" s="793"/>
    </row>
    <row r="50" hidden="1">
      <c r="A50" s="791">
        <f t="shared" si="1"/>
        <v>44906</v>
      </c>
      <c r="B50" s="793">
        <f>countif(Darryl!F$2:F999,$A50)+COUNTIF('ABM - Direct Outreach'!K$2:K999,$A50)</f>
        <v>0</v>
      </c>
      <c r="C50" s="793">
        <f>countif(Darryl!H$2:H999,$A50)+COUNTIF('ABM - Direct Outreach'!M$2:M999,$A50)</f>
        <v>1</v>
      </c>
      <c r="D50" s="793">
        <f>countif(Darryl!I$2:I999,$A50)+COUNTIF('ABM - Direct Outreach'!N$2:N999,$A50)</f>
        <v>0</v>
      </c>
      <c r="E50" s="793">
        <f>countif(Darryl!J$2:J999,$A50)+COUNTIF('ABM - Direct Outreach'!O$2:O999,$A50)</f>
        <v>0</v>
      </c>
      <c r="F50" s="793"/>
      <c r="G50" s="793"/>
      <c r="H50" s="793"/>
      <c r="I50" s="793"/>
      <c r="J50" s="793"/>
      <c r="K50" s="793"/>
      <c r="L50" s="793"/>
      <c r="M50" s="793"/>
      <c r="N50" s="793"/>
      <c r="O50" s="793"/>
      <c r="P50" s="793"/>
      <c r="Q50" s="793"/>
      <c r="R50" s="793"/>
      <c r="S50" s="793"/>
      <c r="T50" s="793"/>
      <c r="U50" s="793"/>
      <c r="V50" s="793"/>
      <c r="W50" s="793"/>
      <c r="X50" s="793"/>
      <c r="Y50" s="793"/>
      <c r="Z50" s="793"/>
    </row>
    <row r="51" hidden="1">
      <c r="A51" s="791">
        <f t="shared" si="1"/>
        <v>44907</v>
      </c>
      <c r="B51" s="793">
        <f>countif(Darryl!F$2:F999,$A51)+COUNTIF('ABM - Direct Outreach'!K$2:K999,$A51)</f>
        <v>2</v>
      </c>
      <c r="C51" s="793">
        <f>countif(Darryl!H$2:H999,$A51)+COUNTIF('ABM - Direct Outreach'!M$2:M999,$A51)</f>
        <v>5</v>
      </c>
      <c r="D51" s="793">
        <f>countif(Darryl!I$2:I999,$A51)+COUNTIF('ABM - Direct Outreach'!N$2:N999,$A51)</f>
        <v>0</v>
      </c>
      <c r="E51" s="793">
        <f>countif(Darryl!J$2:J999,$A51)+COUNTIF('ABM - Direct Outreach'!O$2:O999,$A51)</f>
        <v>1</v>
      </c>
      <c r="F51" s="793"/>
      <c r="G51" s="793"/>
      <c r="H51" s="793"/>
      <c r="I51" s="793"/>
      <c r="J51" s="793"/>
      <c r="K51" s="793"/>
      <c r="L51" s="793"/>
      <c r="M51" s="793"/>
      <c r="N51" s="793"/>
      <c r="O51" s="793"/>
      <c r="P51" s="793"/>
      <c r="Q51" s="793"/>
      <c r="R51" s="793"/>
      <c r="S51" s="793"/>
      <c r="T51" s="793"/>
      <c r="U51" s="793"/>
      <c r="V51" s="793"/>
      <c r="W51" s="793"/>
      <c r="X51" s="793"/>
      <c r="Y51" s="793"/>
      <c r="Z51" s="793"/>
    </row>
    <row r="52" hidden="1">
      <c r="A52" s="791">
        <f t="shared" si="1"/>
        <v>44908</v>
      </c>
      <c r="B52" s="793">
        <f>countif(Darryl!F$2:F999,$A52)+COUNTIF('ABM - Direct Outreach'!K$2:K999,$A52)</f>
        <v>4</v>
      </c>
      <c r="C52" s="793">
        <f>countif(Darryl!H$2:H999,$A52)+COUNTIF('ABM - Direct Outreach'!M$2:M999,$A52)</f>
        <v>1</v>
      </c>
      <c r="D52" s="793">
        <f>countif(Darryl!I$2:I999,$A52)+COUNTIF('ABM - Direct Outreach'!N$2:N999,$A52)</f>
        <v>1</v>
      </c>
      <c r="E52" s="793">
        <f>countif(Darryl!J$2:J999,$A52)+COUNTIF('ABM - Direct Outreach'!O$2:O999,$A52)</f>
        <v>0</v>
      </c>
      <c r="F52" s="793"/>
      <c r="G52" s="793"/>
      <c r="H52" s="793"/>
      <c r="I52" s="793"/>
      <c r="J52" s="793"/>
      <c r="K52" s="793"/>
      <c r="L52" s="793"/>
      <c r="M52" s="793"/>
      <c r="N52" s="793"/>
      <c r="O52" s="793"/>
      <c r="P52" s="793"/>
      <c r="Q52" s="793"/>
      <c r="R52" s="793"/>
      <c r="S52" s="793"/>
      <c r="T52" s="793"/>
      <c r="U52" s="793"/>
      <c r="V52" s="793"/>
      <c r="W52" s="793"/>
      <c r="X52" s="793"/>
      <c r="Y52" s="793"/>
      <c r="Z52" s="793"/>
    </row>
    <row r="53" hidden="1">
      <c r="A53" s="791">
        <f t="shared" si="1"/>
        <v>44909</v>
      </c>
      <c r="B53" s="793">
        <f>countif(Darryl!F$2:F999,$A53)+COUNTIF('ABM - Direct Outreach'!K$2:K999,$A53)</f>
        <v>6</v>
      </c>
      <c r="C53" s="793">
        <f>countif(Darryl!H$2:H999,$A53)+COUNTIF('ABM - Direct Outreach'!M$2:M999,$A53)</f>
        <v>4</v>
      </c>
      <c r="D53" s="793">
        <f>countif(Darryl!I$2:I999,$A53)+COUNTIF('ABM - Direct Outreach'!N$2:N999,$A53)</f>
        <v>0</v>
      </c>
      <c r="E53" s="793">
        <f>countif(Darryl!J$2:J999,$A53)+COUNTIF('ABM - Direct Outreach'!O$2:O999,$A53)</f>
        <v>0</v>
      </c>
      <c r="F53" s="793"/>
      <c r="G53" s="793"/>
      <c r="H53" s="793"/>
      <c r="I53" s="793"/>
      <c r="J53" s="793"/>
      <c r="K53" s="793"/>
      <c r="L53" s="793"/>
      <c r="M53" s="793"/>
      <c r="N53" s="793"/>
      <c r="O53" s="793"/>
      <c r="P53" s="793"/>
      <c r="Q53" s="793"/>
      <c r="R53" s="793"/>
      <c r="S53" s="793"/>
      <c r="T53" s="793"/>
      <c r="U53" s="793"/>
      <c r="V53" s="793"/>
      <c r="W53" s="793"/>
      <c r="X53" s="793"/>
      <c r="Y53" s="793"/>
      <c r="Z53" s="793"/>
    </row>
    <row r="54" hidden="1">
      <c r="A54" s="791">
        <f t="shared" si="1"/>
        <v>44910</v>
      </c>
      <c r="B54" s="793">
        <f>countif(Darryl!F$2:F999,$A54)+COUNTIF('ABM - Direct Outreach'!K$2:K999,$A54)</f>
        <v>1</v>
      </c>
      <c r="C54" s="793">
        <f>countif(Darryl!H$2:H999,$A54)+COUNTIF('ABM - Direct Outreach'!M$2:M999,$A54)</f>
        <v>5</v>
      </c>
      <c r="D54" s="793">
        <f>countif(Darryl!I$2:I999,$A54)+COUNTIF('ABM - Direct Outreach'!N$2:N999,$A54)</f>
        <v>1</v>
      </c>
      <c r="E54" s="793">
        <f>countif(Darryl!J$2:J999,$A54)+COUNTIF('ABM - Direct Outreach'!O$2:O999,$A54)</f>
        <v>2</v>
      </c>
      <c r="F54" s="793"/>
      <c r="G54" s="793"/>
      <c r="H54" s="793"/>
      <c r="I54" s="793"/>
      <c r="J54" s="793"/>
      <c r="K54" s="793"/>
      <c r="L54" s="793"/>
      <c r="M54" s="793"/>
      <c r="N54" s="793"/>
      <c r="O54" s="793"/>
      <c r="P54" s="793"/>
      <c r="Q54" s="793"/>
      <c r="R54" s="793"/>
      <c r="S54" s="793"/>
      <c r="T54" s="793"/>
      <c r="U54" s="793"/>
      <c r="V54" s="793"/>
      <c r="W54" s="793"/>
      <c r="X54" s="793"/>
      <c r="Y54" s="793"/>
      <c r="Z54" s="793"/>
    </row>
    <row r="55" hidden="1">
      <c r="A55" s="791">
        <f t="shared" si="1"/>
        <v>44911</v>
      </c>
      <c r="B55" s="793">
        <f>countif(Darryl!F$2:F999,$A55)+COUNTIF('ABM - Direct Outreach'!K$2:K999,$A55)</f>
        <v>4</v>
      </c>
      <c r="C55" s="793">
        <f>countif(Darryl!H$2:H999,$A55)+COUNTIF('ABM - Direct Outreach'!M$2:M999,$A55)</f>
        <v>3</v>
      </c>
      <c r="D55" s="793">
        <f>countif(Darryl!I$2:I999,$A55)+COUNTIF('ABM - Direct Outreach'!N$2:N999,$A55)</f>
        <v>0</v>
      </c>
      <c r="E55" s="793">
        <f>countif(Darryl!J$2:J999,$A55)+COUNTIF('ABM - Direct Outreach'!O$2:O999,$A55)</f>
        <v>1</v>
      </c>
      <c r="F55" s="793"/>
      <c r="G55" s="793"/>
      <c r="H55" s="793"/>
      <c r="I55" s="793"/>
      <c r="J55" s="793"/>
      <c r="K55" s="793"/>
      <c r="L55" s="793"/>
      <c r="M55" s="793"/>
      <c r="N55" s="793"/>
      <c r="O55" s="793"/>
      <c r="P55" s="793"/>
      <c r="Q55" s="793"/>
      <c r="R55" s="793"/>
      <c r="S55" s="793"/>
      <c r="T55" s="793"/>
      <c r="U55" s="793"/>
      <c r="V55" s="793"/>
      <c r="W55" s="793"/>
      <c r="X55" s="793"/>
      <c r="Y55" s="793"/>
      <c r="Z55" s="793"/>
    </row>
    <row r="56" hidden="1">
      <c r="A56" s="791">
        <f t="shared" si="1"/>
        <v>44912</v>
      </c>
      <c r="B56" s="793">
        <f>countif(Darryl!F$2:F999,$A56)+COUNTIF('ABM - Direct Outreach'!K$2:K999,$A56)</f>
        <v>0</v>
      </c>
      <c r="C56" s="793">
        <f>countif(Darryl!H$2:H999,$A56)+COUNTIF('ABM - Direct Outreach'!M$2:M999,$A56)</f>
        <v>1</v>
      </c>
      <c r="D56" s="793">
        <f>countif(Darryl!I$2:I999,$A56)+COUNTIF('ABM - Direct Outreach'!N$2:N999,$A56)</f>
        <v>1</v>
      </c>
      <c r="E56" s="793">
        <f>countif(Darryl!J$2:J999,$A56)+COUNTIF('ABM - Direct Outreach'!O$2:O999,$A56)</f>
        <v>0</v>
      </c>
      <c r="F56" s="793"/>
      <c r="G56" s="793"/>
      <c r="H56" s="793"/>
      <c r="I56" s="793"/>
      <c r="J56" s="793"/>
      <c r="K56" s="793"/>
      <c r="L56" s="793"/>
      <c r="M56" s="793"/>
      <c r="N56" s="793"/>
      <c r="O56" s="793"/>
      <c r="P56" s="793"/>
      <c r="Q56" s="793"/>
      <c r="R56" s="793"/>
      <c r="S56" s="793"/>
      <c r="T56" s="793"/>
      <c r="U56" s="793"/>
      <c r="V56" s="793"/>
      <c r="W56" s="793"/>
      <c r="X56" s="793"/>
      <c r="Y56" s="793"/>
      <c r="Z56" s="793"/>
    </row>
    <row r="57" hidden="1">
      <c r="A57" s="791">
        <f t="shared" si="1"/>
        <v>44913</v>
      </c>
      <c r="B57" s="793">
        <f>countif(Darryl!F$2:F999,$A57)+COUNTIF('ABM - Direct Outreach'!K$2:K999,$A57)</f>
        <v>0</v>
      </c>
      <c r="C57" s="793">
        <f>countif(Darryl!H$2:H999,$A57)+COUNTIF('ABM - Direct Outreach'!M$2:M999,$A57)</f>
        <v>0</v>
      </c>
      <c r="D57" s="793">
        <f>countif(Darryl!I$2:I999,$A57)+COUNTIF('ABM - Direct Outreach'!N$2:N999,$A57)</f>
        <v>0</v>
      </c>
      <c r="E57" s="793">
        <f>countif(Darryl!J$2:J999,$A57)+COUNTIF('ABM - Direct Outreach'!O$2:O999,$A57)</f>
        <v>0</v>
      </c>
      <c r="F57" s="793"/>
      <c r="G57" s="793"/>
      <c r="H57" s="793"/>
      <c r="I57" s="793"/>
      <c r="J57" s="793"/>
      <c r="K57" s="793"/>
      <c r="L57" s="793"/>
      <c r="M57" s="793"/>
      <c r="N57" s="793"/>
      <c r="O57" s="793"/>
      <c r="P57" s="793"/>
      <c r="Q57" s="793"/>
      <c r="R57" s="793"/>
      <c r="S57" s="793"/>
      <c r="T57" s="793"/>
      <c r="U57" s="793"/>
      <c r="V57" s="793"/>
      <c r="W57" s="793"/>
      <c r="X57" s="793"/>
      <c r="Y57" s="793"/>
      <c r="Z57" s="793"/>
    </row>
    <row r="58" hidden="1">
      <c r="A58" s="791">
        <f t="shared" si="1"/>
        <v>44914</v>
      </c>
      <c r="B58" s="793">
        <f>countif(Darryl!F$2:F999,$A58)+COUNTIF('ABM - Direct Outreach'!K$2:K999,$A58)</f>
        <v>3</v>
      </c>
      <c r="C58" s="793">
        <f>countif(Darryl!H$2:H999,$A58)+COUNTIF('ABM - Direct Outreach'!M$2:M999,$A58)</f>
        <v>4</v>
      </c>
      <c r="D58" s="793">
        <f>countif(Darryl!I$2:I999,$A58)+COUNTIF('ABM - Direct Outreach'!N$2:N999,$A58)</f>
        <v>4</v>
      </c>
      <c r="E58" s="793">
        <f>countif(Darryl!J$2:J999,$A58)+COUNTIF('ABM - Direct Outreach'!O$2:O999,$A58)</f>
        <v>1</v>
      </c>
      <c r="F58" s="793"/>
      <c r="G58" s="793"/>
      <c r="H58" s="793"/>
      <c r="I58" s="793"/>
      <c r="J58" s="793"/>
      <c r="K58" s="793"/>
      <c r="L58" s="793"/>
      <c r="M58" s="793"/>
      <c r="N58" s="793"/>
      <c r="O58" s="793"/>
      <c r="P58" s="793"/>
      <c r="Q58" s="793"/>
      <c r="R58" s="793"/>
      <c r="S58" s="793"/>
      <c r="T58" s="793"/>
      <c r="U58" s="793"/>
      <c r="V58" s="793"/>
      <c r="W58" s="793"/>
      <c r="X58" s="793"/>
      <c r="Y58" s="793"/>
      <c r="Z58" s="793"/>
    </row>
    <row r="59" hidden="1">
      <c r="A59" s="791">
        <f t="shared" si="1"/>
        <v>44915</v>
      </c>
      <c r="B59" s="793">
        <f>countif(Darryl!F$2:F999,$A59)+COUNTIF('ABM - Direct Outreach'!K$2:K999,$A59)</f>
        <v>5</v>
      </c>
      <c r="C59" s="793">
        <f>countif(Darryl!H$2:H999,$A59)+COUNTIF('ABM - Direct Outreach'!M$2:M999,$A59)</f>
        <v>3</v>
      </c>
      <c r="D59" s="793">
        <f>countif(Darryl!I$2:I999,$A59)+COUNTIF('ABM - Direct Outreach'!N$2:N999,$A59)</f>
        <v>0</v>
      </c>
      <c r="E59" s="793">
        <f>countif(Darryl!J$2:J999,$A59)+COUNTIF('ABM - Direct Outreach'!O$2:O999,$A59)</f>
        <v>0</v>
      </c>
      <c r="F59" s="793"/>
      <c r="G59" s="793"/>
      <c r="H59" s="793"/>
      <c r="I59" s="793"/>
      <c r="J59" s="793"/>
      <c r="K59" s="793"/>
      <c r="L59" s="793"/>
      <c r="M59" s="793"/>
      <c r="N59" s="793"/>
      <c r="O59" s="793"/>
      <c r="P59" s="793"/>
      <c r="Q59" s="793"/>
      <c r="R59" s="793"/>
      <c r="S59" s="793"/>
      <c r="T59" s="793"/>
      <c r="U59" s="793"/>
      <c r="V59" s="793"/>
      <c r="W59" s="793"/>
      <c r="X59" s="793"/>
      <c r="Y59" s="793"/>
      <c r="Z59" s="793"/>
    </row>
    <row r="60" hidden="1">
      <c r="A60" s="791">
        <f t="shared" si="1"/>
        <v>44916</v>
      </c>
      <c r="B60" s="793">
        <f>countif(Darryl!F$2:F999,$A60)+COUNTIF('ABM - Direct Outreach'!K$2:K999,$A60)</f>
        <v>6</v>
      </c>
      <c r="C60" s="793">
        <f>countif(Darryl!H$2:H999,$A60)+COUNTIF('ABM - Direct Outreach'!M$2:M999,$A60)</f>
        <v>1</v>
      </c>
      <c r="D60" s="793">
        <f>countif(Darryl!I$2:I999,$A60)+COUNTIF('ABM - Direct Outreach'!N$2:N999,$A60)</f>
        <v>0</v>
      </c>
      <c r="E60" s="793">
        <f>countif(Darryl!J$2:J999,$A60)+COUNTIF('ABM - Direct Outreach'!O$2:O999,$A60)</f>
        <v>2</v>
      </c>
      <c r="F60" s="793"/>
      <c r="G60" s="793"/>
      <c r="H60" s="793"/>
      <c r="I60" s="793"/>
      <c r="J60" s="793"/>
      <c r="K60" s="793"/>
      <c r="L60" s="793"/>
      <c r="M60" s="793"/>
      <c r="N60" s="793"/>
      <c r="O60" s="793"/>
      <c r="P60" s="793"/>
      <c r="Q60" s="793"/>
      <c r="R60" s="793"/>
      <c r="S60" s="793"/>
      <c r="T60" s="793"/>
      <c r="U60" s="793"/>
      <c r="V60" s="793"/>
      <c r="W60" s="793"/>
      <c r="X60" s="793"/>
      <c r="Y60" s="793"/>
      <c r="Z60" s="793"/>
    </row>
    <row r="61" hidden="1">
      <c r="A61" s="791">
        <f t="shared" si="1"/>
        <v>44917</v>
      </c>
      <c r="B61" s="793">
        <f>countif(Darryl!F$2:F999,$A61)+COUNTIF('ABM - Direct Outreach'!K$2:K999,$A61)</f>
        <v>3</v>
      </c>
      <c r="C61" s="793">
        <f>countif(Darryl!H$2:H999,$A61)+COUNTIF('ABM - Direct Outreach'!M$2:M999,$A61)</f>
        <v>1</v>
      </c>
      <c r="D61" s="793">
        <f>countif(Darryl!I$2:I999,$A61)+COUNTIF('ABM - Direct Outreach'!N$2:N999,$A61)</f>
        <v>1</v>
      </c>
      <c r="E61" s="793">
        <f>countif(Darryl!J$2:J999,$A61)+COUNTIF('ABM - Direct Outreach'!O$2:O999,$A61)</f>
        <v>1</v>
      </c>
      <c r="F61" s="793"/>
      <c r="G61" s="793"/>
      <c r="H61" s="793"/>
      <c r="I61" s="793"/>
      <c r="J61" s="793"/>
      <c r="K61" s="793"/>
      <c r="L61" s="793"/>
      <c r="M61" s="793"/>
      <c r="N61" s="793"/>
      <c r="O61" s="793"/>
      <c r="P61" s="793"/>
      <c r="Q61" s="793"/>
      <c r="R61" s="793"/>
      <c r="S61" s="793"/>
      <c r="T61" s="793"/>
      <c r="U61" s="793"/>
      <c r="V61" s="793"/>
      <c r="W61" s="793"/>
      <c r="X61" s="793"/>
      <c r="Y61" s="793"/>
      <c r="Z61" s="793"/>
    </row>
    <row r="62" hidden="1">
      <c r="A62" s="791">
        <f t="shared" si="1"/>
        <v>44918</v>
      </c>
      <c r="B62" s="793">
        <f>countif(Darryl!F$2:F999,$A62)+COUNTIF('ABM - Direct Outreach'!K$2:K999,$A62)</f>
        <v>3</v>
      </c>
      <c r="C62" s="793">
        <f>countif(Darryl!H$2:H999,$A62)+COUNTIF('ABM - Direct Outreach'!M$2:M999,$A62)</f>
        <v>0</v>
      </c>
      <c r="D62" s="793">
        <f>countif(Darryl!I$2:I999,$A62)+COUNTIF('ABM - Direct Outreach'!N$2:N999,$A62)</f>
        <v>0</v>
      </c>
      <c r="E62" s="793">
        <f>countif(Darryl!J$2:J999,$A62)+COUNTIF('ABM - Direct Outreach'!O$2:O999,$A62)</f>
        <v>0</v>
      </c>
      <c r="F62" s="793"/>
      <c r="G62" s="793"/>
      <c r="H62" s="793"/>
      <c r="I62" s="793"/>
      <c r="J62" s="793"/>
      <c r="K62" s="793"/>
      <c r="L62" s="793"/>
      <c r="M62" s="793"/>
      <c r="N62" s="793"/>
      <c r="O62" s="793"/>
      <c r="P62" s="793"/>
      <c r="Q62" s="793"/>
      <c r="R62" s="793"/>
      <c r="S62" s="793"/>
      <c r="T62" s="793"/>
      <c r="U62" s="793"/>
      <c r="V62" s="793"/>
      <c r="W62" s="793"/>
      <c r="X62" s="793"/>
      <c r="Y62" s="793"/>
      <c r="Z62" s="793"/>
    </row>
    <row r="63" hidden="1">
      <c r="A63" s="791">
        <f t="shared" si="1"/>
        <v>44919</v>
      </c>
      <c r="B63" s="793">
        <f>countif(Darryl!F$2:F999,$A63)+COUNTIF('ABM - Direct Outreach'!K$2:K999,$A63)</f>
        <v>0</v>
      </c>
      <c r="C63" s="793">
        <f>countif(Darryl!H$2:H999,$A63)+COUNTIF('ABM - Direct Outreach'!M$2:M999,$A63)</f>
        <v>0</v>
      </c>
      <c r="D63" s="793">
        <f>countif(Darryl!I$2:I999,$A63)+COUNTIF('ABM - Direct Outreach'!N$2:N999,$A63)</f>
        <v>0</v>
      </c>
      <c r="E63" s="793">
        <f>countif(Darryl!J$2:J999,$A63)+COUNTIF('ABM - Direct Outreach'!O$2:O999,$A63)</f>
        <v>0</v>
      </c>
      <c r="F63" s="793"/>
      <c r="G63" s="793"/>
      <c r="H63" s="793"/>
      <c r="I63" s="793"/>
      <c r="J63" s="793"/>
      <c r="K63" s="793"/>
      <c r="L63" s="793"/>
      <c r="M63" s="793"/>
      <c r="N63" s="793"/>
      <c r="O63" s="793"/>
      <c r="P63" s="793"/>
      <c r="Q63" s="793"/>
      <c r="R63" s="793"/>
      <c r="S63" s="793"/>
      <c r="T63" s="793"/>
      <c r="U63" s="793"/>
      <c r="V63" s="793"/>
      <c r="W63" s="793"/>
      <c r="X63" s="793"/>
      <c r="Y63" s="793"/>
      <c r="Z63" s="793"/>
    </row>
    <row r="64" hidden="1">
      <c r="A64" s="791">
        <f t="shared" si="1"/>
        <v>44920</v>
      </c>
      <c r="B64" s="793">
        <f>countif(Darryl!F$2:F999,$A64)+COUNTIF('ABM - Direct Outreach'!K$2:K999,$A64)</f>
        <v>0</v>
      </c>
      <c r="C64" s="793">
        <f>countif(Darryl!H$2:H999,$A64)+COUNTIF('ABM - Direct Outreach'!M$2:M999,$A64)</f>
        <v>0</v>
      </c>
      <c r="D64" s="793">
        <f>countif(Darryl!I$2:I999,$A64)+COUNTIF('ABM - Direct Outreach'!N$2:N999,$A64)</f>
        <v>0</v>
      </c>
      <c r="E64" s="793">
        <f>countif(Darryl!J$2:J999,$A64)+COUNTIF('ABM - Direct Outreach'!O$2:O999,$A64)</f>
        <v>0</v>
      </c>
      <c r="F64" s="793"/>
      <c r="G64" s="793"/>
      <c r="H64" s="793"/>
      <c r="I64" s="793"/>
      <c r="J64" s="793"/>
      <c r="K64" s="793"/>
      <c r="L64" s="793"/>
      <c r="M64" s="793"/>
      <c r="N64" s="793"/>
      <c r="O64" s="793"/>
      <c r="P64" s="793"/>
      <c r="Q64" s="793"/>
      <c r="R64" s="793"/>
      <c r="S64" s="793"/>
      <c r="T64" s="793"/>
      <c r="U64" s="793"/>
      <c r="V64" s="793"/>
      <c r="W64" s="793"/>
      <c r="X64" s="793"/>
      <c r="Y64" s="793"/>
      <c r="Z64" s="793"/>
    </row>
    <row r="65" hidden="1">
      <c r="A65" s="791">
        <f t="shared" si="1"/>
        <v>44921</v>
      </c>
      <c r="B65" s="793">
        <f>countif(Darryl!F$2:F999,$A65)+COUNTIF('ABM - Direct Outreach'!K$2:K999,$A65)</f>
        <v>0</v>
      </c>
      <c r="C65" s="793">
        <f>countif(Darryl!H$2:H999,$A65)+COUNTIF('ABM - Direct Outreach'!M$2:M999,$A65)</f>
        <v>0</v>
      </c>
      <c r="D65" s="793">
        <f>countif(Darryl!I$2:I999,$A65)+COUNTIF('ABM - Direct Outreach'!N$2:N999,$A65)</f>
        <v>0</v>
      </c>
      <c r="E65" s="793">
        <f>countif(Darryl!J$2:J999,$A65)+COUNTIF('ABM - Direct Outreach'!O$2:O999,$A65)</f>
        <v>0</v>
      </c>
      <c r="F65" s="793"/>
      <c r="G65" s="793"/>
      <c r="H65" s="793"/>
      <c r="I65" s="793"/>
      <c r="J65" s="793"/>
      <c r="K65" s="793"/>
      <c r="L65" s="793"/>
      <c r="M65" s="793"/>
      <c r="N65" s="793"/>
      <c r="O65" s="793"/>
      <c r="P65" s="793"/>
      <c r="Q65" s="793"/>
      <c r="R65" s="793"/>
      <c r="S65" s="793"/>
      <c r="T65" s="793"/>
      <c r="U65" s="793"/>
      <c r="V65" s="793"/>
      <c r="W65" s="793"/>
      <c r="X65" s="793"/>
      <c r="Y65" s="793"/>
      <c r="Z65" s="793"/>
    </row>
    <row r="66" hidden="1">
      <c r="A66" s="791">
        <f t="shared" si="1"/>
        <v>44922</v>
      </c>
      <c r="B66" s="793">
        <f>countif(Darryl!F$2:F999,$A66)+COUNTIF('ABM - Direct Outreach'!K$2:K999,$A66)</f>
        <v>0</v>
      </c>
      <c r="C66" s="793">
        <f>countif(Darryl!H$2:H999,$A66)+COUNTIF('ABM - Direct Outreach'!M$2:M999,$A66)</f>
        <v>0</v>
      </c>
      <c r="D66" s="793">
        <f>countif(Darryl!I$2:I999,$A66)+COUNTIF('ABM - Direct Outreach'!N$2:N999,$A66)</f>
        <v>0</v>
      </c>
      <c r="E66" s="793">
        <f>countif(Darryl!J$2:J999,$A66)+COUNTIF('ABM - Direct Outreach'!O$2:O999,$A66)</f>
        <v>0</v>
      </c>
      <c r="F66" s="793"/>
      <c r="G66" s="793"/>
      <c r="H66" s="793"/>
      <c r="I66" s="793"/>
      <c r="J66" s="793"/>
      <c r="K66" s="793"/>
      <c r="L66" s="793"/>
      <c r="M66" s="793"/>
      <c r="N66" s="793"/>
      <c r="O66" s="793"/>
      <c r="P66" s="793"/>
      <c r="Q66" s="793"/>
      <c r="R66" s="793"/>
      <c r="S66" s="793"/>
      <c r="T66" s="793"/>
      <c r="U66" s="793"/>
      <c r="V66" s="793"/>
      <c r="W66" s="793"/>
      <c r="X66" s="793"/>
      <c r="Y66" s="793"/>
      <c r="Z66" s="793"/>
    </row>
    <row r="67" hidden="1">
      <c r="A67" s="791">
        <f t="shared" si="1"/>
        <v>44923</v>
      </c>
      <c r="B67" s="793">
        <f>countif(Darryl!F$2:F999,$A67)+COUNTIF('ABM - Direct Outreach'!K$2:K999,$A67)</f>
        <v>0</v>
      </c>
      <c r="C67" s="793">
        <f>countif(Darryl!H$2:H999,$A67)+COUNTIF('ABM - Direct Outreach'!M$2:M999,$A67)</f>
        <v>0</v>
      </c>
      <c r="D67" s="793">
        <f>countif(Darryl!I$2:I999,$A67)+COUNTIF('ABM - Direct Outreach'!N$2:N999,$A67)</f>
        <v>0</v>
      </c>
      <c r="E67" s="793">
        <f>countif(Darryl!J$2:J999,$A67)+COUNTIF('ABM - Direct Outreach'!O$2:O999,$A67)</f>
        <v>0</v>
      </c>
      <c r="F67" s="793"/>
      <c r="G67" s="793"/>
      <c r="H67" s="793"/>
      <c r="I67" s="793"/>
      <c r="J67" s="793"/>
      <c r="K67" s="793"/>
      <c r="L67" s="793"/>
      <c r="M67" s="793"/>
      <c r="N67" s="793"/>
      <c r="O67" s="793"/>
      <c r="P67" s="793"/>
      <c r="Q67" s="793"/>
      <c r="R67" s="793"/>
      <c r="S67" s="793"/>
      <c r="T67" s="793"/>
      <c r="U67" s="793"/>
      <c r="V67" s="793"/>
      <c r="W67" s="793"/>
      <c r="X67" s="793"/>
      <c r="Y67" s="793"/>
      <c r="Z67" s="793"/>
    </row>
    <row r="68" hidden="1">
      <c r="A68" s="791">
        <f t="shared" si="1"/>
        <v>44924</v>
      </c>
      <c r="B68" s="793">
        <f>countif(Darryl!F$2:F999,$A68)+COUNTIF('ABM - Direct Outreach'!K$2:K999,$A68)</f>
        <v>0</v>
      </c>
      <c r="C68" s="793">
        <f>countif(Darryl!H$2:H999,$A68)+COUNTIF('ABM - Direct Outreach'!M$2:M999,$A68)</f>
        <v>0</v>
      </c>
      <c r="D68" s="793">
        <f>countif(Darryl!I$2:I999,$A68)+COUNTIF('ABM - Direct Outreach'!N$2:N999,$A68)</f>
        <v>0</v>
      </c>
      <c r="E68" s="793">
        <f>countif(Darryl!J$2:J999,$A68)+COUNTIF('ABM - Direct Outreach'!O$2:O999,$A68)</f>
        <v>0</v>
      </c>
      <c r="F68" s="793"/>
      <c r="G68" s="793"/>
      <c r="H68" s="793"/>
      <c r="I68" s="793"/>
      <c r="J68" s="793"/>
      <c r="K68" s="793"/>
      <c r="L68" s="793"/>
      <c r="M68" s="793"/>
      <c r="N68" s="793"/>
      <c r="O68" s="793"/>
      <c r="P68" s="793"/>
      <c r="Q68" s="793"/>
      <c r="R68" s="793"/>
      <c r="S68" s="793"/>
      <c r="T68" s="793"/>
      <c r="U68" s="793"/>
      <c r="V68" s="793"/>
      <c r="W68" s="793"/>
      <c r="X68" s="793"/>
      <c r="Y68" s="793"/>
      <c r="Z68" s="793"/>
    </row>
    <row r="69" hidden="1">
      <c r="A69" s="791">
        <f t="shared" si="1"/>
        <v>44925</v>
      </c>
      <c r="B69" s="793">
        <f>countif(Darryl!F$2:F999,$A69)+COUNTIF('ABM - Direct Outreach'!K$2:K999,$A69)</f>
        <v>0</v>
      </c>
      <c r="C69" s="793">
        <f>countif(Darryl!H$2:H999,$A69)+COUNTIF('ABM - Direct Outreach'!M$2:M999,$A69)</f>
        <v>0</v>
      </c>
      <c r="D69" s="793">
        <f>countif(Darryl!I$2:I999,$A69)+COUNTIF('ABM - Direct Outreach'!N$2:N999,$A69)</f>
        <v>0</v>
      </c>
      <c r="E69" s="793">
        <f>countif(Darryl!J$2:J999,$A69)+COUNTIF('ABM - Direct Outreach'!O$2:O999,$A69)</f>
        <v>0</v>
      </c>
      <c r="F69" s="793"/>
      <c r="G69" s="793"/>
      <c r="H69" s="793"/>
      <c r="I69" s="793"/>
      <c r="J69" s="793"/>
      <c r="K69" s="793"/>
      <c r="L69" s="793"/>
      <c r="M69" s="793"/>
      <c r="N69" s="793"/>
      <c r="O69" s="793"/>
      <c r="P69" s="793"/>
      <c r="Q69" s="793"/>
      <c r="R69" s="793"/>
      <c r="S69" s="793"/>
      <c r="T69" s="793"/>
      <c r="U69" s="793"/>
      <c r="V69" s="793"/>
      <c r="W69" s="793"/>
      <c r="X69" s="793"/>
      <c r="Y69" s="793"/>
      <c r="Z69" s="793"/>
    </row>
    <row r="70" hidden="1">
      <c r="A70" s="791">
        <f t="shared" si="1"/>
        <v>44926</v>
      </c>
      <c r="B70" s="793">
        <f>countif(Darryl!F$2:F999,$A70)+COUNTIF('ABM - Direct Outreach'!K$2:K999,$A70)</f>
        <v>0</v>
      </c>
      <c r="C70" s="793">
        <f>countif(Darryl!H$2:H999,$A70)+COUNTIF('ABM - Direct Outreach'!M$2:M999,$A70)</f>
        <v>2</v>
      </c>
      <c r="D70" s="793">
        <f>countif(Darryl!I$2:I999,$A70)+COUNTIF('ABM - Direct Outreach'!N$2:N999,$A70)</f>
        <v>0</v>
      </c>
      <c r="E70" s="793">
        <f>countif(Darryl!J$2:J999,$A70)+COUNTIF('ABM - Direct Outreach'!O$2:O999,$A70)</f>
        <v>0</v>
      </c>
      <c r="F70" s="793"/>
      <c r="G70" s="793"/>
      <c r="H70" s="793"/>
      <c r="I70" s="793"/>
      <c r="J70" s="793"/>
      <c r="K70" s="793"/>
      <c r="L70" s="793"/>
      <c r="M70" s="793"/>
      <c r="N70" s="793"/>
      <c r="O70" s="793"/>
      <c r="P70" s="793"/>
      <c r="Q70" s="793"/>
      <c r="R70" s="793"/>
      <c r="S70" s="793"/>
      <c r="T70" s="793"/>
      <c r="U70" s="793"/>
      <c r="V70" s="793"/>
      <c r="W70" s="793"/>
      <c r="X70" s="793"/>
      <c r="Y70" s="793"/>
      <c r="Z70" s="793"/>
    </row>
    <row r="71" hidden="1">
      <c r="A71" s="791">
        <f t="shared" si="1"/>
        <v>44927</v>
      </c>
      <c r="B71" s="793">
        <f>countif(Darryl!F$2:F999,$A71)+COUNTIF('ABM - Direct Outreach'!K$2:K999,$A71)</f>
        <v>0</v>
      </c>
      <c r="C71" s="793">
        <f>countif(Darryl!H$2:H999,$A71)+COUNTIF('ABM - Direct Outreach'!M$2:M999,$A71)</f>
        <v>0</v>
      </c>
      <c r="D71" s="793">
        <f>countif(Darryl!I$2:I999,$A71)+COUNTIF('ABM - Direct Outreach'!N$2:N999,$A71)</f>
        <v>0</v>
      </c>
      <c r="E71" s="793">
        <f>countif(Darryl!J$2:J999,$A71)+COUNTIF('ABM - Direct Outreach'!O$2:O999,$A71)</f>
        <v>0</v>
      </c>
      <c r="F71" s="793"/>
      <c r="G71" s="793"/>
      <c r="H71" s="793"/>
      <c r="I71" s="793"/>
      <c r="J71" s="793"/>
      <c r="K71" s="793"/>
      <c r="L71" s="793"/>
      <c r="M71" s="793"/>
      <c r="N71" s="793"/>
      <c r="O71" s="793"/>
      <c r="P71" s="793"/>
      <c r="Q71" s="793"/>
      <c r="R71" s="793"/>
      <c r="S71" s="793"/>
      <c r="T71" s="793"/>
      <c r="U71" s="793"/>
      <c r="V71" s="793"/>
      <c r="W71" s="793"/>
      <c r="X71" s="793"/>
      <c r="Y71" s="793"/>
      <c r="Z71" s="793"/>
    </row>
    <row r="72" hidden="1">
      <c r="A72" s="791">
        <f t="shared" si="1"/>
        <v>44928</v>
      </c>
      <c r="B72" s="793">
        <f>countif(Darryl!F$2:F999,$A72)+COUNTIF('ABM - Direct Outreach'!K$2:K999,$A72)</f>
        <v>0</v>
      </c>
      <c r="C72" s="793">
        <f>countif(Darryl!H$2:H999,$A72)+COUNTIF('ABM - Direct Outreach'!M$2:M999,$A72)</f>
        <v>0</v>
      </c>
      <c r="D72" s="793">
        <f>countif(Darryl!I$2:I999,$A72)+COUNTIF('ABM - Direct Outreach'!N$2:N999,$A72)</f>
        <v>0</v>
      </c>
      <c r="E72" s="793">
        <f>countif(Darryl!J$2:J999,$A72)+COUNTIF('ABM - Direct Outreach'!O$2:O999,$A72)</f>
        <v>0</v>
      </c>
      <c r="F72" s="793"/>
      <c r="G72" s="793"/>
      <c r="H72" s="793"/>
      <c r="I72" s="793"/>
      <c r="J72" s="793"/>
      <c r="K72" s="793"/>
      <c r="L72" s="793"/>
      <c r="M72" s="793"/>
      <c r="N72" s="793"/>
      <c r="O72" s="793"/>
      <c r="P72" s="793"/>
      <c r="Q72" s="793"/>
      <c r="R72" s="793"/>
      <c r="S72" s="793"/>
      <c r="T72" s="793"/>
      <c r="U72" s="793"/>
      <c r="V72" s="793"/>
      <c r="W72" s="793"/>
      <c r="X72" s="793"/>
      <c r="Y72" s="793"/>
      <c r="Z72" s="793"/>
    </row>
    <row r="73" hidden="1">
      <c r="A73" s="791">
        <f t="shared" si="1"/>
        <v>44929</v>
      </c>
      <c r="B73" s="793">
        <f>countif(Darryl!F$2:F999,$A73)+COUNTIF('ABM - Direct Outreach'!K$2:K999,$A73)</f>
        <v>0</v>
      </c>
      <c r="C73" s="793">
        <f>countif(Darryl!H$2:H999,$A73)+COUNTIF('ABM - Direct Outreach'!M$2:M999,$A73)</f>
        <v>0</v>
      </c>
      <c r="D73" s="793">
        <f>countif(Darryl!I$2:I999,$A73)+COUNTIF('ABM - Direct Outreach'!N$2:N999,$A73)</f>
        <v>1</v>
      </c>
      <c r="E73" s="793">
        <f>countif(Darryl!J$2:J999,$A73)+COUNTIF('ABM - Direct Outreach'!O$2:O999,$A73)</f>
        <v>1</v>
      </c>
      <c r="F73" s="793"/>
      <c r="G73" s="793"/>
      <c r="H73" s="793"/>
      <c r="I73" s="793"/>
      <c r="J73" s="793"/>
      <c r="K73" s="793"/>
      <c r="L73" s="793"/>
      <c r="M73" s="793"/>
      <c r="N73" s="793"/>
      <c r="O73" s="793"/>
      <c r="P73" s="793"/>
      <c r="Q73" s="793"/>
      <c r="R73" s="793"/>
      <c r="S73" s="793"/>
      <c r="T73" s="793"/>
      <c r="U73" s="793"/>
      <c r="V73" s="793"/>
      <c r="W73" s="793"/>
      <c r="X73" s="793"/>
      <c r="Y73" s="793"/>
      <c r="Z73" s="793"/>
    </row>
    <row r="74" hidden="1">
      <c r="A74" s="791">
        <f t="shared" si="1"/>
        <v>44930</v>
      </c>
      <c r="B74" s="793">
        <f>countif(Darryl!F$2:F999,$A74)+COUNTIF('ABM - Direct Outreach'!K$2:K999,$A74)</f>
        <v>1</v>
      </c>
      <c r="C74" s="793">
        <f>countif(Darryl!H$2:H999,$A74)+COUNTIF('ABM - Direct Outreach'!M$2:M999,$A74)</f>
        <v>3</v>
      </c>
      <c r="D74" s="793">
        <f>countif(Darryl!I$2:I999,$A74)+COUNTIF('ABM - Direct Outreach'!N$2:N999,$A74)</f>
        <v>0</v>
      </c>
      <c r="E74" s="793">
        <f>countif(Darryl!J$2:J999,$A74)+COUNTIF('ABM - Direct Outreach'!O$2:O999,$A74)</f>
        <v>0</v>
      </c>
      <c r="F74" s="793"/>
      <c r="G74" s="793"/>
      <c r="H74" s="793"/>
      <c r="I74" s="793"/>
      <c r="J74" s="793"/>
      <c r="K74" s="793"/>
      <c r="L74" s="793"/>
      <c r="M74" s="793"/>
      <c r="N74" s="793"/>
      <c r="O74" s="793"/>
      <c r="P74" s="793"/>
      <c r="Q74" s="793"/>
      <c r="R74" s="793"/>
      <c r="S74" s="793"/>
      <c r="T74" s="793"/>
      <c r="U74" s="793"/>
      <c r="V74" s="793"/>
      <c r="W74" s="793"/>
      <c r="X74" s="793"/>
      <c r="Y74" s="793"/>
      <c r="Z74" s="793"/>
    </row>
    <row r="75" hidden="1">
      <c r="A75" s="791">
        <f t="shared" si="1"/>
        <v>44931</v>
      </c>
      <c r="B75" s="793">
        <f>countif(Darryl!F$2:F999,$A75)+COUNTIF('ABM - Direct Outreach'!K$2:K999,$A75)</f>
        <v>3</v>
      </c>
      <c r="C75" s="793">
        <f>countif(Darryl!H$2:H999,$A75)+COUNTIF('ABM - Direct Outreach'!M$2:M999,$A75)</f>
        <v>3</v>
      </c>
      <c r="D75" s="793">
        <f>countif(Darryl!I$2:I999,$A75)+COUNTIF('ABM - Direct Outreach'!N$2:N999,$A75)</f>
        <v>1</v>
      </c>
      <c r="E75" s="793">
        <f>countif(Darryl!J$2:J999,$A75)+COUNTIF('ABM - Direct Outreach'!O$2:O999,$A75)</f>
        <v>0</v>
      </c>
      <c r="F75" s="793"/>
      <c r="G75" s="793"/>
      <c r="H75" s="793"/>
      <c r="I75" s="793"/>
      <c r="J75" s="793"/>
      <c r="K75" s="793"/>
      <c r="L75" s="793"/>
      <c r="M75" s="793"/>
      <c r="N75" s="793"/>
      <c r="O75" s="793"/>
      <c r="P75" s="793"/>
      <c r="Q75" s="793"/>
      <c r="R75" s="793"/>
      <c r="S75" s="793"/>
      <c r="T75" s="793"/>
      <c r="U75" s="793"/>
      <c r="V75" s="793"/>
      <c r="W75" s="793"/>
      <c r="X75" s="793"/>
      <c r="Y75" s="793"/>
      <c r="Z75" s="793"/>
    </row>
    <row r="76" hidden="1">
      <c r="A76" s="791">
        <f t="shared" si="1"/>
        <v>44932</v>
      </c>
      <c r="B76" s="793">
        <f>countif(Darryl!F$2:F999,$A76)+COUNTIF('ABM - Direct Outreach'!K$2:K999,$A76)</f>
        <v>2</v>
      </c>
      <c r="C76" s="793">
        <f>countif(Darryl!H$2:H999,$A76)+COUNTIF('ABM - Direct Outreach'!M$2:M999,$A76)</f>
        <v>3</v>
      </c>
      <c r="D76" s="793">
        <f>countif(Darryl!I$2:I999,$A76)+COUNTIF('ABM - Direct Outreach'!N$2:N999,$A76)</f>
        <v>1</v>
      </c>
      <c r="E76" s="793">
        <f>countif(Darryl!J$2:J999,$A76)+COUNTIF('ABM - Direct Outreach'!O$2:O999,$A76)</f>
        <v>1</v>
      </c>
      <c r="F76" s="793"/>
      <c r="G76" s="793"/>
      <c r="H76" s="793"/>
      <c r="I76" s="793"/>
      <c r="J76" s="793"/>
      <c r="K76" s="793"/>
      <c r="L76" s="793"/>
      <c r="M76" s="793"/>
      <c r="N76" s="793"/>
      <c r="O76" s="793"/>
      <c r="P76" s="793"/>
      <c r="Q76" s="793"/>
      <c r="R76" s="793"/>
      <c r="S76" s="793"/>
      <c r="T76" s="793"/>
      <c r="U76" s="793"/>
      <c r="V76" s="793"/>
      <c r="W76" s="793"/>
      <c r="X76" s="793"/>
      <c r="Y76" s="793"/>
      <c r="Z76" s="793"/>
    </row>
    <row r="77" hidden="1">
      <c r="A77" s="791">
        <f t="shared" si="1"/>
        <v>44933</v>
      </c>
      <c r="B77" s="793">
        <f>countif(Darryl!F$2:F999,$A77)+COUNTIF('ABM - Direct Outreach'!K$2:K999,$A77)</f>
        <v>0</v>
      </c>
      <c r="C77" s="793">
        <f>countif(Darryl!H$2:H999,$A77)+COUNTIF('ABM - Direct Outreach'!M$2:M999,$A77)</f>
        <v>0</v>
      </c>
      <c r="D77" s="793">
        <f>countif(Darryl!I$2:I999,$A77)+COUNTIF('ABM - Direct Outreach'!N$2:N999,$A77)</f>
        <v>0</v>
      </c>
      <c r="E77" s="793">
        <f>countif(Darryl!J$2:J999,$A77)+COUNTIF('ABM - Direct Outreach'!O$2:O999,$A77)</f>
        <v>0</v>
      </c>
      <c r="F77" s="793"/>
      <c r="G77" s="793"/>
      <c r="H77" s="793"/>
      <c r="I77" s="793"/>
      <c r="J77" s="793"/>
      <c r="K77" s="793"/>
      <c r="L77" s="793"/>
      <c r="M77" s="793"/>
      <c r="N77" s="793"/>
      <c r="O77" s="793"/>
      <c r="P77" s="793"/>
      <c r="Q77" s="793"/>
      <c r="R77" s="793"/>
      <c r="S77" s="793"/>
      <c r="T77" s="793"/>
      <c r="U77" s="793"/>
      <c r="V77" s="793"/>
      <c r="W77" s="793"/>
      <c r="X77" s="793"/>
      <c r="Y77" s="793"/>
      <c r="Z77" s="793"/>
    </row>
    <row r="78" hidden="1">
      <c r="A78" s="791">
        <f t="shared" si="1"/>
        <v>44934</v>
      </c>
      <c r="B78" s="793">
        <f>countif(Darryl!F$2:F999,$A78)+COUNTIF('ABM - Direct Outreach'!K$2:K999,$A78)</f>
        <v>0</v>
      </c>
      <c r="C78" s="793">
        <f>countif(Darryl!H$2:H999,$A78)+COUNTIF('ABM - Direct Outreach'!M$2:M999,$A78)</f>
        <v>0</v>
      </c>
      <c r="D78" s="793">
        <f>countif(Darryl!I$2:I999,$A78)+COUNTIF('ABM - Direct Outreach'!N$2:N999,$A78)</f>
        <v>0</v>
      </c>
      <c r="E78" s="793">
        <f>countif(Darryl!J$2:J999,$A78)+COUNTIF('ABM - Direct Outreach'!O$2:O999,$A78)</f>
        <v>0</v>
      </c>
      <c r="F78" s="793"/>
      <c r="G78" s="793"/>
      <c r="H78" s="793"/>
      <c r="I78" s="793"/>
      <c r="J78" s="793"/>
      <c r="K78" s="793"/>
      <c r="L78" s="793"/>
      <c r="M78" s="793"/>
      <c r="N78" s="793"/>
      <c r="O78" s="793"/>
      <c r="P78" s="793"/>
      <c r="Q78" s="793"/>
      <c r="R78" s="793"/>
      <c r="S78" s="793"/>
      <c r="T78" s="793"/>
      <c r="U78" s="793"/>
      <c r="V78" s="793"/>
      <c r="W78" s="793"/>
      <c r="X78" s="793"/>
      <c r="Y78" s="793"/>
      <c r="Z78" s="793"/>
    </row>
    <row r="79" hidden="1">
      <c r="A79" s="791">
        <f t="shared" si="1"/>
        <v>44935</v>
      </c>
      <c r="B79" s="793">
        <f>countif(Darryl!F$2:F999,$A79)+COUNTIF('ABM - Direct Outreach'!K$2:K999,$A79)</f>
        <v>6</v>
      </c>
      <c r="C79" s="793">
        <f>countif(Darryl!H$2:H999,$A79)+COUNTIF('ABM - Direct Outreach'!M$2:M999,$A79)</f>
        <v>0</v>
      </c>
      <c r="D79" s="793">
        <f>countif(Darryl!I$2:I999,$A79)+COUNTIF('ABM - Direct Outreach'!N$2:N999,$A79)</f>
        <v>0</v>
      </c>
      <c r="E79" s="793">
        <f>countif(Darryl!J$2:J999,$A79)+COUNTIF('ABM - Direct Outreach'!O$2:O999,$A79)</f>
        <v>1</v>
      </c>
      <c r="F79" s="793"/>
      <c r="G79" s="793"/>
      <c r="H79" s="793"/>
      <c r="I79" s="793"/>
      <c r="J79" s="793"/>
      <c r="K79" s="793"/>
      <c r="L79" s="793"/>
      <c r="M79" s="793"/>
      <c r="N79" s="793"/>
      <c r="O79" s="793"/>
      <c r="P79" s="793"/>
      <c r="Q79" s="793"/>
      <c r="R79" s="793"/>
      <c r="S79" s="793"/>
      <c r="T79" s="793"/>
      <c r="U79" s="793"/>
      <c r="V79" s="793"/>
      <c r="W79" s="793"/>
      <c r="X79" s="793"/>
      <c r="Y79" s="793"/>
      <c r="Z79" s="793"/>
    </row>
    <row r="80" hidden="1">
      <c r="A80" s="791">
        <f t="shared" si="1"/>
        <v>44936</v>
      </c>
      <c r="B80" s="793">
        <f>countif(Darryl!F$2:F999,$A80)+COUNTIF('ABM - Direct Outreach'!K$2:K999,$A80)</f>
        <v>11</v>
      </c>
      <c r="C80" s="793">
        <f>countif(Darryl!H$2:H999,$A80)+COUNTIF('ABM - Direct Outreach'!M$2:M999,$A80)</f>
        <v>3</v>
      </c>
      <c r="D80" s="793">
        <f>countif(Darryl!I$2:I999,$A80)+COUNTIF('ABM - Direct Outreach'!N$2:N999,$A80)</f>
        <v>1</v>
      </c>
      <c r="E80" s="793">
        <f>countif(Darryl!J$2:J999,$A80)+COUNTIF('ABM - Direct Outreach'!O$2:O999,$A80)</f>
        <v>0</v>
      </c>
      <c r="F80" s="793"/>
      <c r="G80" s="793"/>
      <c r="H80" s="793"/>
      <c r="I80" s="793"/>
      <c r="J80" s="793"/>
      <c r="K80" s="793"/>
      <c r="L80" s="793"/>
      <c r="M80" s="793"/>
      <c r="N80" s="793"/>
      <c r="O80" s="793"/>
      <c r="P80" s="793"/>
      <c r="Q80" s="793"/>
      <c r="R80" s="793"/>
      <c r="S80" s="793"/>
      <c r="T80" s="793"/>
      <c r="U80" s="793"/>
      <c r="V80" s="793"/>
      <c r="W80" s="793"/>
      <c r="X80" s="793"/>
      <c r="Y80" s="793"/>
      <c r="Z80" s="793"/>
    </row>
    <row r="81" hidden="1">
      <c r="A81" s="791">
        <f t="shared" si="1"/>
        <v>44937</v>
      </c>
      <c r="B81" s="793">
        <f>countif(Darryl!F$2:F999,$A81)+COUNTIF('ABM - Direct Outreach'!K$2:K999,$A81)</f>
        <v>14</v>
      </c>
      <c r="C81" s="793">
        <f>countif(Darryl!H$2:H999,$A81)+COUNTIF('ABM - Direct Outreach'!M$2:M999,$A81)</f>
        <v>4</v>
      </c>
      <c r="D81" s="793">
        <f>countif(Darryl!I$2:I999,$A81)+COUNTIF('ABM - Direct Outreach'!N$2:N999,$A81)</f>
        <v>0</v>
      </c>
      <c r="E81" s="793">
        <f>countif(Darryl!J$2:J999,$A81)+COUNTIF('ABM - Direct Outreach'!O$2:O999,$A81)</f>
        <v>1</v>
      </c>
      <c r="F81" s="793"/>
      <c r="G81" s="793"/>
      <c r="H81" s="793"/>
      <c r="I81" s="793"/>
      <c r="J81" s="793"/>
      <c r="K81" s="793"/>
      <c r="L81" s="793"/>
      <c r="M81" s="793"/>
      <c r="N81" s="793"/>
      <c r="O81" s="793"/>
      <c r="P81" s="793"/>
      <c r="Q81" s="793"/>
      <c r="R81" s="793"/>
      <c r="S81" s="793"/>
      <c r="T81" s="793"/>
      <c r="U81" s="793"/>
      <c r="V81" s="793"/>
      <c r="W81" s="793"/>
      <c r="X81" s="793"/>
      <c r="Y81" s="793"/>
      <c r="Z81" s="793"/>
    </row>
    <row r="82" hidden="1">
      <c r="A82" s="791">
        <f t="shared" si="1"/>
        <v>44938</v>
      </c>
      <c r="B82" s="793">
        <f>countif(Darryl!F$2:F999,$A82)+COUNTIF('ABM - Direct Outreach'!K$2:K999,$A82)</f>
        <v>19</v>
      </c>
      <c r="C82" s="793">
        <f>countif(Darryl!H$2:H999,$A82)+COUNTIF('ABM - Direct Outreach'!M$2:M999,$A82)</f>
        <v>3</v>
      </c>
      <c r="D82" s="793">
        <f>countif(Darryl!I$2:I999,$A82)+COUNTIF('ABM - Direct Outreach'!N$2:N999,$A82)</f>
        <v>0</v>
      </c>
      <c r="E82" s="793">
        <f>countif(Darryl!J$2:J999,$A82)+COUNTIF('ABM - Direct Outreach'!O$2:O999,$A82)</f>
        <v>0</v>
      </c>
      <c r="F82" s="793"/>
      <c r="G82" s="793"/>
      <c r="H82" s="793"/>
      <c r="I82" s="793"/>
      <c r="J82" s="793"/>
      <c r="K82" s="793"/>
      <c r="L82" s="793"/>
      <c r="M82" s="793"/>
      <c r="N82" s="793"/>
      <c r="O82" s="793"/>
      <c r="P82" s="793"/>
      <c r="Q82" s="793"/>
      <c r="R82" s="793"/>
      <c r="S82" s="793"/>
      <c r="T82" s="793"/>
      <c r="U82" s="793"/>
      <c r="V82" s="793"/>
      <c r="W82" s="793"/>
      <c r="X82" s="793"/>
      <c r="Y82" s="793"/>
      <c r="Z82" s="793"/>
    </row>
    <row r="83" hidden="1">
      <c r="A83" s="791">
        <f t="shared" si="1"/>
        <v>44939</v>
      </c>
      <c r="B83" s="793">
        <f>countif(Darryl!F$2:F999,$A83)+COUNTIF('ABM - Direct Outreach'!K$2:K999,$A83)</f>
        <v>16</v>
      </c>
      <c r="C83" s="793">
        <f>countif(Darryl!H$2:H999,$A83)+COUNTIF('ABM - Direct Outreach'!M$2:M999,$A83)</f>
        <v>3</v>
      </c>
      <c r="D83" s="793">
        <f>countif(Darryl!I$2:I999,$A83)+COUNTIF('ABM - Direct Outreach'!N$2:N999,$A83)</f>
        <v>0</v>
      </c>
      <c r="E83" s="793">
        <f>countif(Darryl!J$2:J999,$A83)+COUNTIF('ABM - Direct Outreach'!O$2:O999,$A83)</f>
        <v>0</v>
      </c>
      <c r="F83" s="793"/>
      <c r="G83" s="793"/>
      <c r="H83" s="793"/>
      <c r="I83" s="793"/>
      <c r="J83" s="793"/>
      <c r="K83" s="793"/>
      <c r="L83" s="793"/>
      <c r="M83" s="793"/>
      <c r="N83" s="793"/>
      <c r="O83" s="793"/>
      <c r="P83" s="793"/>
      <c r="Q83" s="793"/>
      <c r="R83" s="793"/>
      <c r="S83" s="793"/>
      <c r="T83" s="793"/>
      <c r="U83" s="793"/>
      <c r="V83" s="793"/>
      <c r="W83" s="793"/>
      <c r="X83" s="793"/>
      <c r="Y83" s="793"/>
      <c r="Z83" s="793"/>
    </row>
    <row r="84" hidden="1">
      <c r="A84" s="791">
        <f t="shared" si="1"/>
        <v>44940</v>
      </c>
      <c r="B84" s="793">
        <f>countif(Darryl!F$2:F999,$A84)+COUNTIF('ABM - Direct Outreach'!K$2:K999,$A84)</f>
        <v>0</v>
      </c>
      <c r="C84" s="793">
        <f>countif(Darryl!H$2:H999,$A84)+COUNTIF('ABM - Direct Outreach'!M$2:M999,$A84)</f>
        <v>0</v>
      </c>
      <c r="D84" s="793">
        <f>countif(Darryl!I$2:I999,$A84)+COUNTIF('ABM - Direct Outreach'!N$2:N999,$A84)</f>
        <v>0</v>
      </c>
      <c r="E84" s="793">
        <f>countif(Darryl!J$2:J999,$A84)+COUNTIF('ABM - Direct Outreach'!O$2:O999,$A84)</f>
        <v>0</v>
      </c>
      <c r="F84" s="793"/>
      <c r="G84" s="793"/>
      <c r="H84" s="793"/>
      <c r="I84" s="793"/>
      <c r="J84" s="793"/>
      <c r="K84" s="793"/>
      <c r="L84" s="793"/>
      <c r="M84" s="793"/>
      <c r="N84" s="793"/>
      <c r="O84" s="793"/>
      <c r="P84" s="793"/>
      <c r="Q84" s="793"/>
      <c r="R84" s="793"/>
      <c r="S84" s="793"/>
      <c r="T84" s="793"/>
      <c r="U84" s="793"/>
      <c r="V84" s="793"/>
      <c r="W84" s="793"/>
      <c r="X84" s="793"/>
      <c r="Y84" s="793"/>
      <c r="Z84" s="793"/>
    </row>
    <row r="85" hidden="1">
      <c r="A85" s="791">
        <f t="shared" si="1"/>
        <v>44941</v>
      </c>
      <c r="B85" s="793">
        <f>countif(Darryl!F$2:F999,$A85)+COUNTIF('ABM - Direct Outreach'!K$2:K999,$A85)</f>
        <v>0</v>
      </c>
      <c r="C85" s="793">
        <f>countif(Darryl!H$2:H999,$A85)+COUNTIF('ABM - Direct Outreach'!M$2:M999,$A85)</f>
        <v>0</v>
      </c>
      <c r="D85" s="793">
        <f>countif(Darryl!I$2:I999,$A85)+COUNTIF('ABM - Direct Outreach'!N$2:N999,$A85)</f>
        <v>0</v>
      </c>
      <c r="E85" s="793">
        <f>countif(Darryl!J$2:J999,$A85)+COUNTIF('ABM - Direct Outreach'!O$2:O999,$A85)</f>
        <v>0</v>
      </c>
      <c r="F85" s="793"/>
      <c r="G85" s="793"/>
      <c r="H85" s="793"/>
      <c r="I85" s="793"/>
      <c r="J85" s="793"/>
      <c r="K85" s="793"/>
      <c r="L85" s="793"/>
      <c r="M85" s="793"/>
      <c r="N85" s="793"/>
      <c r="O85" s="793"/>
      <c r="P85" s="793"/>
      <c r="Q85" s="793"/>
      <c r="R85" s="793"/>
      <c r="S85" s="793"/>
      <c r="T85" s="793"/>
      <c r="U85" s="793"/>
      <c r="V85" s="793"/>
      <c r="W85" s="793"/>
      <c r="X85" s="793"/>
      <c r="Y85" s="793"/>
      <c r="Z85" s="793"/>
    </row>
    <row r="86" hidden="1">
      <c r="A86" s="791">
        <f t="shared" si="1"/>
        <v>44942</v>
      </c>
      <c r="B86" s="793">
        <f>countif(Darryl!F$2:F999,$A86)+COUNTIF('ABM - Direct Outreach'!K$2:K999,$A86)</f>
        <v>16</v>
      </c>
      <c r="C86" s="793">
        <f>countif(Darryl!H$2:H999,$A86)+COUNTIF('ABM - Direct Outreach'!M$2:M999,$A86)</f>
        <v>4</v>
      </c>
      <c r="D86" s="793">
        <f>countif(Darryl!I$2:I999,$A86)+COUNTIF('ABM - Direct Outreach'!N$2:N999,$A86)</f>
        <v>0</v>
      </c>
      <c r="E86" s="793">
        <f>countif(Darryl!J$2:J999,$A86)+COUNTIF('ABM - Direct Outreach'!O$2:O999,$A86)</f>
        <v>0</v>
      </c>
      <c r="F86" s="793"/>
      <c r="G86" s="793"/>
      <c r="H86" s="793"/>
      <c r="I86" s="793"/>
      <c r="J86" s="793"/>
      <c r="K86" s="793"/>
      <c r="L86" s="793"/>
      <c r="M86" s="793"/>
      <c r="N86" s="793"/>
      <c r="O86" s="793"/>
      <c r="P86" s="793"/>
      <c r="Q86" s="793"/>
      <c r="R86" s="793"/>
      <c r="S86" s="793"/>
      <c r="T86" s="793"/>
      <c r="U86" s="793"/>
      <c r="V86" s="793"/>
      <c r="W86" s="793"/>
      <c r="X86" s="793"/>
      <c r="Y86" s="793"/>
      <c r="Z86" s="793"/>
    </row>
    <row r="87" hidden="1">
      <c r="A87" s="791">
        <f t="shared" si="1"/>
        <v>44943</v>
      </c>
      <c r="B87" s="793">
        <f>countif(Darryl!F$2:F999,$A87)+COUNTIF('ABM - Direct Outreach'!K$2:K999,$A87)</f>
        <v>13</v>
      </c>
      <c r="C87" s="793">
        <f>countif(Darryl!H$2:H999,$A87)+COUNTIF('ABM - Direct Outreach'!M$2:M999,$A87)</f>
        <v>3</v>
      </c>
      <c r="D87" s="793">
        <f>countif(Darryl!I$2:I999,$A87)+COUNTIF('ABM - Direct Outreach'!N$2:N999,$A87)</f>
        <v>1</v>
      </c>
      <c r="E87" s="793">
        <f>countif(Darryl!J$2:J999,$A87)+COUNTIF('ABM - Direct Outreach'!O$2:O999,$A87)</f>
        <v>0</v>
      </c>
      <c r="F87" s="793"/>
      <c r="G87" s="793"/>
      <c r="H87" s="793"/>
      <c r="I87" s="793"/>
      <c r="J87" s="793"/>
      <c r="K87" s="793"/>
      <c r="L87" s="793"/>
      <c r="M87" s="793"/>
      <c r="N87" s="793"/>
      <c r="O87" s="793"/>
      <c r="P87" s="793"/>
      <c r="Q87" s="793"/>
      <c r="R87" s="793"/>
      <c r="S87" s="793"/>
      <c r="T87" s="793"/>
      <c r="U87" s="793"/>
      <c r="V87" s="793"/>
      <c r="W87" s="793"/>
      <c r="X87" s="793"/>
      <c r="Y87" s="793"/>
      <c r="Z87" s="793"/>
    </row>
    <row r="88" hidden="1">
      <c r="A88" s="791">
        <f t="shared" si="1"/>
        <v>44944</v>
      </c>
      <c r="B88" s="793">
        <f>countif(Darryl!F$2:F999,$A88)+COUNTIF('ABM - Direct Outreach'!K$2:K999,$A88)</f>
        <v>7</v>
      </c>
      <c r="C88" s="793">
        <f>countif(Darryl!H$2:H999,$A88)+COUNTIF('ABM - Direct Outreach'!M$2:M999,$A88)</f>
        <v>3</v>
      </c>
      <c r="D88" s="793">
        <f>countif(Darryl!I$2:I999,$A88)+COUNTIF('ABM - Direct Outreach'!N$2:N999,$A88)</f>
        <v>0</v>
      </c>
      <c r="E88" s="793">
        <f>countif(Darryl!J$2:J999,$A88)+COUNTIF('ABM - Direct Outreach'!O$2:O999,$A88)</f>
        <v>2</v>
      </c>
      <c r="F88" s="793"/>
      <c r="G88" s="793"/>
      <c r="H88" s="793"/>
      <c r="I88" s="793"/>
      <c r="J88" s="793"/>
      <c r="K88" s="793"/>
      <c r="L88" s="793"/>
      <c r="M88" s="793"/>
      <c r="N88" s="793"/>
      <c r="O88" s="793"/>
      <c r="P88" s="793"/>
      <c r="Q88" s="793"/>
      <c r="R88" s="793"/>
      <c r="S88" s="793"/>
      <c r="T88" s="793"/>
      <c r="U88" s="793"/>
      <c r="V88" s="793"/>
      <c r="W88" s="793"/>
      <c r="X88" s="793"/>
      <c r="Y88" s="793"/>
      <c r="Z88" s="793"/>
    </row>
    <row r="89" hidden="1">
      <c r="A89" s="791">
        <f t="shared" si="1"/>
        <v>44945</v>
      </c>
      <c r="B89" s="793">
        <f>countif(Darryl!F$2:F999,$A89)+COUNTIF('ABM - Direct Outreach'!K$2:K999,$A89)</f>
        <v>8</v>
      </c>
      <c r="C89" s="793">
        <f>countif(Darryl!H$2:H999,$A89)+COUNTIF('ABM - Direct Outreach'!M$2:M999,$A89)</f>
        <v>4</v>
      </c>
      <c r="D89" s="793">
        <f>countif(Darryl!I$2:I999,$A89)+COUNTIF('ABM - Direct Outreach'!N$2:N999,$A89)</f>
        <v>1</v>
      </c>
      <c r="E89" s="793">
        <f>countif(Darryl!J$2:J999,$A89)+COUNTIF('ABM - Direct Outreach'!O$2:O999,$A89)</f>
        <v>2</v>
      </c>
      <c r="F89" s="793"/>
      <c r="G89" s="793"/>
      <c r="H89" s="793"/>
      <c r="I89" s="793"/>
      <c r="J89" s="793"/>
      <c r="K89" s="793"/>
      <c r="L89" s="793"/>
      <c r="M89" s="793"/>
      <c r="N89" s="793"/>
      <c r="O89" s="793"/>
      <c r="P89" s="793"/>
      <c r="Q89" s="793"/>
      <c r="R89" s="793"/>
      <c r="S89" s="793"/>
      <c r="T89" s="793"/>
      <c r="U89" s="793"/>
      <c r="V89" s="793"/>
      <c r="W89" s="793"/>
      <c r="X89" s="793"/>
      <c r="Y89" s="793"/>
      <c r="Z89" s="793"/>
    </row>
    <row r="90" hidden="1">
      <c r="A90" s="791">
        <f t="shared" si="1"/>
        <v>44946</v>
      </c>
      <c r="B90" s="793">
        <f>countif(Darryl!F$2:F999,$A90)+COUNTIF('ABM - Direct Outreach'!K$2:K999,$A90)</f>
        <v>9</v>
      </c>
      <c r="C90" s="793">
        <f>countif(Darryl!H$2:H999,$A90)+COUNTIF('ABM - Direct Outreach'!M$2:M999,$A90)</f>
        <v>2</v>
      </c>
      <c r="D90" s="793">
        <f>countif(Darryl!I$2:I999,$A90)+COUNTIF('ABM - Direct Outreach'!N$2:N999,$A90)</f>
        <v>1</v>
      </c>
      <c r="E90" s="793">
        <f>countif(Darryl!J$2:J999,$A90)+COUNTIF('ABM - Direct Outreach'!O$2:O999,$A90)</f>
        <v>1</v>
      </c>
      <c r="F90" s="793"/>
      <c r="G90" s="793"/>
      <c r="H90" s="793"/>
      <c r="I90" s="793"/>
      <c r="J90" s="793"/>
      <c r="K90" s="793"/>
      <c r="L90" s="793"/>
      <c r="M90" s="793"/>
      <c r="N90" s="793"/>
      <c r="O90" s="793"/>
      <c r="P90" s="793"/>
      <c r="Q90" s="793"/>
      <c r="R90" s="793"/>
      <c r="S90" s="793"/>
      <c r="T90" s="793"/>
      <c r="U90" s="793"/>
      <c r="V90" s="793"/>
      <c r="W90" s="793"/>
      <c r="X90" s="793"/>
      <c r="Y90" s="793"/>
      <c r="Z90" s="793"/>
    </row>
    <row r="91" hidden="1">
      <c r="A91" s="791">
        <f t="shared" si="1"/>
        <v>44947</v>
      </c>
      <c r="B91" s="793">
        <f>countif(Darryl!F$2:F999,$A91)+COUNTIF('ABM - Direct Outreach'!K$2:K999,$A91)</f>
        <v>0</v>
      </c>
      <c r="C91" s="793">
        <f>countif(Darryl!H$2:H999,$A91)+COUNTIF('ABM - Direct Outreach'!M$2:M999,$A91)</f>
        <v>0</v>
      </c>
      <c r="D91" s="793">
        <f>countif(Darryl!I$2:I999,$A91)+COUNTIF('ABM - Direct Outreach'!N$2:N999,$A91)</f>
        <v>0</v>
      </c>
      <c r="E91" s="793">
        <f>countif(Darryl!J$2:J999,$A91)+COUNTIF('ABM - Direct Outreach'!O$2:O999,$A91)</f>
        <v>0</v>
      </c>
      <c r="F91" s="793"/>
      <c r="G91" s="793"/>
      <c r="H91" s="793"/>
      <c r="I91" s="793"/>
      <c r="J91" s="793"/>
      <c r="K91" s="793"/>
      <c r="L91" s="793"/>
      <c r="M91" s="793"/>
      <c r="N91" s="793"/>
      <c r="O91" s="793"/>
      <c r="P91" s="793"/>
      <c r="Q91" s="793"/>
      <c r="R91" s="793"/>
      <c r="S91" s="793"/>
      <c r="T91" s="793"/>
      <c r="U91" s="793"/>
      <c r="V91" s="793"/>
      <c r="W91" s="793"/>
      <c r="X91" s="793"/>
      <c r="Y91" s="793"/>
      <c r="Z91" s="793"/>
    </row>
    <row r="92" hidden="1">
      <c r="A92" s="791">
        <f t="shared" si="1"/>
        <v>44948</v>
      </c>
      <c r="B92" s="793">
        <f>countif(Darryl!F$2:F999,$A92)+COUNTIF('ABM - Direct Outreach'!K$2:K999,$A92)</f>
        <v>0</v>
      </c>
      <c r="C92" s="793">
        <f>countif(Darryl!H$2:H999,$A92)+COUNTIF('ABM - Direct Outreach'!M$2:M999,$A92)</f>
        <v>0</v>
      </c>
      <c r="D92" s="793">
        <f>countif(Darryl!I$2:I999,$A92)+COUNTIF('ABM - Direct Outreach'!N$2:N999,$A92)</f>
        <v>0</v>
      </c>
      <c r="E92" s="793">
        <f>countif(Darryl!J$2:J999,$A92)+COUNTIF('ABM - Direct Outreach'!O$2:O999,$A92)</f>
        <v>0</v>
      </c>
      <c r="F92" s="793"/>
      <c r="G92" s="793"/>
      <c r="H92" s="793"/>
      <c r="I92" s="793"/>
      <c r="J92" s="793"/>
      <c r="K92" s="793"/>
      <c r="L92" s="793"/>
      <c r="M92" s="793"/>
      <c r="N92" s="793"/>
      <c r="O92" s="793"/>
      <c r="P92" s="793"/>
      <c r="Q92" s="793"/>
      <c r="R92" s="793"/>
      <c r="S92" s="793"/>
      <c r="T92" s="793"/>
      <c r="U92" s="793"/>
      <c r="V92" s="793"/>
      <c r="W92" s="793"/>
      <c r="X92" s="793"/>
      <c r="Y92" s="793"/>
      <c r="Z92" s="793"/>
    </row>
    <row r="93" hidden="1">
      <c r="A93" s="791">
        <f t="shared" si="1"/>
        <v>44949</v>
      </c>
      <c r="B93" s="793">
        <f>countif(Darryl!F$2:F999,$A93)+COUNTIF('ABM - Direct Outreach'!K$2:K999,$A93)</f>
        <v>8</v>
      </c>
      <c r="C93" s="793">
        <f>countif(Darryl!H$2:H999,$A93)+COUNTIF('ABM - Direct Outreach'!M$2:M999,$A93)</f>
        <v>3</v>
      </c>
      <c r="D93" s="793">
        <f>countif(Darryl!I$2:I999,$A93)+COUNTIF('ABM - Direct Outreach'!N$2:N999,$A93)</f>
        <v>1</v>
      </c>
      <c r="E93" s="793">
        <f>countif(Darryl!J$2:J999,$A93)+COUNTIF('ABM - Direct Outreach'!O$2:O999,$A93)</f>
        <v>1</v>
      </c>
      <c r="F93" s="793"/>
      <c r="G93" s="793"/>
      <c r="H93" s="793"/>
      <c r="I93" s="793"/>
      <c r="J93" s="793"/>
      <c r="K93" s="793"/>
      <c r="L93" s="793"/>
      <c r="M93" s="793"/>
      <c r="N93" s="793"/>
      <c r="O93" s="793"/>
      <c r="P93" s="793"/>
      <c r="Q93" s="793"/>
      <c r="R93" s="793"/>
      <c r="S93" s="793"/>
      <c r="T93" s="793"/>
      <c r="U93" s="793"/>
      <c r="V93" s="793"/>
      <c r="W93" s="793"/>
      <c r="X93" s="793"/>
      <c r="Y93" s="793"/>
      <c r="Z93" s="793"/>
    </row>
    <row r="94" hidden="1">
      <c r="A94" s="791">
        <f t="shared" si="1"/>
        <v>44950</v>
      </c>
      <c r="B94" s="793">
        <f>countif(Darryl!F$2:F999,$A94)+COUNTIF('ABM - Direct Outreach'!K$2:K999,$A94)</f>
        <v>19</v>
      </c>
      <c r="C94" s="793">
        <f>countif(Darryl!H$2:H999,$A94)+COUNTIF('ABM - Direct Outreach'!M$2:M999,$A94)</f>
        <v>1</v>
      </c>
      <c r="D94" s="793">
        <f>countif(Darryl!I$2:I999,$A94)+COUNTIF('ABM - Direct Outreach'!N$2:N999,$A94)</f>
        <v>0</v>
      </c>
      <c r="E94" s="793">
        <f>countif(Darryl!J$2:J999,$A94)+COUNTIF('ABM - Direct Outreach'!O$2:O999,$A94)</f>
        <v>1</v>
      </c>
      <c r="F94" s="793"/>
      <c r="G94" s="793"/>
      <c r="H94" s="793"/>
      <c r="I94" s="793"/>
      <c r="J94" s="793"/>
      <c r="K94" s="793"/>
      <c r="L94" s="793"/>
      <c r="M94" s="793"/>
      <c r="N94" s="793"/>
      <c r="O94" s="793"/>
      <c r="P94" s="793"/>
      <c r="Q94" s="793"/>
      <c r="R94" s="793"/>
      <c r="S94" s="793"/>
      <c r="T94" s="793"/>
      <c r="U94" s="793"/>
      <c r="V94" s="793"/>
      <c r="W94" s="793"/>
      <c r="X94" s="793"/>
      <c r="Y94" s="793"/>
      <c r="Z94" s="793"/>
    </row>
    <row r="95" hidden="1">
      <c r="A95" s="791">
        <f t="shared" si="1"/>
        <v>44951</v>
      </c>
      <c r="B95" s="793">
        <f>countif(Darryl!F$2:F999,$A95)+COUNTIF('ABM - Direct Outreach'!K$2:K999,$A95)</f>
        <v>19</v>
      </c>
      <c r="C95" s="793">
        <f>countif(Darryl!H$2:H999,$A95)+COUNTIF('ABM - Direct Outreach'!M$2:M999,$A95)</f>
        <v>5</v>
      </c>
      <c r="D95" s="793">
        <f>countif(Darryl!I$2:I999,$A95)+COUNTIF('ABM - Direct Outreach'!N$2:N999,$A95)</f>
        <v>0</v>
      </c>
      <c r="E95" s="793">
        <f>countif(Darryl!J$2:J999,$A95)+COUNTIF('ABM - Direct Outreach'!O$2:O999,$A95)</f>
        <v>0</v>
      </c>
      <c r="F95" s="793"/>
      <c r="G95" s="793"/>
      <c r="H95" s="793"/>
      <c r="I95" s="793"/>
      <c r="J95" s="793"/>
      <c r="K95" s="793"/>
      <c r="L95" s="793"/>
      <c r="M95" s="793"/>
      <c r="N95" s="793"/>
      <c r="O95" s="793"/>
      <c r="P95" s="793"/>
      <c r="Q95" s="793"/>
      <c r="R95" s="793"/>
      <c r="S95" s="793"/>
      <c r="T95" s="793"/>
      <c r="U95" s="793"/>
      <c r="V95" s="793"/>
      <c r="W95" s="793"/>
      <c r="X95" s="793"/>
      <c r="Y95" s="793"/>
      <c r="Z95" s="793"/>
    </row>
    <row r="96" hidden="1">
      <c r="A96" s="791">
        <f t="shared" si="1"/>
        <v>44952</v>
      </c>
      <c r="B96" s="793">
        <f>countif(Darryl!F$2:F999,$A96)+COUNTIF('ABM - Direct Outreach'!K$2:K999,$A96)</f>
        <v>14</v>
      </c>
      <c r="C96" s="793">
        <f>countif(Darryl!H$2:H999,$A96)+COUNTIF('ABM - Direct Outreach'!M$2:M999,$A96)</f>
        <v>4</v>
      </c>
      <c r="D96" s="793">
        <f>countif(Darryl!I$2:I999,$A96)+COUNTIF('ABM - Direct Outreach'!N$2:N999,$A96)</f>
        <v>0</v>
      </c>
      <c r="E96" s="793">
        <f>countif(Darryl!J$2:J999,$A96)+COUNTIF('ABM - Direct Outreach'!O$2:O999,$A96)</f>
        <v>1</v>
      </c>
      <c r="F96" s="793"/>
      <c r="G96" s="793"/>
      <c r="H96" s="793"/>
      <c r="I96" s="793"/>
      <c r="J96" s="793"/>
      <c r="K96" s="793"/>
      <c r="L96" s="793"/>
      <c r="M96" s="793"/>
      <c r="N96" s="793"/>
      <c r="O96" s="793"/>
      <c r="P96" s="793"/>
      <c r="Q96" s="793"/>
      <c r="R96" s="793"/>
      <c r="S96" s="793"/>
      <c r="T96" s="793"/>
      <c r="U96" s="793"/>
      <c r="V96" s="793"/>
      <c r="W96" s="793"/>
      <c r="X96" s="793"/>
      <c r="Y96" s="793"/>
      <c r="Z96" s="793"/>
    </row>
    <row r="97" hidden="1">
      <c r="A97" s="791">
        <f t="shared" si="1"/>
        <v>44953</v>
      </c>
      <c r="B97" s="793">
        <f>countif(Darryl!F$2:F999,$A97)+COUNTIF('ABM - Direct Outreach'!K$2:K999,$A97)</f>
        <v>0</v>
      </c>
      <c r="C97" s="793">
        <f>countif(Darryl!H$2:H999,$A97)+COUNTIF('ABM - Direct Outreach'!M$2:M999,$A97)</f>
        <v>0</v>
      </c>
      <c r="D97" s="793">
        <f>countif(Darryl!I$2:I999,$A97)+COUNTIF('ABM - Direct Outreach'!N$2:N999,$A97)</f>
        <v>0</v>
      </c>
      <c r="E97" s="793">
        <f>countif(Darryl!J$2:J999,$A97)+COUNTIF('ABM - Direct Outreach'!O$2:O999,$A97)</f>
        <v>0</v>
      </c>
      <c r="F97" s="793"/>
      <c r="G97" s="793"/>
      <c r="H97" s="793"/>
      <c r="I97" s="793"/>
      <c r="J97" s="793"/>
      <c r="K97" s="793"/>
      <c r="L97" s="793"/>
      <c r="M97" s="793"/>
      <c r="N97" s="793"/>
      <c r="O97" s="793"/>
      <c r="P97" s="793"/>
      <c r="Q97" s="793"/>
      <c r="R97" s="793"/>
      <c r="S97" s="793"/>
      <c r="T97" s="793"/>
      <c r="U97" s="793"/>
      <c r="V97" s="793"/>
      <c r="W97" s="793"/>
      <c r="X97" s="793"/>
      <c r="Y97" s="793"/>
      <c r="Z97" s="793"/>
    </row>
    <row r="98" hidden="1">
      <c r="A98" s="791">
        <f t="shared" si="1"/>
        <v>44954</v>
      </c>
      <c r="B98" s="793">
        <f>countif(Darryl!F$2:F999,$A98)+COUNTIF('ABM - Direct Outreach'!K$2:K999,$A98)</f>
        <v>0</v>
      </c>
      <c r="C98" s="793">
        <f>countif(Darryl!H$2:H999,$A98)+COUNTIF('ABM - Direct Outreach'!M$2:M999,$A98)</f>
        <v>0</v>
      </c>
      <c r="D98" s="793">
        <f>countif(Darryl!I$2:I999,$A98)+COUNTIF('ABM - Direct Outreach'!N$2:N999,$A98)</f>
        <v>0</v>
      </c>
      <c r="E98" s="793">
        <f>countif(Darryl!J$2:J999,$A98)+COUNTIF('ABM - Direct Outreach'!O$2:O999,$A98)</f>
        <v>0</v>
      </c>
      <c r="F98" s="793"/>
      <c r="G98" s="793"/>
      <c r="H98" s="793"/>
      <c r="I98" s="793"/>
      <c r="J98" s="793"/>
      <c r="K98" s="793"/>
      <c r="L98" s="793"/>
      <c r="M98" s="793"/>
      <c r="N98" s="793"/>
      <c r="O98" s="793"/>
      <c r="P98" s="793"/>
      <c r="Q98" s="793"/>
      <c r="R98" s="793"/>
      <c r="S98" s="793"/>
      <c r="T98" s="793"/>
      <c r="U98" s="793"/>
      <c r="V98" s="793"/>
      <c r="W98" s="793"/>
      <c r="X98" s="793"/>
      <c r="Y98" s="793"/>
      <c r="Z98" s="793"/>
    </row>
    <row r="99" hidden="1">
      <c r="A99" s="791">
        <f t="shared" si="1"/>
        <v>44955</v>
      </c>
      <c r="B99" s="793">
        <f>countif(Darryl!F$2:F999,$A99)+COUNTIF('ABM - Direct Outreach'!K$2:K999,$A99)</f>
        <v>0</v>
      </c>
      <c r="C99" s="793">
        <f>countif(Darryl!H$2:H999,$A99)+COUNTIF('ABM - Direct Outreach'!M$2:M999,$A99)</f>
        <v>0</v>
      </c>
      <c r="D99" s="793">
        <f>countif(Darryl!I$2:I999,$A99)+COUNTIF('ABM - Direct Outreach'!N$2:N999,$A99)</f>
        <v>0</v>
      </c>
      <c r="E99" s="793">
        <f>countif(Darryl!J$2:J999,$A99)+COUNTIF('ABM - Direct Outreach'!O$2:O999,$A99)</f>
        <v>0</v>
      </c>
      <c r="F99" s="793"/>
      <c r="G99" s="793"/>
      <c r="H99" s="793"/>
      <c r="I99" s="793"/>
      <c r="J99" s="793"/>
      <c r="K99" s="793"/>
      <c r="L99" s="793"/>
      <c r="M99" s="793"/>
      <c r="N99" s="793"/>
      <c r="O99" s="793"/>
      <c r="P99" s="793"/>
      <c r="Q99" s="793"/>
      <c r="R99" s="793"/>
      <c r="S99" s="793"/>
      <c r="T99" s="793"/>
      <c r="U99" s="793"/>
      <c r="V99" s="793"/>
      <c r="W99" s="793"/>
      <c r="X99" s="793"/>
      <c r="Y99" s="793"/>
      <c r="Z99" s="793"/>
    </row>
    <row r="100" hidden="1">
      <c r="A100" s="791">
        <f t="shared" si="1"/>
        <v>44956</v>
      </c>
      <c r="B100" s="793">
        <f>countif(Darryl!F$2:F999,$A100)+COUNTIF('ABM - Direct Outreach'!K$2:K999,$A100)</f>
        <v>0</v>
      </c>
      <c r="C100" s="793">
        <f>countif(Darryl!H$2:H999,$A100)+COUNTIF('ABM - Direct Outreach'!M$2:M999,$A100)</f>
        <v>0</v>
      </c>
      <c r="D100" s="793">
        <f>countif(Darryl!I$2:I999,$A100)+COUNTIF('ABM - Direct Outreach'!N$2:N999,$A100)</f>
        <v>0</v>
      </c>
      <c r="E100" s="793">
        <f>countif(Darryl!J$2:J999,$A100)+COUNTIF('ABM - Direct Outreach'!O$2:O999,$A100)</f>
        <v>0</v>
      </c>
      <c r="F100" s="793"/>
      <c r="G100" s="793"/>
      <c r="H100" s="793"/>
      <c r="I100" s="793"/>
      <c r="J100" s="793"/>
      <c r="K100" s="793"/>
      <c r="L100" s="793"/>
      <c r="M100" s="793"/>
      <c r="N100" s="793"/>
      <c r="O100" s="793"/>
      <c r="P100" s="793"/>
      <c r="Q100" s="793"/>
      <c r="R100" s="793"/>
      <c r="S100" s="793"/>
      <c r="T100" s="793"/>
      <c r="U100" s="793"/>
      <c r="V100" s="793"/>
      <c r="W100" s="793"/>
      <c r="X100" s="793"/>
      <c r="Y100" s="793"/>
      <c r="Z100" s="793"/>
    </row>
    <row r="101" hidden="1">
      <c r="A101" s="791">
        <f t="shared" si="1"/>
        <v>44957</v>
      </c>
      <c r="B101" s="793">
        <f>countif(Darryl!F$2:F999,$A101)+COUNTIF('ABM - Direct Outreach'!K$2:K999,$A101)</f>
        <v>12</v>
      </c>
      <c r="C101" s="793">
        <f>countif(Darryl!H$2:H999,$A101)+COUNTIF('ABM - Direct Outreach'!M$2:M999,$A101)</f>
        <v>10</v>
      </c>
      <c r="D101" s="793">
        <f>countif(Darryl!I$2:I999,$A101)+COUNTIF('ABM - Direct Outreach'!N$2:N999,$A101)</f>
        <v>0</v>
      </c>
      <c r="E101" s="793">
        <f>countif(Darryl!J$2:J999,$A101)+COUNTIF('ABM - Direct Outreach'!O$2:O999,$A101)</f>
        <v>0</v>
      </c>
      <c r="F101" s="793"/>
      <c r="G101" s="793"/>
      <c r="H101" s="793"/>
      <c r="I101" s="793"/>
      <c r="J101" s="793"/>
      <c r="K101" s="793"/>
      <c r="L101" s="793"/>
      <c r="M101" s="793"/>
      <c r="N101" s="793"/>
      <c r="O101" s="793"/>
      <c r="P101" s="793"/>
      <c r="Q101" s="793"/>
      <c r="R101" s="793"/>
      <c r="S101" s="793"/>
      <c r="T101" s="793"/>
      <c r="U101" s="793"/>
      <c r="V101" s="793"/>
      <c r="W101" s="793"/>
      <c r="X101" s="793"/>
      <c r="Y101" s="793"/>
      <c r="Z101" s="793"/>
    </row>
    <row r="102" hidden="1">
      <c r="A102" s="791">
        <f t="shared" si="1"/>
        <v>44958</v>
      </c>
      <c r="B102" s="793">
        <f>countif(Darryl!F$2:F999,$A102)+COUNTIF('ABM - Direct Outreach'!K$2:K999,$A102)</f>
        <v>7</v>
      </c>
      <c r="C102" s="793">
        <f>countif(Darryl!H$2:H999,$A102)+COUNTIF('ABM - Direct Outreach'!M$2:M999,$A102)</f>
        <v>4</v>
      </c>
      <c r="D102" s="793">
        <f>countif(Darryl!I$2:I999,$A102)+COUNTIF('ABM - Direct Outreach'!N$2:N999,$A102)</f>
        <v>1</v>
      </c>
      <c r="E102" s="793">
        <f>countif(Darryl!J$2:J999,$A102)+COUNTIF('ABM - Direct Outreach'!O$2:O999,$A102)</f>
        <v>0</v>
      </c>
      <c r="F102" s="793"/>
      <c r="G102" s="793"/>
      <c r="H102" s="793"/>
      <c r="I102" s="793"/>
      <c r="J102" s="793"/>
      <c r="K102" s="793"/>
      <c r="L102" s="793"/>
      <c r="M102" s="793"/>
      <c r="N102" s="793"/>
      <c r="O102" s="793"/>
      <c r="P102" s="793"/>
      <c r="Q102" s="793"/>
      <c r="R102" s="793"/>
      <c r="S102" s="793"/>
      <c r="T102" s="793"/>
      <c r="U102" s="793"/>
      <c r="V102" s="793"/>
      <c r="W102" s="793"/>
      <c r="X102" s="793"/>
      <c r="Y102" s="793"/>
      <c r="Z102" s="793"/>
    </row>
    <row r="103" hidden="1">
      <c r="A103" s="791">
        <f t="shared" si="1"/>
        <v>44959</v>
      </c>
      <c r="B103" s="793">
        <f>countif(Darryl!F$2:F999,$A103)+COUNTIF('ABM - Direct Outreach'!K$2:K999,$A103)</f>
        <v>12</v>
      </c>
      <c r="C103" s="793">
        <f>countif(Darryl!H$2:H999,$A103)+COUNTIF('ABM - Direct Outreach'!M$2:M999,$A103)</f>
        <v>3</v>
      </c>
      <c r="D103" s="793">
        <f>countif(Darryl!I$2:I999,$A103)+COUNTIF('ABM - Direct Outreach'!N$2:N999,$A103)</f>
        <v>0</v>
      </c>
      <c r="E103" s="793">
        <f>countif(Darryl!J$2:J999,$A103)+COUNTIF('ABM - Direct Outreach'!O$2:O999,$A103)</f>
        <v>1</v>
      </c>
      <c r="F103" s="793"/>
      <c r="G103" s="793"/>
      <c r="H103" s="793"/>
      <c r="I103" s="793"/>
      <c r="J103" s="793"/>
      <c r="K103" s="793"/>
      <c r="L103" s="793"/>
      <c r="M103" s="793"/>
      <c r="N103" s="793"/>
      <c r="O103" s="793"/>
      <c r="P103" s="793"/>
      <c r="Q103" s="793"/>
      <c r="R103" s="793"/>
      <c r="S103" s="793"/>
      <c r="T103" s="793"/>
      <c r="U103" s="793"/>
      <c r="V103" s="793"/>
      <c r="W103" s="793"/>
      <c r="X103" s="793"/>
      <c r="Y103" s="793"/>
      <c r="Z103" s="793"/>
    </row>
    <row r="104" hidden="1">
      <c r="A104" s="791">
        <f t="shared" si="1"/>
        <v>44960</v>
      </c>
      <c r="B104" s="793">
        <f>countif(Darryl!F$2:F999,$A104)+COUNTIF('ABM - Direct Outreach'!K$2:K999,$A104)</f>
        <v>12</v>
      </c>
      <c r="C104" s="793">
        <f>countif(Darryl!H$2:H999,$A104)+COUNTIF('ABM - Direct Outreach'!M$2:M999,$A104)</f>
        <v>2</v>
      </c>
      <c r="D104" s="793">
        <f>countif(Darryl!I$2:I999,$A104)+COUNTIF('ABM - Direct Outreach'!N$2:N999,$A104)</f>
        <v>0</v>
      </c>
      <c r="E104" s="793">
        <f>countif(Darryl!J$2:J999,$A104)+COUNTIF('ABM - Direct Outreach'!O$2:O999,$A104)</f>
        <v>0</v>
      </c>
      <c r="F104" s="793"/>
      <c r="G104" s="793"/>
      <c r="H104" s="793"/>
      <c r="I104" s="793"/>
      <c r="J104" s="793"/>
      <c r="K104" s="793"/>
      <c r="L104" s="793"/>
      <c r="M104" s="793"/>
      <c r="N104" s="793"/>
      <c r="O104" s="793"/>
      <c r="P104" s="793"/>
      <c r="Q104" s="793"/>
      <c r="R104" s="793"/>
      <c r="S104" s="793"/>
      <c r="T104" s="793"/>
      <c r="U104" s="793"/>
      <c r="V104" s="793"/>
      <c r="W104" s="793"/>
      <c r="X104" s="793"/>
      <c r="Y104" s="793"/>
      <c r="Z104" s="793"/>
    </row>
    <row r="105" hidden="1">
      <c r="A105" s="791">
        <f t="shared" si="1"/>
        <v>44961</v>
      </c>
      <c r="B105" s="793">
        <f>countif(Darryl!F$2:F999,$A105)+COUNTIF('ABM - Direct Outreach'!K$2:K999,$A105)</f>
        <v>0</v>
      </c>
      <c r="C105" s="793">
        <f>countif(Darryl!H$2:H999,$A105)+COUNTIF('ABM - Direct Outreach'!M$2:M999,$A105)</f>
        <v>0</v>
      </c>
      <c r="D105" s="793">
        <f>countif(Darryl!I$2:I999,$A105)+COUNTIF('ABM - Direct Outreach'!N$2:N999,$A105)</f>
        <v>0</v>
      </c>
      <c r="E105" s="793">
        <f>countif(Darryl!J$2:J999,$A105)+COUNTIF('ABM - Direct Outreach'!O$2:O999,$A105)</f>
        <v>0</v>
      </c>
      <c r="F105" s="793"/>
      <c r="G105" s="793"/>
      <c r="H105" s="793"/>
      <c r="I105" s="793"/>
      <c r="J105" s="793"/>
      <c r="K105" s="793"/>
      <c r="L105" s="793"/>
      <c r="M105" s="793"/>
      <c r="N105" s="793"/>
      <c r="O105" s="793"/>
      <c r="P105" s="793"/>
      <c r="Q105" s="793"/>
      <c r="R105" s="793"/>
      <c r="S105" s="793"/>
      <c r="T105" s="793"/>
      <c r="U105" s="793"/>
      <c r="V105" s="793"/>
      <c r="W105" s="793"/>
      <c r="X105" s="793"/>
      <c r="Y105" s="793"/>
      <c r="Z105" s="793"/>
    </row>
    <row r="106" hidden="1">
      <c r="A106" s="791">
        <f t="shared" si="1"/>
        <v>44962</v>
      </c>
      <c r="B106" s="793">
        <f>countif(Darryl!F$2:F999,$A106)+COUNTIF('ABM - Direct Outreach'!K$2:K999,$A106)</f>
        <v>0</v>
      </c>
      <c r="C106" s="793">
        <f>countif(Darryl!H$2:H999,$A106)+COUNTIF('ABM - Direct Outreach'!M$2:M999,$A106)</f>
        <v>0</v>
      </c>
      <c r="D106" s="793">
        <f>countif(Darryl!I$2:I999,$A106)+COUNTIF('ABM - Direct Outreach'!N$2:N999,$A106)</f>
        <v>0</v>
      </c>
      <c r="E106" s="793">
        <f>countif(Darryl!J$2:J999,$A106)+COUNTIF('ABM - Direct Outreach'!O$2:O999,$A106)</f>
        <v>0</v>
      </c>
      <c r="F106" s="793"/>
      <c r="G106" s="793"/>
      <c r="H106" s="793"/>
      <c r="I106" s="793"/>
      <c r="J106" s="793"/>
      <c r="K106" s="793"/>
      <c r="L106" s="793"/>
      <c r="M106" s="793"/>
      <c r="N106" s="793"/>
      <c r="O106" s="793"/>
      <c r="P106" s="793"/>
      <c r="Q106" s="793"/>
      <c r="R106" s="793"/>
      <c r="S106" s="793"/>
      <c r="T106" s="793"/>
      <c r="U106" s="793"/>
      <c r="V106" s="793"/>
      <c r="W106" s="793"/>
      <c r="X106" s="793"/>
      <c r="Y106" s="793"/>
      <c r="Z106" s="793"/>
    </row>
    <row r="107" hidden="1">
      <c r="A107" s="791">
        <f t="shared" si="1"/>
        <v>44963</v>
      </c>
      <c r="B107" s="793">
        <f>countif(Darryl!F$2:F999,$A107)+COUNTIF('ABM - Direct Outreach'!K$2:K999,$A107)</f>
        <v>1</v>
      </c>
      <c r="C107" s="793">
        <f>countif(Darryl!H$2:H999,$A107)+COUNTIF('ABM - Direct Outreach'!M$2:M999,$A107)</f>
        <v>1</v>
      </c>
      <c r="D107" s="793">
        <f>countif(Darryl!I$2:I999,$A107)+COUNTIF('ABM - Direct Outreach'!N$2:N999,$A107)</f>
        <v>1</v>
      </c>
      <c r="E107" s="793">
        <f>countif(Darryl!J$2:J999,$A107)+COUNTIF('ABM - Direct Outreach'!O$2:O999,$A107)</f>
        <v>0</v>
      </c>
      <c r="F107" s="793"/>
      <c r="G107" s="793"/>
      <c r="H107" s="793"/>
      <c r="I107" s="793"/>
      <c r="J107" s="793"/>
      <c r="K107" s="793"/>
      <c r="L107" s="793"/>
      <c r="M107" s="793"/>
      <c r="N107" s="793"/>
      <c r="O107" s="793"/>
      <c r="P107" s="793"/>
      <c r="Q107" s="793"/>
      <c r="R107" s="793"/>
      <c r="S107" s="793"/>
      <c r="T107" s="793"/>
      <c r="U107" s="793"/>
      <c r="V107" s="793"/>
      <c r="W107" s="793"/>
      <c r="X107" s="793"/>
      <c r="Y107" s="793"/>
      <c r="Z107" s="793"/>
    </row>
    <row r="108" hidden="1">
      <c r="A108" s="791">
        <f t="shared" si="1"/>
        <v>44964</v>
      </c>
      <c r="B108" s="793">
        <f>countif(Darryl!F$2:F999,$A108)+COUNTIF('ABM - Direct Outreach'!K$2:K999,$A108)</f>
        <v>9</v>
      </c>
      <c r="C108" s="793">
        <f>countif(Darryl!H$2:H999,$A108)+COUNTIF('ABM - Direct Outreach'!M$2:M999,$A108)</f>
        <v>0</v>
      </c>
      <c r="D108" s="793">
        <f>countif(Darryl!I$2:I999,$A108)+COUNTIF('ABM - Direct Outreach'!N$2:N999,$A108)</f>
        <v>0</v>
      </c>
      <c r="E108" s="793">
        <f>countif(Darryl!J$2:J999,$A108)+COUNTIF('ABM - Direct Outreach'!O$2:O999,$A108)</f>
        <v>0</v>
      </c>
      <c r="F108" s="793"/>
      <c r="G108" s="793"/>
      <c r="H108" s="793"/>
      <c r="I108" s="793"/>
      <c r="J108" s="793"/>
      <c r="K108" s="793"/>
      <c r="L108" s="793"/>
      <c r="M108" s="793"/>
      <c r="N108" s="793"/>
      <c r="O108" s="793"/>
      <c r="P108" s="793"/>
      <c r="Q108" s="793"/>
      <c r="R108" s="793"/>
      <c r="S108" s="793"/>
      <c r="T108" s="793"/>
      <c r="U108" s="793"/>
      <c r="V108" s="793"/>
      <c r="W108" s="793"/>
      <c r="X108" s="793"/>
      <c r="Y108" s="793"/>
      <c r="Z108" s="793"/>
    </row>
    <row r="109" hidden="1">
      <c r="A109" s="791">
        <f t="shared" si="1"/>
        <v>44965</v>
      </c>
      <c r="B109" s="793">
        <f>countif(Darryl!F$2:F999,$A109)+COUNTIF('ABM - Direct Outreach'!K$2:K999,$A109)</f>
        <v>13</v>
      </c>
      <c r="C109" s="793">
        <f>countif(Darryl!H$2:H999,$A109)+COUNTIF('ABM - Direct Outreach'!M$2:M999,$A109)</f>
        <v>3</v>
      </c>
      <c r="D109" s="793">
        <f>countif(Darryl!I$2:I999,$A109)+COUNTIF('ABM - Direct Outreach'!N$2:N999,$A109)</f>
        <v>0</v>
      </c>
      <c r="E109" s="793">
        <f>countif(Darryl!J$2:J999,$A109)+COUNTIF('ABM - Direct Outreach'!O$2:O999,$A109)</f>
        <v>0</v>
      </c>
      <c r="F109" s="793"/>
      <c r="G109" s="793"/>
      <c r="H109" s="793"/>
      <c r="I109" s="793"/>
      <c r="J109" s="793"/>
      <c r="K109" s="793"/>
      <c r="L109" s="793"/>
      <c r="M109" s="793"/>
      <c r="N109" s="793"/>
      <c r="O109" s="793"/>
      <c r="P109" s="793"/>
      <c r="Q109" s="793"/>
      <c r="R109" s="793"/>
      <c r="S109" s="793"/>
      <c r="T109" s="793"/>
      <c r="U109" s="793"/>
      <c r="V109" s="793"/>
      <c r="W109" s="793"/>
      <c r="X109" s="793"/>
      <c r="Y109" s="793"/>
      <c r="Z109" s="793"/>
    </row>
    <row r="110" hidden="1">
      <c r="A110" s="791">
        <f t="shared" si="1"/>
        <v>44966</v>
      </c>
      <c r="B110" s="793">
        <f>countif(Darryl!F$2:F999,$A110)+COUNTIF('ABM - Direct Outreach'!K$2:K999,$A110)</f>
        <v>14</v>
      </c>
      <c r="C110" s="793">
        <f>countif(Darryl!H$2:H999,$A110)+COUNTIF('ABM - Direct Outreach'!M$2:M999,$A110)</f>
        <v>3</v>
      </c>
      <c r="D110" s="793">
        <f>countif(Darryl!I$2:I999,$A110)+COUNTIF('ABM - Direct Outreach'!N$2:N999,$A110)</f>
        <v>0</v>
      </c>
      <c r="E110" s="793">
        <f>countif(Darryl!J$2:J999,$A110)+COUNTIF('ABM - Direct Outreach'!O$2:O999,$A110)</f>
        <v>0</v>
      </c>
      <c r="F110" s="793"/>
      <c r="G110" s="793"/>
      <c r="H110" s="793"/>
      <c r="I110" s="793"/>
      <c r="J110" s="793"/>
      <c r="K110" s="793"/>
      <c r="L110" s="793"/>
      <c r="M110" s="793"/>
      <c r="N110" s="793"/>
      <c r="O110" s="793"/>
      <c r="P110" s="793"/>
      <c r="Q110" s="793"/>
      <c r="R110" s="793"/>
      <c r="S110" s="793"/>
      <c r="T110" s="793"/>
      <c r="U110" s="793"/>
      <c r="V110" s="793"/>
      <c r="W110" s="793"/>
      <c r="X110" s="793"/>
      <c r="Y110" s="793"/>
      <c r="Z110" s="793"/>
    </row>
    <row r="111" hidden="1">
      <c r="A111" s="791">
        <f t="shared" si="1"/>
        <v>44967</v>
      </c>
      <c r="B111" s="793">
        <f>countif(Darryl!F$2:F999,$A111)+COUNTIF('ABM - Direct Outreach'!K$2:K999,$A111)</f>
        <v>8</v>
      </c>
      <c r="C111" s="793">
        <f>countif(Darryl!H$2:H999,$A111)+COUNTIF('ABM - Direct Outreach'!M$2:M999,$A111)</f>
        <v>1</v>
      </c>
      <c r="D111" s="793">
        <f>countif(Darryl!I$2:I999,$A111)+COUNTIF('ABM - Direct Outreach'!N$2:N999,$A111)</f>
        <v>1</v>
      </c>
      <c r="E111" s="793">
        <f>countif(Darryl!J$2:J999,$A111)+COUNTIF('ABM - Direct Outreach'!O$2:O999,$A111)</f>
        <v>1</v>
      </c>
      <c r="F111" s="793"/>
      <c r="G111" s="793"/>
      <c r="H111" s="793"/>
      <c r="I111" s="793"/>
      <c r="J111" s="793"/>
      <c r="K111" s="793"/>
      <c r="L111" s="793"/>
      <c r="M111" s="793"/>
      <c r="N111" s="793"/>
      <c r="O111" s="793"/>
      <c r="P111" s="793"/>
      <c r="Q111" s="793"/>
      <c r="R111" s="793"/>
      <c r="S111" s="793"/>
      <c r="T111" s="793"/>
      <c r="U111" s="793"/>
      <c r="V111" s="793"/>
      <c r="W111" s="793"/>
      <c r="X111" s="793"/>
      <c r="Y111" s="793"/>
      <c r="Z111" s="793"/>
    </row>
    <row r="112" hidden="1">
      <c r="A112" s="791">
        <f t="shared" si="1"/>
        <v>44968</v>
      </c>
      <c r="B112" s="793">
        <f>countif(Darryl!F$2:F999,$A112)+COUNTIF('ABM - Direct Outreach'!K$2:K999,$A112)</f>
        <v>0</v>
      </c>
      <c r="C112" s="793">
        <f>countif(Darryl!H$2:H999,$A112)+COUNTIF('ABM - Direct Outreach'!M$2:M999,$A112)</f>
        <v>0</v>
      </c>
      <c r="D112" s="793">
        <f>countif(Darryl!I$2:I999,$A112)+COUNTIF('ABM - Direct Outreach'!N$2:N999,$A112)</f>
        <v>0</v>
      </c>
      <c r="E112" s="793">
        <f>countif(Darryl!J$2:J999,$A112)+COUNTIF('ABM - Direct Outreach'!O$2:O999,$A112)</f>
        <v>0</v>
      </c>
      <c r="F112" s="793"/>
      <c r="G112" s="793"/>
      <c r="H112" s="793"/>
      <c r="I112" s="793"/>
      <c r="J112" s="793"/>
      <c r="K112" s="793"/>
      <c r="L112" s="793"/>
      <c r="M112" s="793"/>
      <c r="N112" s="793"/>
      <c r="O112" s="793"/>
      <c r="P112" s="793"/>
      <c r="Q112" s="793"/>
      <c r="R112" s="793"/>
      <c r="S112" s="793"/>
      <c r="T112" s="793"/>
      <c r="U112" s="793"/>
      <c r="V112" s="793"/>
      <c r="W112" s="793"/>
      <c r="X112" s="793"/>
      <c r="Y112" s="793"/>
      <c r="Z112" s="793"/>
    </row>
    <row r="113" hidden="1">
      <c r="A113" s="791">
        <f t="shared" si="1"/>
        <v>44969</v>
      </c>
      <c r="B113" s="793">
        <f>countif(Darryl!F$2:F999,$A113)+COUNTIF('ABM - Direct Outreach'!K$2:K999,$A113)</f>
        <v>0</v>
      </c>
      <c r="C113" s="793">
        <f>countif(Darryl!H$2:H999,$A113)+COUNTIF('ABM - Direct Outreach'!M$2:M999,$A113)</f>
        <v>0</v>
      </c>
      <c r="D113" s="793">
        <f>countif(Darryl!I$2:I999,$A113)+COUNTIF('ABM - Direct Outreach'!N$2:N999,$A113)</f>
        <v>0</v>
      </c>
      <c r="E113" s="793">
        <f>countif(Darryl!J$2:J999,$A113)+COUNTIF('ABM - Direct Outreach'!O$2:O999,$A113)</f>
        <v>0</v>
      </c>
      <c r="F113" s="793"/>
      <c r="G113" s="793"/>
      <c r="H113" s="793"/>
      <c r="I113" s="793"/>
      <c r="J113" s="793"/>
      <c r="K113" s="793"/>
      <c r="L113" s="793"/>
      <c r="M113" s="793"/>
      <c r="N113" s="793"/>
      <c r="O113" s="793"/>
      <c r="P113" s="793"/>
      <c r="Q113" s="793"/>
      <c r="R113" s="793"/>
      <c r="S113" s="793"/>
      <c r="T113" s="793"/>
      <c r="U113" s="793"/>
      <c r="V113" s="793"/>
      <c r="W113" s="793"/>
      <c r="X113" s="793"/>
      <c r="Y113" s="793"/>
      <c r="Z113" s="793"/>
    </row>
    <row r="114" hidden="1">
      <c r="A114" s="791">
        <f t="shared" si="1"/>
        <v>44970</v>
      </c>
      <c r="B114" s="793">
        <f>countif(Darryl!F$2:F999,$A114)+COUNTIF('ABM - Direct Outreach'!K$2:K999,$A114)</f>
        <v>14</v>
      </c>
      <c r="C114" s="793">
        <f>countif(Darryl!H$2:H999,$A114)+COUNTIF('ABM - Direct Outreach'!M$2:M999,$A114)</f>
        <v>5</v>
      </c>
      <c r="D114" s="793">
        <f>countif(Darryl!I$2:I999,$A114)+COUNTIF('ABM - Direct Outreach'!N$2:N999,$A114)</f>
        <v>0</v>
      </c>
      <c r="E114" s="793">
        <f>countif(Darryl!J$2:J999,$A114)+COUNTIF('ABM - Direct Outreach'!O$2:O999,$A114)</f>
        <v>1</v>
      </c>
      <c r="F114" s="793"/>
      <c r="G114" s="793"/>
      <c r="H114" s="793"/>
      <c r="I114" s="793"/>
      <c r="J114" s="793"/>
      <c r="K114" s="793"/>
      <c r="L114" s="793"/>
      <c r="M114" s="793"/>
      <c r="N114" s="793"/>
      <c r="O114" s="793"/>
      <c r="P114" s="793"/>
      <c r="Q114" s="793"/>
      <c r="R114" s="793"/>
      <c r="S114" s="793"/>
      <c r="T114" s="793"/>
      <c r="U114" s="793"/>
      <c r="V114" s="793"/>
      <c r="W114" s="793"/>
      <c r="X114" s="793"/>
      <c r="Y114" s="793"/>
      <c r="Z114" s="793"/>
    </row>
    <row r="115" hidden="1">
      <c r="A115" s="791">
        <f t="shared" si="1"/>
        <v>44971</v>
      </c>
      <c r="B115" s="793">
        <f>countif(Darryl!F$2:F999,$A115)+COUNTIF('ABM - Direct Outreach'!K$2:K999,$A115)</f>
        <v>9</v>
      </c>
      <c r="C115" s="793">
        <f>countif(Darryl!H$2:H999,$A115)+COUNTIF('ABM - Direct Outreach'!M$2:M999,$A115)</f>
        <v>1</v>
      </c>
      <c r="D115" s="793">
        <f>countif(Darryl!I$2:I999,$A115)+COUNTIF('ABM - Direct Outreach'!N$2:N999,$A115)</f>
        <v>1</v>
      </c>
      <c r="E115" s="793">
        <f>countif(Darryl!J$2:J999,$A115)+COUNTIF('ABM - Direct Outreach'!O$2:O999,$A115)</f>
        <v>1</v>
      </c>
      <c r="F115" s="793"/>
      <c r="G115" s="793"/>
      <c r="H115" s="793"/>
      <c r="I115" s="793"/>
      <c r="J115" s="793"/>
      <c r="K115" s="793"/>
      <c r="L115" s="793"/>
      <c r="M115" s="793"/>
      <c r="N115" s="793"/>
      <c r="O115" s="793"/>
      <c r="P115" s="793"/>
      <c r="Q115" s="793"/>
      <c r="R115" s="793"/>
      <c r="S115" s="793"/>
      <c r="T115" s="793"/>
      <c r="U115" s="793"/>
      <c r="V115" s="793"/>
      <c r="W115" s="793"/>
      <c r="X115" s="793"/>
      <c r="Y115" s="793"/>
      <c r="Z115" s="793"/>
    </row>
    <row r="116" hidden="1">
      <c r="A116" s="791">
        <f t="shared" si="1"/>
        <v>44972</v>
      </c>
      <c r="B116" s="793">
        <f>countif(Darryl!F$2:F999,$A116)+COUNTIF('ABM - Direct Outreach'!K$2:K999,$A116)</f>
        <v>10</v>
      </c>
      <c r="C116" s="793">
        <f>countif(Darryl!H$2:H999,$A116)+COUNTIF('ABM - Direct Outreach'!M$2:M999,$A116)</f>
        <v>6</v>
      </c>
      <c r="D116" s="793">
        <f>countif(Darryl!I$2:I999,$A116)+COUNTIF('ABM - Direct Outreach'!N$2:N999,$A116)</f>
        <v>0</v>
      </c>
      <c r="E116" s="793">
        <f>countif(Darryl!J$2:J999,$A116)+COUNTIF('ABM - Direct Outreach'!O$2:O999,$A116)</f>
        <v>0</v>
      </c>
      <c r="F116" s="793"/>
      <c r="G116" s="793"/>
      <c r="H116" s="793"/>
      <c r="I116" s="793"/>
      <c r="J116" s="793"/>
      <c r="K116" s="793"/>
      <c r="L116" s="793"/>
      <c r="M116" s="793"/>
      <c r="N116" s="793"/>
      <c r="O116" s="793"/>
      <c r="P116" s="793"/>
      <c r="Q116" s="793"/>
      <c r="R116" s="793"/>
      <c r="S116" s="793"/>
      <c r="T116" s="793"/>
      <c r="U116" s="793"/>
      <c r="V116" s="793"/>
      <c r="W116" s="793"/>
      <c r="X116" s="793"/>
      <c r="Y116" s="793"/>
      <c r="Z116" s="793"/>
    </row>
    <row r="117" hidden="1">
      <c r="A117" s="791">
        <f t="shared" si="1"/>
        <v>44973</v>
      </c>
      <c r="B117" s="793">
        <f>countif(Darryl!F$2:F999,$A117)+COUNTIF('ABM - Direct Outreach'!K$2:K999,$A117)</f>
        <v>9</v>
      </c>
      <c r="C117" s="793">
        <f>countif(Darryl!H$2:H999,$A117)+COUNTIF('ABM - Direct Outreach'!M$2:M999,$A117)</f>
        <v>3</v>
      </c>
      <c r="D117" s="793">
        <f>countif(Darryl!I$2:I999,$A117)+COUNTIF('ABM - Direct Outreach'!N$2:N999,$A117)</f>
        <v>0</v>
      </c>
      <c r="E117" s="793">
        <f>countif(Darryl!J$2:J999,$A117)+COUNTIF('ABM - Direct Outreach'!O$2:O999,$A117)</f>
        <v>0</v>
      </c>
      <c r="F117" s="793"/>
      <c r="G117" s="793"/>
      <c r="H117" s="793"/>
      <c r="I117" s="793"/>
      <c r="J117" s="793"/>
      <c r="K117" s="793"/>
      <c r="L117" s="793"/>
      <c r="M117" s="793"/>
      <c r="N117" s="793"/>
      <c r="O117" s="793"/>
      <c r="P117" s="793"/>
      <c r="Q117" s="793"/>
      <c r="R117" s="793"/>
      <c r="S117" s="793"/>
      <c r="T117" s="793"/>
      <c r="U117" s="793"/>
      <c r="V117" s="793"/>
      <c r="W117" s="793"/>
      <c r="X117" s="793"/>
      <c r="Y117" s="793"/>
      <c r="Z117" s="793"/>
    </row>
    <row r="118" hidden="1">
      <c r="A118" s="791">
        <f t="shared" si="1"/>
        <v>44974</v>
      </c>
      <c r="B118" s="793">
        <f>countif(Darryl!F$2:F999,$A118)+COUNTIF('ABM - Direct Outreach'!K$2:K999,$A118)</f>
        <v>16</v>
      </c>
      <c r="C118" s="793">
        <f>countif(Darryl!H$2:H999,$A118)+COUNTIF('ABM - Direct Outreach'!M$2:M999,$A118)</f>
        <v>2</v>
      </c>
      <c r="D118" s="793">
        <f>countif(Darryl!I$2:I999,$A118)+COUNTIF('ABM - Direct Outreach'!N$2:N999,$A118)</f>
        <v>0</v>
      </c>
      <c r="E118" s="793">
        <f>countif(Darryl!J$2:J999,$A118)+COUNTIF('ABM - Direct Outreach'!O$2:O999,$A118)</f>
        <v>0</v>
      </c>
      <c r="F118" s="793"/>
      <c r="G118" s="793"/>
      <c r="H118" s="793"/>
      <c r="I118" s="793"/>
      <c r="J118" s="793"/>
      <c r="K118" s="793"/>
      <c r="L118" s="793"/>
      <c r="M118" s="793"/>
      <c r="N118" s="793"/>
      <c r="O118" s="793"/>
      <c r="P118" s="793"/>
      <c r="Q118" s="793"/>
      <c r="R118" s="793"/>
      <c r="S118" s="793"/>
      <c r="T118" s="793"/>
      <c r="U118" s="793"/>
      <c r="V118" s="793"/>
      <c r="W118" s="793"/>
      <c r="X118" s="793"/>
      <c r="Y118" s="793"/>
      <c r="Z118" s="793"/>
    </row>
    <row r="119" hidden="1">
      <c r="A119" s="791">
        <f t="shared" si="1"/>
        <v>44975</v>
      </c>
      <c r="B119" s="793">
        <f>countif(Darryl!F$2:F999,$A119)+COUNTIF('ABM - Direct Outreach'!K$2:K999,$A119)</f>
        <v>0</v>
      </c>
      <c r="C119" s="793">
        <f>countif(Darryl!H$2:H999,$A119)+COUNTIF('ABM - Direct Outreach'!M$2:M999,$A119)</f>
        <v>0</v>
      </c>
      <c r="D119" s="793">
        <f>countif(Darryl!I$2:I999,$A119)+COUNTIF('ABM - Direct Outreach'!N$2:N999,$A119)</f>
        <v>0</v>
      </c>
      <c r="E119" s="793">
        <f>countif(Darryl!J$2:J999,$A119)+COUNTIF('ABM - Direct Outreach'!O$2:O999,$A119)</f>
        <v>0</v>
      </c>
      <c r="F119" s="793"/>
      <c r="G119" s="793"/>
      <c r="H119" s="793"/>
      <c r="I119" s="793"/>
      <c r="J119" s="793"/>
      <c r="K119" s="793"/>
      <c r="L119" s="793"/>
      <c r="M119" s="793"/>
      <c r="N119" s="793"/>
      <c r="O119" s="793"/>
      <c r="P119" s="793"/>
      <c r="Q119" s="793"/>
      <c r="R119" s="793"/>
      <c r="S119" s="793"/>
      <c r="T119" s="793"/>
      <c r="U119" s="793"/>
      <c r="V119" s="793"/>
      <c r="W119" s="793"/>
      <c r="X119" s="793"/>
      <c r="Y119" s="793"/>
      <c r="Z119" s="793"/>
    </row>
    <row r="120" hidden="1">
      <c r="A120" s="791">
        <f t="shared" si="1"/>
        <v>44976</v>
      </c>
      <c r="B120" s="793">
        <f>countif(Darryl!F$2:F999,$A120)+COUNTIF('ABM - Direct Outreach'!K$2:K999,$A120)</f>
        <v>0</v>
      </c>
      <c r="C120" s="793">
        <f>countif(Darryl!H$2:H999,$A120)+COUNTIF('ABM - Direct Outreach'!M$2:M999,$A120)</f>
        <v>0</v>
      </c>
      <c r="D120" s="793">
        <f>countif(Darryl!I$2:I999,$A120)+COUNTIF('ABM - Direct Outreach'!N$2:N999,$A120)</f>
        <v>0</v>
      </c>
      <c r="E120" s="793">
        <f>countif(Darryl!J$2:J999,$A120)+COUNTIF('ABM - Direct Outreach'!O$2:O999,$A120)</f>
        <v>0</v>
      </c>
      <c r="F120" s="793"/>
      <c r="G120" s="793"/>
      <c r="H120" s="793"/>
      <c r="I120" s="793"/>
      <c r="J120" s="793"/>
      <c r="K120" s="793"/>
      <c r="L120" s="793"/>
      <c r="M120" s="793"/>
      <c r="N120" s="793"/>
      <c r="O120" s="793"/>
      <c r="P120" s="793"/>
      <c r="Q120" s="793"/>
      <c r="R120" s="793"/>
      <c r="S120" s="793"/>
      <c r="T120" s="793"/>
      <c r="U120" s="793"/>
      <c r="V120" s="793"/>
      <c r="W120" s="793"/>
      <c r="X120" s="793"/>
      <c r="Y120" s="793"/>
      <c r="Z120" s="793"/>
    </row>
    <row r="121" hidden="1">
      <c r="A121" s="791">
        <f t="shared" si="1"/>
        <v>44977</v>
      </c>
      <c r="B121" s="793">
        <f>countif(Darryl!F$2:F999,$A121)+COUNTIF('ABM - Direct Outreach'!K$2:K999,$A121)</f>
        <v>0</v>
      </c>
      <c r="C121" s="793">
        <f>countif(Darryl!H$2:H999,$A121)+COUNTIF('ABM - Direct Outreach'!M$2:M999,$A121)</f>
        <v>0</v>
      </c>
      <c r="D121" s="793">
        <f>countif(Darryl!I$2:I999,$A121)+COUNTIF('ABM - Direct Outreach'!N$2:N999,$A121)</f>
        <v>0</v>
      </c>
      <c r="E121" s="793">
        <f>countif(Darryl!J$2:J999,$A121)+COUNTIF('ABM - Direct Outreach'!O$2:O999,$A121)</f>
        <v>0</v>
      </c>
      <c r="F121" s="793"/>
      <c r="G121" s="793"/>
      <c r="H121" s="793"/>
      <c r="I121" s="793"/>
      <c r="J121" s="793"/>
      <c r="K121" s="793"/>
      <c r="L121" s="793"/>
      <c r="M121" s="793"/>
      <c r="N121" s="793"/>
      <c r="O121" s="793"/>
      <c r="P121" s="793"/>
      <c r="Q121" s="793"/>
      <c r="R121" s="793"/>
      <c r="S121" s="793"/>
      <c r="T121" s="793"/>
      <c r="U121" s="793"/>
      <c r="V121" s="793"/>
      <c r="W121" s="793"/>
      <c r="X121" s="793"/>
      <c r="Y121" s="793"/>
      <c r="Z121" s="793"/>
    </row>
    <row r="122" hidden="1">
      <c r="A122" s="791">
        <f t="shared" si="1"/>
        <v>44978</v>
      </c>
      <c r="B122" s="793">
        <f>countif(Darryl!F$2:F999,$A122)+COUNTIF('ABM - Direct Outreach'!K$2:K999,$A122)</f>
        <v>10</v>
      </c>
      <c r="C122" s="793">
        <f>countif(Darryl!H$2:H999,$A122)+COUNTIF('ABM - Direct Outreach'!M$2:M999,$A122)</f>
        <v>10</v>
      </c>
      <c r="D122" s="793">
        <f>countif(Darryl!I$2:I999,$A122)+COUNTIF('ABM - Direct Outreach'!N$2:N999,$A122)</f>
        <v>0</v>
      </c>
      <c r="E122" s="793">
        <f>countif(Darryl!J$2:J999,$A122)+COUNTIF('ABM - Direct Outreach'!O$2:O999,$A122)</f>
        <v>0</v>
      </c>
      <c r="F122" s="793"/>
      <c r="G122" s="793"/>
      <c r="H122" s="793"/>
      <c r="I122" s="793"/>
      <c r="J122" s="793"/>
      <c r="K122" s="793"/>
      <c r="L122" s="793"/>
      <c r="M122" s="793"/>
      <c r="N122" s="793"/>
      <c r="O122" s="793"/>
      <c r="P122" s="793"/>
      <c r="Q122" s="793"/>
      <c r="R122" s="793"/>
      <c r="S122" s="793"/>
      <c r="T122" s="793"/>
      <c r="U122" s="793"/>
      <c r="V122" s="793"/>
      <c r="W122" s="793"/>
      <c r="X122" s="793"/>
      <c r="Y122" s="793"/>
      <c r="Z122" s="793"/>
    </row>
    <row r="123" hidden="1">
      <c r="A123" s="791">
        <f t="shared" si="1"/>
        <v>44979</v>
      </c>
      <c r="B123" s="793">
        <f>countif(Darryl!F$2:F999,$A123)+COUNTIF('ABM - Direct Outreach'!K$2:K999,$A123)</f>
        <v>2</v>
      </c>
      <c r="C123" s="793">
        <f>countif(Darryl!H$2:H999,$A123)+COUNTIF('ABM - Direct Outreach'!M$2:M999,$A123)</f>
        <v>3</v>
      </c>
      <c r="D123" s="793">
        <f>countif(Darryl!I$2:I999,$A123)+COUNTIF('ABM - Direct Outreach'!N$2:N999,$A123)</f>
        <v>2</v>
      </c>
      <c r="E123" s="793">
        <f>countif(Darryl!J$2:J999,$A123)+COUNTIF('ABM - Direct Outreach'!O$2:O999,$A123)</f>
        <v>1</v>
      </c>
      <c r="F123" s="793"/>
      <c r="G123" s="793"/>
      <c r="H123" s="793"/>
      <c r="I123" s="793"/>
      <c r="J123" s="793"/>
      <c r="K123" s="793"/>
      <c r="L123" s="793"/>
      <c r="M123" s="793"/>
      <c r="N123" s="793"/>
      <c r="O123" s="793"/>
      <c r="P123" s="793"/>
      <c r="Q123" s="793"/>
      <c r="R123" s="793"/>
      <c r="S123" s="793"/>
      <c r="T123" s="793"/>
      <c r="U123" s="793"/>
      <c r="V123" s="793"/>
      <c r="W123" s="793"/>
      <c r="X123" s="793"/>
      <c r="Y123" s="793"/>
      <c r="Z123" s="793"/>
    </row>
    <row r="124" hidden="1">
      <c r="A124" s="791">
        <f t="shared" si="1"/>
        <v>44980</v>
      </c>
      <c r="B124" s="793">
        <f>countif(Darryl!F$2:F999,$A124)+COUNTIF('ABM - Direct Outreach'!K$2:K999,$A124)</f>
        <v>10</v>
      </c>
      <c r="C124" s="793">
        <f>countif(Darryl!H$2:H999,$A124)+COUNTIF('ABM - Direct Outreach'!M$2:M999,$A124)</f>
        <v>2</v>
      </c>
      <c r="D124" s="793">
        <f>countif(Darryl!I$2:I999,$A124)+COUNTIF('ABM - Direct Outreach'!N$2:N999,$A124)</f>
        <v>1</v>
      </c>
      <c r="E124" s="793">
        <f>countif(Darryl!J$2:J999,$A124)+COUNTIF('ABM - Direct Outreach'!O$2:O999,$A124)</f>
        <v>0</v>
      </c>
      <c r="F124" s="793"/>
      <c r="G124" s="793"/>
      <c r="H124" s="793"/>
      <c r="I124" s="793"/>
      <c r="J124" s="793"/>
      <c r="K124" s="793"/>
      <c r="L124" s="793"/>
      <c r="M124" s="793"/>
      <c r="N124" s="793"/>
      <c r="O124" s="793"/>
      <c r="P124" s="793"/>
      <c r="Q124" s="793"/>
      <c r="R124" s="793"/>
      <c r="S124" s="793"/>
      <c r="T124" s="793"/>
      <c r="U124" s="793"/>
      <c r="V124" s="793"/>
      <c r="W124" s="793"/>
      <c r="X124" s="793"/>
      <c r="Y124" s="793"/>
      <c r="Z124" s="793"/>
    </row>
    <row r="125" hidden="1">
      <c r="A125" s="791">
        <f t="shared" si="1"/>
        <v>44981</v>
      </c>
      <c r="B125" s="793">
        <f>countif(Darryl!F$2:F999,$A125)+COUNTIF('ABM - Direct Outreach'!K$2:K999,$A125)</f>
        <v>11</v>
      </c>
      <c r="C125" s="793">
        <f>countif(Darryl!H$2:H999,$A125)+COUNTIF('ABM - Direct Outreach'!M$2:M999,$A125)</f>
        <v>3</v>
      </c>
      <c r="D125" s="793">
        <f>countif(Darryl!I$2:I999,$A125)+COUNTIF('ABM - Direct Outreach'!N$2:N999,$A125)</f>
        <v>0</v>
      </c>
      <c r="E125" s="793">
        <f>countif(Darryl!J$2:J999,$A125)+COUNTIF('ABM - Direct Outreach'!O$2:O999,$A125)</f>
        <v>0</v>
      </c>
      <c r="F125" s="793"/>
      <c r="G125" s="793"/>
      <c r="H125" s="793"/>
      <c r="I125" s="793"/>
      <c r="J125" s="793"/>
      <c r="K125" s="793"/>
      <c r="L125" s="793"/>
      <c r="M125" s="793"/>
      <c r="N125" s="793"/>
      <c r="O125" s="793"/>
      <c r="P125" s="793"/>
      <c r="Q125" s="793"/>
      <c r="R125" s="793"/>
      <c r="S125" s="793"/>
      <c r="T125" s="793"/>
      <c r="U125" s="793"/>
      <c r="V125" s="793"/>
      <c r="W125" s="793"/>
      <c r="X125" s="793"/>
      <c r="Y125" s="793"/>
      <c r="Z125" s="793"/>
    </row>
    <row r="126" hidden="1">
      <c r="A126" s="791">
        <f t="shared" si="1"/>
        <v>44982</v>
      </c>
      <c r="B126" s="793">
        <f>countif(Darryl!F$2:F999,$A126)+COUNTIF('ABM - Direct Outreach'!K$2:K999,$A126)</f>
        <v>0</v>
      </c>
      <c r="C126" s="793">
        <f>countif(Darryl!H$2:H999,$A126)+COUNTIF('ABM - Direct Outreach'!M$2:M999,$A126)</f>
        <v>0</v>
      </c>
      <c r="D126" s="793">
        <f>countif(Darryl!I$2:I999,$A126)+COUNTIF('ABM - Direct Outreach'!N$2:N999,$A126)</f>
        <v>0</v>
      </c>
      <c r="E126" s="793">
        <f>countif(Darryl!J$2:J999,$A126)+COUNTIF('ABM - Direct Outreach'!O$2:O999,$A126)</f>
        <v>0</v>
      </c>
      <c r="F126" s="793"/>
      <c r="G126" s="793"/>
      <c r="H126" s="793"/>
      <c r="I126" s="793"/>
      <c r="J126" s="793"/>
      <c r="K126" s="793"/>
      <c r="L126" s="793"/>
      <c r="M126" s="793"/>
      <c r="N126" s="793"/>
      <c r="O126" s="793"/>
      <c r="P126" s="793"/>
      <c r="Q126" s="793"/>
      <c r="R126" s="793"/>
      <c r="S126" s="793"/>
      <c r="T126" s="793"/>
      <c r="U126" s="793"/>
      <c r="V126" s="793"/>
      <c r="W126" s="793"/>
      <c r="X126" s="793"/>
      <c r="Y126" s="793"/>
      <c r="Z126" s="793"/>
    </row>
    <row r="127" hidden="1">
      <c r="A127" s="791">
        <f t="shared" si="1"/>
        <v>44983</v>
      </c>
      <c r="B127" s="793">
        <f>countif(Darryl!F$2:F999,$A127)+COUNTIF('ABM - Direct Outreach'!K$2:K999,$A127)</f>
        <v>0</v>
      </c>
      <c r="C127" s="793">
        <f>countif(Darryl!H$2:H999,$A127)+COUNTIF('ABM - Direct Outreach'!M$2:M999,$A127)</f>
        <v>0</v>
      </c>
      <c r="D127" s="793">
        <f>countif(Darryl!I$2:I999,$A127)+COUNTIF('ABM - Direct Outreach'!N$2:N999,$A127)</f>
        <v>0</v>
      </c>
      <c r="E127" s="793">
        <f>countif(Darryl!J$2:J999,$A127)+COUNTIF('ABM - Direct Outreach'!O$2:O999,$A127)</f>
        <v>0</v>
      </c>
      <c r="F127" s="793"/>
      <c r="G127" s="793"/>
      <c r="H127" s="793"/>
      <c r="I127" s="793"/>
      <c r="J127" s="793"/>
      <c r="K127" s="793"/>
      <c r="L127" s="793"/>
      <c r="M127" s="793"/>
      <c r="N127" s="793"/>
      <c r="O127" s="793"/>
      <c r="P127" s="793"/>
      <c r="Q127" s="793"/>
      <c r="R127" s="793"/>
      <c r="S127" s="793"/>
      <c r="T127" s="793"/>
      <c r="U127" s="793"/>
      <c r="V127" s="793"/>
      <c r="W127" s="793"/>
      <c r="X127" s="793"/>
      <c r="Y127" s="793"/>
      <c r="Z127" s="793"/>
    </row>
    <row r="128" hidden="1">
      <c r="A128" s="791">
        <f t="shared" si="1"/>
        <v>44984</v>
      </c>
      <c r="B128" s="793">
        <f>countif(Darryl!F$2:F999,$A128)+COUNTIF('ABM - Direct Outreach'!K$2:K999,$A128)</f>
        <v>13</v>
      </c>
      <c r="C128" s="793">
        <f>countif(Darryl!H$2:H999,$A128)+COUNTIF('ABM - Direct Outreach'!M$2:M999,$A128)</f>
        <v>3</v>
      </c>
      <c r="D128" s="793">
        <f>countif(Darryl!I$2:I999,$A128)+COUNTIF('ABM - Direct Outreach'!N$2:N999,$A128)</f>
        <v>0</v>
      </c>
      <c r="E128" s="793">
        <f>countif(Darryl!J$2:J999,$A128)+COUNTIF('ABM - Direct Outreach'!O$2:O999,$A128)</f>
        <v>0</v>
      </c>
      <c r="F128" s="793"/>
      <c r="G128" s="793"/>
      <c r="H128" s="793"/>
      <c r="I128" s="793"/>
      <c r="J128" s="793"/>
      <c r="K128" s="793"/>
      <c r="L128" s="793"/>
      <c r="M128" s="793"/>
      <c r="N128" s="793"/>
      <c r="O128" s="793"/>
      <c r="P128" s="793"/>
      <c r="Q128" s="793"/>
      <c r="R128" s="793"/>
      <c r="S128" s="793"/>
      <c r="T128" s="793"/>
      <c r="U128" s="793"/>
      <c r="V128" s="793"/>
      <c r="W128" s="793"/>
      <c r="X128" s="793"/>
      <c r="Y128" s="793"/>
      <c r="Z128" s="793"/>
    </row>
    <row r="129" hidden="1">
      <c r="A129" s="791">
        <f t="shared" si="1"/>
        <v>44985</v>
      </c>
      <c r="B129" s="793">
        <f>countif(Darryl!F$2:F999,$A129)+COUNTIF('ABM - Direct Outreach'!K$2:K999,$A129)</f>
        <v>12</v>
      </c>
      <c r="C129" s="793">
        <f>countif(Darryl!H$2:H999,$A129)+COUNTIF('ABM - Direct Outreach'!M$2:M999,$A129)</f>
        <v>2</v>
      </c>
      <c r="D129" s="793">
        <f>countif(Darryl!I$2:I999,$A129)+COUNTIF('ABM - Direct Outreach'!N$2:N999,$A129)</f>
        <v>2</v>
      </c>
      <c r="E129" s="793">
        <f>countif(Darryl!J$2:J999,$A129)+COUNTIF('ABM - Direct Outreach'!O$2:O999,$A129)</f>
        <v>2</v>
      </c>
      <c r="F129" s="793"/>
      <c r="G129" s="793"/>
      <c r="H129" s="793"/>
      <c r="I129" s="793"/>
      <c r="J129" s="793"/>
      <c r="K129" s="793"/>
      <c r="L129" s="793"/>
      <c r="M129" s="793"/>
      <c r="N129" s="793"/>
      <c r="O129" s="793"/>
      <c r="P129" s="793"/>
      <c r="Q129" s="793"/>
      <c r="R129" s="793"/>
      <c r="S129" s="793"/>
      <c r="T129" s="793"/>
      <c r="U129" s="793"/>
      <c r="V129" s="793"/>
      <c r="W129" s="793"/>
      <c r="X129" s="793"/>
      <c r="Y129" s="793"/>
      <c r="Z129" s="793"/>
    </row>
    <row r="130">
      <c r="A130" s="791">
        <f t="shared" si="1"/>
        <v>44986</v>
      </c>
      <c r="B130" s="793">
        <f>countif(Darryl!F$2:F999,$A130)+COUNTIF('ABM - Direct Outreach'!K$2:K999,$A130)</f>
        <v>8</v>
      </c>
      <c r="C130" s="793">
        <f>countif(Darryl!H$2:H999,$A130)+COUNTIF('ABM - Direct Outreach'!M$2:M999,$A130)</f>
        <v>3</v>
      </c>
      <c r="D130" s="793">
        <f>countif(Darryl!I$2:I999,$A130)+COUNTIF('ABM - Direct Outreach'!N$2:N999,$A130)</f>
        <v>0</v>
      </c>
      <c r="E130" s="793">
        <f>countif(Darryl!J$2:J999,$A130)+COUNTIF('ABM - Direct Outreach'!O$2:O999,$A130)</f>
        <v>0</v>
      </c>
      <c r="F130" s="793"/>
      <c r="G130" s="793"/>
      <c r="H130" s="793"/>
      <c r="I130" s="793"/>
      <c r="J130" s="793"/>
      <c r="K130" s="793"/>
      <c r="L130" s="793"/>
      <c r="M130" s="793"/>
      <c r="N130" s="793"/>
      <c r="O130" s="793"/>
      <c r="P130" s="793"/>
      <c r="Q130" s="793"/>
      <c r="R130" s="793"/>
      <c r="S130" s="793"/>
      <c r="T130" s="793"/>
      <c r="U130" s="793"/>
      <c r="V130" s="793"/>
      <c r="W130" s="793"/>
      <c r="X130" s="793"/>
      <c r="Y130" s="793"/>
      <c r="Z130" s="793"/>
    </row>
    <row r="131">
      <c r="A131" s="791">
        <f t="shared" si="1"/>
        <v>44987</v>
      </c>
      <c r="B131" s="793">
        <f>countif(Darryl!F$2:F999,$A131)+COUNTIF('ABM - Direct Outreach'!K$2:K999,$A131)</f>
        <v>8</v>
      </c>
      <c r="C131" s="793">
        <f>countif(Darryl!H$2:H999,$A131)+COUNTIF('ABM - Direct Outreach'!M$2:M999,$A131)</f>
        <v>5</v>
      </c>
      <c r="D131" s="793">
        <f>countif(Darryl!I$2:I999,$A131)+COUNTIF('ABM - Direct Outreach'!N$2:N999,$A131)</f>
        <v>0</v>
      </c>
      <c r="E131" s="793">
        <f>countif(Darryl!J$2:J999,$A131)+COUNTIF('ABM - Direct Outreach'!O$2:O999,$A131)</f>
        <v>1</v>
      </c>
      <c r="F131" s="793"/>
      <c r="G131" s="793"/>
      <c r="H131" s="793"/>
      <c r="I131" s="793"/>
      <c r="J131" s="793"/>
      <c r="K131" s="793"/>
      <c r="L131" s="793"/>
      <c r="M131" s="793"/>
      <c r="N131" s="793"/>
      <c r="O131" s="793"/>
      <c r="P131" s="793"/>
      <c r="Q131" s="793"/>
      <c r="R131" s="793"/>
      <c r="S131" s="793"/>
      <c r="T131" s="793"/>
      <c r="U131" s="793"/>
      <c r="V131" s="793"/>
      <c r="W131" s="793"/>
      <c r="X131" s="793"/>
      <c r="Y131" s="793"/>
      <c r="Z131" s="793"/>
    </row>
    <row r="132">
      <c r="A132" s="791">
        <f t="shared" si="1"/>
        <v>44988</v>
      </c>
      <c r="B132" s="793">
        <f>countif(Darryl!F$2:F999,$A132)+COUNTIF('ABM - Direct Outreach'!K$2:K999,$A132)</f>
        <v>9</v>
      </c>
      <c r="C132" s="793">
        <f>countif(Darryl!H$2:H999,$A132)+COUNTIF('ABM - Direct Outreach'!M$2:M999,$A132)</f>
        <v>0</v>
      </c>
      <c r="D132" s="793">
        <f>countif(Darryl!I$2:I999,$A132)+COUNTIF('ABM - Direct Outreach'!N$2:N999,$A132)</f>
        <v>0</v>
      </c>
      <c r="E132" s="793">
        <f>countif(Darryl!J$2:J999,$A132)+COUNTIF('ABM - Direct Outreach'!O$2:O999,$A132)</f>
        <v>0</v>
      </c>
      <c r="F132" s="793"/>
      <c r="G132" s="793"/>
      <c r="H132" s="793"/>
      <c r="I132" s="793"/>
      <c r="J132" s="793"/>
      <c r="K132" s="793"/>
      <c r="L132" s="793"/>
      <c r="M132" s="793"/>
      <c r="N132" s="793"/>
      <c r="O132" s="793"/>
      <c r="P132" s="793"/>
      <c r="Q132" s="793"/>
      <c r="R132" s="793"/>
      <c r="S132" s="793"/>
      <c r="T132" s="793"/>
      <c r="U132" s="793"/>
      <c r="V132" s="793"/>
      <c r="W132" s="793"/>
      <c r="X132" s="793"/>
      <c r="Y132" s="793"/>
      <c r="Z132" s="793"/>
    </row>
    <row r="133">
      <c r="A133" s="791">
        <f t="shared" si="1"/>
        <v>44989</v>
      </c>
      <c r="B133" s="793">
        <f>countif(Darryl!F$2:F999,$A133)+COUNTIF('ABM - Direct Outreach'!K$2:K999,$A133)</f>
        <v>1</v>
      </c>
      <c r="C133" s="793">
        <f>countif(Darryl!H$2:H999,$A133)+COUNTIF('ABM - Direct Outreach'!M$2:M999,$A133)</f>
        <v>0</v>
      </c>
      <c r="D133" s="793">
        <f>countif(Darryl!I$2:I999,$A133)+COUNTIF('ABM - Direct Outreach'!N$2:N999,$A133)</f>
        <v>0</v>
      </c>
      <c r="E133" s="793">
        <f>countif(Darryl!J$2:J999,$A133)+COUNTIF('ABM - Direct Outreach'!O$2:O999,$A133)</f>
        <v>0</v>
      </c>
      <c r="F133" s="793"/>
      <c r="G133" s="793"/>
      <c r="H133" s="793"/>
      <c r="I133" s="793"/>
      <c r="J133" s="793"/>
      <c r="K133" s="793"/>
      <c r="L133" s="793"/>
      <c r="M133" s="793"/>
      <c r="N133" s="793"/>
      <c r="O133" s="793"/>
      <c r="P133" s="793"/>
      <c r="Q133" s="793"/>
      <c r="R133" s="793"/>
      <c r="S133" s="793"/>
      <c r="T133" s="793"/>
      <c r="U133" s="793"/>
      <c r="V133" s="793"/>
      <c r="W133" s="793"/>
      <c r="X133" s="793"/>
      <c r="Y133" s="793"/>
      <c r="Z133" s="793"/>
    </row>
    <row r="134">
      <c r="A134" s="791">
        <f t="shared" si="1"/>
        <v>44990</v>
      </c>
      <c r="B134" s="793">
        <f>countif(Darryl!F$2:F999,$A134)+COUNTIF('ABM - Direct Outreach'!K$2:K999,$A134)</f>
        <v>0</v>
      </c>
      <c r="C134" s="793">
        <f>countif(Darryl!H$2:H999,$A134)+COUNTIF('ABM - Direct Outreach'!M$2:M999,$A134)</f>
        <v>0</v>
      </c>
      <c r="D134" s="793">
        <f>countif(Darryl!I$2:I999,$A134)+COUNTIF('ABM - Direct Outreach'!N$2:N999,$A134)</f>
        <v>0</v>
      </c>
      <c r="E134" s="793">
        <f>countif(Darryl!J$2:J999,$A134)+COUNTIF('ABM - Direct Outreach'!O$2:O999,$A134)</f>
        <v>0</v>
      </c>
      <c r="F134" s="793"/>
      <c r="G134" s="793"/>
      <c r="H134" s="793"/>
      <c r="I134" s="793"/>
      <c r="J134" s="793"/>
      <c r="K134" s="793"/>
      <c r="L134" s="793"/>
      <c r="M134" s="793"/>
      <c r="N134" s="793"/>
      <c r="O134" s="793"/>
      <c r="P134" s="793"/>
      <c r="Q134" s="793"/>
      <c r="R134" s="793"/>
      <c r="S134" s="793"/>
      <c r="T134" s="793"/>
      <c r="U134" s="793"/>
      <c r="V134" s="793"/>
      <c r="W134" s="793"/>
      <c r="X134" s="793"/>
      <c r="Y134" s="793"/>
      <c r="Z134" s="793"/>
    </row>
    <row r="135">
      <c r="A135" s="791">
        <f t="shared" si="1"/>
        <v>44991</v>
      </c>
      <c r="B135" s="793">
        <f>countif(Darryl!F$2:F999,$A135)+COUNTIF('ABM - Direct Outreach'!K$2:K999,$A135)</f>
        <v>4</v>
      </c>
      <c r="C135" s="793">
        <f>countif(Darryl!H$2:H999,$A135)+COUNTIF('ABM - Direct Outreach'!M$2:M999,$A135)</f>
        <v>7</v>
      </c>
      <c r="D135" s="793">
        <f>countif(Darryl!I$2:I999,$A135)+COUNTIF('ABM - Direct Outreach'!N$2:N999,$A135)</f>
        <v>0</v>
      </c>
      <c r="E135" s="793">
        <f>countif(Darryl!J$2:J999,$A135)+COUNTIF('ABM - Direct Outreach'!O$2:O999,$A135)</f>
        <v>0</v>
      </c>
      <c r="F135" s="793"/>
      <c r="G135" s="793"/>
      <c r="H135" s="793"/>
      <c r="I135" s="793"/>
      <c r="J135" s="793"/>
      <c r="K135" s="793"/>
      <c r="L135" s="793"/>
      <c r="M135" s="793"/>
      <c r="N135" s="793"/>
      <c r="O135" s="793"/>
      <c r="P135" s="793"/>
      <c r="Q135" s="793"/>
      <c r="R135" s="793"/>
      <c r="S135" s="793"/>
      <c r="T135" s="793"/>
      <c r="U135" s="793"/>
      <c r="V135" s="793"/>
      <c r="W135" s="793"/>
      <c r="X135" s="793"/>
      <c r="Y135" s="793"/>
      <c r="Z135" s="793"/>
    </row>
    <row r="136">
      <c r="A136" s="791">
        <f t="shared" si="1"/>
        <v>44992</v>
      </c>
      <c r="B136" s="793">
        <f>countif(Darryl!F$2:F999,$A136)+COUNTIF('ABM - Direct Outreach'!K$2:K999,$A136)</f>
        <v>10</v>
      </c>
      <c r="C136" s="793">
        <f>countif(Darryl!H$2:H999,$A136)+COUNTIF('ABM - Direct Outreach'!M$2:M999,$A136)</f>
        <v>2</v>
      </c>
      <c r="D136" s="793">
        <f>countif(Darryl!I$2:I999,$A136)+COUNTIF('ABM - Direct Outreach'!N$2:N999,$A136)</f>
        <v>1</v>
      </c>
      <c r="E136" s="793">
        <f>countif(Darryl!J$2:J999,$A136)+COUNTIF('ABM - Direct Outreach'!O$2:O999,$A136)</f>
        <v>2</v>
      </c>
      <c r="F136" s="793"/>
      <c r="G136" s="793"/>
      <c r="H136" s="793"/>
      <c r="I136" s="793"/>
      <c r="J136" s="793"/>
      <c r="K136" s="793"/>
      <c r="L136" s="793"/>
      <c r="M136" s="793"/>
      <c r="N136" s="793"/>
      <c r="O136" s="793"/>
      <c r="P136" s="793"/>
      <c r="Q136" s="793"/>
      <c r="R136" s="793"/>
      <c r="S136" s="793"/>
      <c r="T136" s="793"/>
      <c r="U136" s="793"/>
      <c r="V136" s="793"/>
      <c r="W136" s="793"/>
      <c r="X136" s="793"/>
      <c r="Y136" s="793"/>
      <c r="Z136" s="793"/>
    </row>
    <row r="137">
      <c r="A137" s="791">
        <f t="shared" si="1"/>
        <v>44993</v>
      </c>
      <c r="B137" s="793">
        <f>countif(Darryl!F$2:F999,$A137)+COUNTIF('ABM - Direct Outreach'!K$2:K999,$A137)</f>
        <v>10</v>
      </c>
      <c r="C137" s="793">
        <f>countif(Darryl!H$2:H999,$A137)+COUNTIF('ABM - Direct Outreach'!M$2:M999,$A137)</f>
        <v>2</v>
      </c>
      <c r="D137" s="793">
        <f>countif(Darryl!I$2:I999,$A137)+COUNTIF('ABM - Direct Outreach'!N$2:N999,$A137)</f>
        <v>1</v>
      </c>
      <c r="E137" s="793">
        <f>countif(Darryl!J$2:J999,$A137)+COUNTIF('ABM - Direct Outreach'!O$2:O999,$A137)</f>
        <v>0</v>
      </c>
      <c r="F137" s="793"/>
      <c r="G137" s="793"/>
      <c r="H137" s="793"/>
      <c r="I137" s="793"/>
      <c r="J137" s="793"/>
      <c r="K137" s="793"/>
      <c r="L137" s="793"/>
      <c r="M137" s="793"/>
      <c r="N137" s="793"/>
      <c r="O137" s="793"/>
      <c r="P137" s="793"/>
      <c r="Q137" s="793"/>
      <c r="R137" s="793"/>
      <c r="S137" s="793"/>
      <c r="T137" s="793"/>
      <c r="U137" s="793"/>
      <c r="V137" s="793"/>
      <c r="W137" s="793"/>
      <c r="X137" s="793"/>
      <c r="Y137" s="793"/>
      <c r="Z137" s="793"/>
    </row>
    <row r="138">
      <c r="A138" s="791">
        <f t="shared" si="1"/>
        <v>44994</v>
      </c>
      <c r="B138" s="793">
        <f>countif(Darryl!F$2:F999,$A138)+COUNTIF('ABM - Direct Outreach'!K$2:K999,$A138)</f>
        <v>12</v>
      </c>
      <c r="C138" s="793">
        <f>countif(Darryl!H$2:H999,$A138)+COUNTIF('ABM - Direct Outreach'!M$2:M999,$A138)</f>
        <v>2</v>
      </c>
      <c r="D138" s="793">
        <f>countif(Darryl!I$2:I999,$A138)+COUNTIF('ABM - Direct Outreach'!N$2:N999,$A138)</f>
        <v>0</v>
      </c>
      <c r="E138" s="793">
        <f>countif(Darryl!J$2:J999,$A138)+COUNTIF('ABM - Direct Outreach'!O$2:O999,$A138)</f>
        <v>1</v>
      </c>
      <c r="F138" s="793"/>
      <c r="G138" s="793"/>
      <c r="H138" s="793"/>
      <c r="I138" s="793"/>
      <c r="J138" s="793"/>
      <c r="K138" s="793"/>
      <c r="L138" s="793"/>
      <c r="M138" s="793"/>
      <c r="N138" s="793"/>
      <c r="O138" s="793"/>
      <c r="P138" s="793"/>
      <c r="Q138" s="793"/>
      <c r="R138" s="793"/>
      <c r="S138" s="793"/>
      <c r="T138" s="793"/>
      <c r="U138" s="793"/>
      <c r="V138" s="793"/>
      <c r="W138" s="793"/>
      <c r="X138" s="793"/>
      <c r="Y138" s="793"/>
      <c r="Z138" s="793"/>
    </row>
    <row r="139">
      <c r="A139" s="791">
        <f t="shared" si="1"/>
        <v>44995</v>
      </c>
      <c r="B139" s="793">
        <f>countif(Darryl!F$2:F999,$A139)+COUNTIF('ABM - Direct Outreach'!K$2:K999,$A139)</f>
        <v>9</v>
      </c>
      <c r="C139" s="793">
        <f>countif(Darryl!H$2:H999,$A139)+COUNTIF('ABM - Direct Outreach'!M$2:M999,$A139)</f>
        <v>1</v>
      </c>
      <c r="D139" s="793">
        <f>countif(Darryl!I$2:I999,$A139)+COUNTIF('ABM - Direct Outreach'!N$2:N999,$A139)</f>
        <v>1</v>
      </c>
      <c r="E139" s="793">
        <f>countif(Darryl!J$2:J999,$A139)+COUNTIF('ABM - Direct Outreach'!O$2:O999,$A139)</f>
        <v>0</v>
      </c>
      <c r="F139" s="793"/>
      <c r="G139" s="793"/>
      <c r="H139" s="793"/>
      <c r="I139" s="793"/>
      <c r="J139" s="793"/>
      <c r="K139" s="793"/>
      <c r="L139" s="793"/>
      <c r="M139" s="793"/>
      <c r="N139" s="793"/>
      <c r="O139" s="793"/>
      <c r="P139" s="793"/>
      <c r="Q139" s="793"/>
      <c r="R139" s="793"/>
      <c r="S139" s="793"/>
      <c r="T139" s="793"/>
      <c r="U139" s="793"/>
      <c r="V139" s="793"/>
      <c r="W139" s="793"/>
      <c r="X139" s="793"/>
      <c r="Y139" s="793"/>
      <c r="Z139" s="793"/>
    </row>
    <row r="140">
      <c r="A140" s="791">
        <f t="shared" si="1"/>
        <v>44996</v>
      </c>
      <c r="B140" s="793">
        <f>countif(Darryl!F$2:F999,$A140)+COUNTIF('ABM - Direct Outreach'!K$2:K999,$A140)</f>
        <v>0</v>
      </c>
      <c r="C140" s="793">
        <f>countif(Darryl!H$2:H999,$A140)+COUNTIF('ABM - Direct Outreach'!M$2:M999,$A140)</f>
        <v>0</v>
      </c>
      <c r="D140" s="793">
        <f>countif(Darryl!I$2:I999,$A140)+COUNTIF('ABM - Direct Outreach'!N$2:N999,$A140)</f>
        <v>0</v>
      </c>
      <c r="E140" s="793">
        <f>countif(Darryl!J$2:J999,$A140)+COUNTIF('ABM - Direct Outreach'!O$2:O999,$A140)</f>
        <v>0</v>
      </c>
      <c r="F140" s="793"/>
      <c r="G140" s="793"/>
      <c r="H140" s="793"/>
      <c r="I140" s="793"/>
      <c r="J140" s="793"/>
      <c r="K140" s="793"/>
      <c r="L140" s="793"/>
      <c r="M140" s="793"/>
      <c r="N140" s="793"/>
      <c r="O140" s="793"/>
      <c r="P140" s="793"/>
      <c r="Q140" s="793"/>
      <c r="R140" s="793"/>
      <c r="S140" s="793"/>
      <c r="T140" s="793"/>
      <c r="U140" s="793"/>
      <c r="V140" s="793"/>
      <c r="W140" s="793"/>
      <c r="X140" s="793"/>
      <c r="Y140" s="793"/>
      <c r="Z140" s="793"/>
    </row>
    <row r="141">
      <c r="A141" s="791">
        <f t="shared" si="1"/>
        <v>44997</v>
      </c>
      <c r="B141" s="793">
        <f>countif(Darryl!F$2:F999,$A141)+COUNTIF('ABM - Direct Outreach'!K$2:K999,$A141)</f>
        <v>0</v>
      </c>
      <c r="C141" s="793">
        <f>countif(Darryl!H$2:H999,$A141)+COUNTIF('ABM - Direct Outreach'!M$2:M999,$A141)</f>
        <v>0</v>
      </c>
      <c r="D141" s="793">
        <f>countif(Darryl!I$2:I999,$A141)+COUNTIF('ABM - Direct Outreach'!N$2:N999,$A141)</f>
        <v>0</v>
      </c>
      <c r="E141" s="793">
        <f>countif(Darryl!J$2:J999,$A141)+COUNTIF('ABM - Direct Outreach'!O$2:O999,$A141)</f>
        <v>0</v>
      </c>
      <c r="F141" s="793"/>
      <c r="G141" s="793"/>
      <c r="H141" s="793"/>
      <c r="I141" s="793"/>
      <c r="J141" s="793"/>
      <c r="K141" s="793"/>
      <c r="L141" s="793"/>
      <c r="M141" s="793"/>
      <c r="N141" s="793"/>
      <c r="O141" s="793"/>
      <c r="P141" s="793"/>
      <c r="Q141" s="793"/>
      <c r="R141" s="793"/>
      <c r="S141" s="793"/>
      <c r="T141" s="793"/>
      <c r="U141" s="793"/>
      <c r="V141" s="793"/>
      <c r="W141" s="793"/>
      <c r="X141" s="793"/>
      <c r="Y141" s="793"/>
      <c r="Z141" s="793"/>
    </row>
    <row r="142">
      <c r="A142" s="791">
        <f t="shared" si="1"/>
        <v>44998</v>
      </c>
      <c r="B142" s="793">
        <f>countif(Darryl!F$2:F999,$A142)+COUNTIF('ABM - Direct Outreach'!K$2:K999,$A142)</f>
        <v>3</v>
      </c>
      <c r="C142" s="793">
        <f>countif(Darryl!H$2:H999,$A142)+COUNTIF('ABM - Direct Outreach'!M$2:M999,$A142)</f>
        <v>4</v>
      </c>
      <c r="D142" s="793">
        <f>countif(Darryl!I$2:I999,$A142)+COUNTIF('ABM - Direct Outreach'!N$2:N999,$A142)</f>
        <v>1</v>
      </c>
      <c r="E142" s="793">
        <f>countif(Darryl!J$2:J999,$A142)+COUNTIF('ABM - Direct Outreach'!O$2:O999,$A142)</f>
        <v>0</v>
      </c>
      <c r="F142" s="793"/>
      <c r="G142" s="793"/>
      <c r="H142" s="793"/>
      <c r="I142" s="793"/>
      <c r="J142" s="793"/>
      <c r="K142" s="793"/>
      <c r="L142" s="793"/>
      <c r="M142" s="793"/>
      <c r="N142" s="793"/>
      <c r="O142" s="793"/>
      <c r="P142" s="793"/>
      <c r="Q142" s="793"/>
      <c r="R142" s="793"/>
      <c r="S142" s="793"/>
      <c r="T142" s="793"/>
      <c r="U142" s="793"/>
      <c r="V142" s="793"/>
      <c r="W142" s="793"/>
      <c r="X142" s="793"/>
      <c r="Y142" s="793"/>
      <c r="Z142" s="793"/>
    </row>
    <row r="143">
      <c r="A143" s="791">
        <f t="shared" si="1"/>
        <v>44999</v>
      </c>
      <c r="B143" s="793">
        <f>countif(Darryl!F$2:F999,$A143)+COUNTIF('ABM - Direct Outreach'!K$2:K999,$A143)</f>
        <v>9</v>
      </c>
      <c r="C143" s="793">
        <f>countif(Darryl!H$2:H999,$A143)+COUNTIF('ABM - Direct Outreach'!M$2:M999,$A143)</f>
        <v>1</v>
      </c>
      <c r="D143" s="793">
        <f>countif(Darryl!I$2:I999,$A143)+COUNTIF('ABM - Direct Outreach'!N$2:N999,$A143)</f>
        <v>0</v>
      </c>
      <c r="E143" s="793">
        <f>countif(Darryl!J$2:J999,$A143)+COUNTIF('ABM - Direct Outreach'!O$2:O999,$A143)</f>
        <v>0</v>
      </c>
      <c r="F143" s="793"/>
      <c r="G143" s="793"/>
      <c r="H143" s="793"/>
      <c r="I143" s="793"/>
      <c r="J143" s="793"/>
      <c r="K143" s="793"/>
      <c r="L143" s="793"/>
      <c r="M143" s="793"/>
      <c r="N143" s="793"/>
      <c r="O143" s="793"/>
      <c r="P143" s="793"/>
      <c r="Q143" s="793"/>
      <c r="R143" s="793"/>
      <c r="S143" s="793"/>
      <c r="T143" s="793"/>
      <c r="U143" s="793"/>
      <c r="V143" s="793"/>
      <c r="W143" s="793"/>
      <c r="X143" s="793"/>
      <c r="Y143" s="793"/>
      <c r="Z143" s="793"/>
    </row>
    <row r="144">
      <c r="A144" s="791">
        <f t="shared" si="1"/>
        <v>45000</v>
      </c>
      <c r="B144" s="793">
        <f>countif(Darryl!F$2:F999,$A144)+COUNTIF('ABM - Direct Outreach'!K$2:K999,$A144)</f>
        <v>8</v>
      </c>
      <c r="C144" s="793">
        <f>countif(Darryl!H$2:H999,$A144)+COUNTIF('ABM - Direct Outreach'!M$2:M999,$A144)</f>
        <v>1</v>
      </c>
      <c r="D144" s="793">
        <f>countif(Darryl!I$2:I999,$A144)+COUNTIF('ABM - Direct Outreach'!N$2:N999,$A144)</f>
        <v>0</v>
      </c>
      <c r="E144" s="793">
        <f>countif(Darryl!J$2:J999,$A144)+COUNTIF('ABM - Direct Outreach'!O$2:O999,$A144)</f>
        <v>2</v>
      </c>
      <c r="F144" s="793"/>
      <c r="G144" s="793"/>
      <c r="H144" s="793"/>
      <c r="I144" s="793"/>
      <c r="J144" s="793"/>
      <c r="K144" s="793"/>
      <c r="L144" s="793"/>
      <c r="M144" s="793"/>
      <c r="N144" s="793"/>
      <c r="O144" s="793"/>
      <c r="P144" s="793"/>
      <c r="Q144" s="793"/>
      <c r="R144" s="793"/>
      <c r="S144" s="793"/>
      <c r="T144" s="793"/>
      <c r="U144" s="793"/>
      <c r="V144" s="793"/>
      <c r="W144" s="793"/>
      <c r="X144" s="793"/>
      <c r="Y144" s="793"/>
      <c r="Z144" s="793"/>
    </row>
    <row r="145">
      <c r="A145" s="791">
        <f t="shared" si="1"/>
        <v>45001</v>
      </c>
      <c r="B145" s="793">
        <f>countif(Darryl!F$2:F999,$A145)+COUNTIF('ABM - Direct Outreach'!K$2:K999,$A145)</f>
        <v>4</v>
      </c>
      <c r="C145" s="793">
        <f>countif(Darryl!H$2:H999,$A145)+COUNTIF('ABM - Direct Outreach'!M$2:M999,$A145)</f>
        <v>1</v>
      </c>
      <c r="D145" s="793">
        <f>countif(Darryl!I$2:I999,$A145)+COUNTIF('ABM - Direct Outreach'!N$2:N999,$A145)</f>
        <v>1</v>
      </c>
      <c r="E145" s="793">
        <f>countif(Darryl!J$2:J999,$A145)+COUNTIF('ABM - Direct Outreach'!O$2:O999,$A145)</f>
        <v>0</v>
      </c>
      <c r="F145" s="793"/>
      <c r="G145" s="793"/>
      <c r="H145" s="793"/>
      <c r="I145" s="793"/>
      <c r="J145" s="793"/>
      <c r="K145" s="793"/>
      <c r="L145" s="793"/>
      <c r="M145" s="793"/>
      <c r="N145" s="793"/>
      <c r="O145" s="793"/>
      <c r="P145" s="793"/>
      <c r="Q145" s="793"/>
      <c r="R145" s="793"/>
      <c r="S145" s="793"/>
      <c r="T145" s="793"/>
      <c r="U145" s="793"/>
      <c r="V145" s="793"/>
      <c r="W145" s="793"/>
      <c r="X145" s="793"/>
      <c r="Y145" s="793"/>
      <c r="Z145" s="793"/>
    </row>
    <row r="146">
      <c r="A146" s="791">
        <f t="shared" si="1"/>
        <v>45002</v>
      </c>
      <c r="B146" s="793">
        <f>countif(Darryl!F$2:F999,$A146)+COUNTIF('ABM - Direct Outreach'!K$2:K999,$A146)</f>
        <v>0</v>
      </c>
      <c r="C146" s="793">
        <f>countif(Darryl!H$2:H999,$A146)+COUNTIF('ABM - Direct Outreach'!M$2:M999,$A146)</f>
        <v>0</v>
      </c>
      <c r="D146" s="793">
        <f>countif(Darryl!I$2:I999,$A146)+COUNTIF('ABM - Direct Outreach'!N$2:N999,$A146)</f>
        <v>0</v>
      </c>
      <c r="E146" s="793">
        <f>countif(Darryl!J$2:J999,$A146)+COUNTIF('ABM - Direct Outreach'!O$2:O999,$A146)</f>
        <v>1</v>
      </c>
      <c r="F146" s="793"/>
      <c r="G146" s="793"/>
      <c r="H146" s="793"/>
      <c r="I146" s="793"/>
      <c r="J146" s="793"/>
      <c r="K146" s="793"/>
      <c r="L146" s="793"/>
      <c r="M146" s="793"/>
      <c r="N146" s="793"/>
      <c r="O146" s="793"/>
      <c r="P146" s="793"/>
      <c r="Q146" s="793"/>
      <c r="R146" s="793"/>
      <c r="S146" s="793"/>
      <c r="T146" s="793"/>
      <c r="U146" s="793"/>
      <c r="V146" s="793"/>
      <c r="W146" s="793"/>
      <c r="X146" s="793"/>
      <c r="Y146" s="793"/>
      <c r="Z146" s="793"/>
    </row>
    <row r="147">
      <c r="A147" s="791">
        <f t="shared" si="1"/>
        <v>45003</v>
      </c>
      <c r="B147" s="793">
        <f>countif(Darryl!F$2:F999,$A147)+COUNTIF('ABM - Direct Outreach'!K$2:K999,$A147)</f>
        <v>0</v>
      </c>
      <c r="C147" s="793">
        <f>countif(Darryl!H$2:H999,$A147)+COUNTIF('ABM - Direct Outreach'!M$2:M999,$A147)</f>
        <v>0</v>
      </c>
      <c r="D147" s="793">
        <f>countif(Darryl!I$2:I999,$A147)+COUNTIF('ABM - Direct Outreach'!N$2:N999,$A147)</f>
        <v>0</v>
      </c>
      <c r="E147" s="793">
        <f>countif(Darryl!J$2:J999,$A147)+COUNTIF('ABM - Direct Outreach'!O$2:O999,$A147)</f>
        <v>0</v>
      </c>
      <c r="F147" s="793"/>
      <c r="G147" s="793"/>
      <c r="H147" s="793"/>
      <c r="I147" s="793"/>
      <c r="J147" s="793"/>
      <c r="K147" s="793"/>
      <c r="L147" s="793"/>
      <c r="M147" s="793"/>
      <c r="N147" s="793"/>
      <c r="O147" s="793"/>
      <c r="P147" s="793"/>
      <c r="Q147" s="793"/>
      <c r="R147" s="793"/>
      <c r="S147" s="793"/>
      <c r="T147" s="793"/>
      <c r="U147" s="793"/>
      <c r="V147" s="793"/>
      <c r="W147" s="793"/>
      <c r="X147" s="793"/>
      <c r="Y147" s="793"/>
      <c r="Z147" s="793"/>
    </row>
    <row r="148">
      <c r="A148" s="791">
        <f t="shared" si="1"/>
        <v>45004</v>
      </c>
      <c r="B148" s="793">
        <f>countif(Darryl!F$2:F999,$A148)+COUNTIF('ABM - Direct Outreach'!K$2:K999,$A148)</f>
        <v>0</v>
      </c>
      <c r="C148" s="793">
        <f>countif(Darryl!H$2:H999,$A148)+COUNTIF('ABM - Direct Outreach'!M$2:M999,$A148)</f>
        <v>0</v>
      </c>
      <c r="D148" s="793">
        <f>countif(Darryl!I$2:I999,$A148)+COUNTIF('ABM - Direct Outreach'!N$2:N999,$A148)</f>
        <v>0</v>
      </c>
      <c r="E148" s="793">
        <f>countif(Darryl!J$2:J999,$A148)+COUNTIF('ABM - Direct Outreach'!O$2:O999,$A148)</f>
        <v>0</v>
      </c>
      <c r="F148" s="793"/>
      <c r="G148" s="793"/>
      <c r="H148" s="793"/>
      <c r="I148" s="793"/>
      <c r="J148" s="793"/>
      <c r="K148" s="793"/>
      <c r="L148" s="793"/>
      <c r="M148" s="793"/>
      <c r="N148" s="793"/>
      <c r="O148" s="793"/>
      <c r="P148" s="793"/>
      <c r="Q148" s="793"/>
      <c r="R148" s="793"/>
      <c r="S148" s="793"/>
      <c r="T148" s="793"/>
      <c r="U148" s="793"/>
      <c r="V148" s="793"/>
      <c r="W148" s="793"/>
      <c r="X148" s="793"/>
      <c r="Y148" s="793"/>
      <c r="Z148" s="793"/>
    </row>
    <row r="149">
      <c r="A149" s="791">
        <f t="shared" si="1"/>
        <v>45005</v>
      </c>
      <c r="B149" s="793">
        <f>countif(Darryl!F$2:F999,$A149)+COUNTIF('ABM - Direct Outreach'!K$2:K999,$A149)</f>
        <v>4</v>
      </c>
      <c r="C149" s="793">
        <f>countif(Darryl!H$2:H999,$A149)+COUNTIF('ABM - Direct Outreach'!M$2:M999,$A149)</f>
        <v>2</v>
      </c>
      <c r="D149" s="793">
        <f>countif(Darryl!I$2:I999,$A149)+COUNTIF('ABM - Direct Outreach'!N$2:N999,$A149)</f>
        <v>0</v>
      </c>
      <c r="E149" s="793">
        <f>countif(Darryl!J$2:J999,$A149)+COUNTIF('ABM - Direct Outreach'!O$2:O999,$A149)</f>
        <v>0</v>
      </c>
      <c r="F149" s="793"/>
      <c r="G149" s="793"/>
      <c r="H149" s="793"/>
      <c r="I149" s="793"/>
      <c r="J149" s="793"/>
      <c r="K149" s="793"/>
      <c r="L149" s="793"/>
      <c r="M149" s="793"/>
      <c r="N149" s="793"/>
      <c r="O149" s="793"/>
      <c r="P149" s="793"/>
      <c r="Q149" s="793"/>
      <c r="R149" s="793"/>
      <c r="S149" s="793"/>
      <c r="T149" s="793"/>
      <c r="U149" s="793"/>
      <c r="V149" s="793"/>
      <c r="W149" s="793"/>
      <c r="X149" s="793"/>
      <c r="Y149" s="793"/>
      <c r="Z149" s="793"/>
    </row>
    <row r="150">
      <c r="A150" s="791">
        <f t="shared" si="1"/>
        <v>45006</v>
      </c>
      <c r="B150" s="793">
        <f>countif(Darryl!F$2:F999,$A150)+COUNTIF('ABM - Direct Outreach'!K$2:K999,$A150)</f>
        <v>9</v>
      </c>
      <c r="C150" s="793">
        <f>countif(Darryl!H$2:H999,$A150)+COUNTIF('ABM - Direct Outreach'!M$2:M999,$A150)</f>
        <v>1</v>
      </c>
      <c r="D150" s="793">
        <f>countif(Darryl!I$2:I999,$A150)+COUNTIF('ABM - Direct Outreach'!N$2:N999,$A150)</f>
        <v>0</v>
      </c>
      <c r="E150" s="793">
        <f>countif(Darryl!J$2:J999,$A150)+COUNTIF('ABM - Direct Outreach'!O$2:O999,$A150)</f>
        <v>0</v>
      </c>
      <c r="F150" s="793"/>
      <c r="G150" s="793"/>
      <c r="H150" s="793"/>
      <c r="I150" s="793"/>
      <c r="J150" s="793"/>
      <c r="K150" s="793"/>
      <c r="L150" s="793"/>
      <c r="M150" s="793"/>
      <c r="N150" s="793"/>
      <c r="O150" s="793"/>
      <c r="P150" s="793"/>
      <c r="Q150" s="793"/>
      <c r="R150" s="793"/>
      <c r="S150" s="793"/>
      <c r="T150" s="793"/>
      <c r="U150" s="793"/>
      <c r="V150" s="793"/>
      <c r="W150" s="793"/>
      <c r="X150" s="793"/>
      <c r="Y150" s="793"/>
      <c r="Z150" s="793"/>
    </row>
    <row r="151">
      <c r="A151" s="791">
        <f t="shared" si="1"/>
        <v>45007</v>
      </c>
      <c r="B151" s="793">
        <f>countif(Darryl!F$2:F999,$A151)+COUNTIF('ABM - Direct Outreach'!K$2:K999,$A151)</f>
        <v>5</v>
      </c>
      <c r="C151" s="793">
        <f>countif(Darryl!H$2:H999,$A151)+COUNTIF('ABM - Direct Outreach'!M$2:M999,$A151)</f>
        <v>3</v>
      </c>
      <c r="D151" s="793">
        <f>countif(Darryl!I$2:I999,$A151)+COUNTIF('ABM - Direct Outreach'!N$2:N999,$A151)</f>
        <v>1</v>
      </c>
      <c r="E151" s="793">
        <f>countif(Darryl!J$2:J999,$A151)+COUNTIF('ABM - Direct Outreach'!O$2:O999,$A151)</f>
        <v>0</v>
      </c>
      <c r="F151" s="793"/>
      <c r="G151" s="793"/>
      <c r="H151" s="793"/>
      <c r="I151" s="793"/>
      <c r="J151" s="793"/>
      <c r="K151" s="793"/>
      <c r="L151" s="793"/>
      <c r="M151" s="793"/>
      <c r="N151" s="793"/>
      <c r="O151" s="793"/>
      <c r="P151" s="793"/>
      <c r="Q151" s="793"/>
      <c r="R151" s="793"/>
      <c r="S151" s="793"/>
      <c r="T151" s="793"/>
      <c r="U151" s="793"/>
      <c r="V151" s="793"/>
      <c r="W151" s="793"/>
      <c r="X151" s="793"/>
      <c r="Y151" s="793"/>
      <c r="Z151" s="793"/>
    </row>
    <row r="152">
      <c r="A152" s="791">
        <f t="shared" si="1"/>
        <v>45008</v>
      </c>
      <c r="B152" s="793">
        <f>countif(Darryl!F$2:F999,$A152)+COUNTIF('ABM - Direct Outreach'!K$2:K999,$A152)</f>
        <v>6</v>
      </c>
      <c r="C152" s="793">
        <f>countif(Darryl!H$2:H999,$A152)+COUNTIF('ABM - Direct Outreach'!M$2:M999,$A152)</f>
        <v>1</v>
      </c>
      <c r="D152" s="793">
        <f>countif(Darryl!I$2:I999,$A152)+COUNTIF('ABM - Direct Outreach'!N$2:N999,$A152)</f>
        <v>0</v>
      </c>
      <c r="E152" s="793">
        <f>countif(Darryl!J$2:J999,$A152)+COUNTIF('ABM - Direct Outreach'!O$2:O999,$A152)</f>
        <v>0</v>
      </c>
      <c r="F152" s="793"/>
      <c r="G152" s="793"/>
      <c r="H152" s="793"/>
      <c r="I152" s="793"/>
      <c r="J152" s="793"/>
      <c r="K152" s="793"/>
      <c r="L152" s="793"/>
      <c r="M152" s="793"/>
      <c r="N152" s="793"/>
      <c r="O152" s="793"/>
      <c r="P152" s="793"/>
      <c r="Q152" s="793"/>
      <c r="R152" s="793"/>
      <c r="S152" s="793"/>
      <c r="T152" s="793"/>
      <c r="U152" s="793"/>
      <c r="V152" s="793"/>
      <c r="W152" s="793"/>
      <c r="X152" s="793"/>
      <c r="Y152" s="793"/>
      <c r="Z152" s="793"/>
    </row>
    <row r="153">
      <c r="A153" s="791">
        <f t="shared" si="1"/>
        <v>45009</v>
      </c>
      <c r="B153" s="793">
        <f>countif(Darryl!F$2:F999,$A153)+COUNTIF('ABM - Direct Outreach'!K$2:K999,$A153)</f>
        <v>9</v>
      </c>
      <c r="C153" s="793">
        <f>countif(Darryl!H$2:H999,$A153)+COUNTIF('ABM - Direct Outreach'!M$2:M999,$A153)</f>
        <v>0</v>
      </c>
      <c r="D153" s="793">
        <f>countif(Darryl!I$2:I999,$A153)+COUNTIF('ABM - Direct Outreach'!N$2:N999,$A153)</f>
        <v>1</v>
      </c>
      <c r="E153" s="793">
        <f>countif(Darryl!J$2:J999,$A153)+COUNTIF('ABM - Direct Outreach'!O$2:O999,$A153)</f>
        <v>0</v>
      </c>
      <c r="F153" s="793"/>
      <c r="G153" s="793"/>
      <c r="H153" s="793"/>
      <c r="I153" s="793"/>
      <c r="J153" s="793"/>
      <c r="K153" s="793"/>
      <c r="L153" s="793"/>
      <c r="M153" s="793"/>
      <c r="N153" s="793"/>
      <c r="O153" s="793"/>
      <c r="P153" s="793"/>
      <c r="Q153" s="793"/>
      <c r="R153" s="793"/>
      <c r="S153" s="793"/>
      <c r="T153" s="793"/>
      <c r="U153" s="793"/>
      <c r="V153" s="793"/>
      <c r="W153" s="793"/>
      <c r="X153" s="793"/>
      <c r="Y153" s="793"/>
      <c r="Z153" s="793"/>
    </row>
    <row r="154">
      <c r="A154" s="791">
        <f t="shared" si="1"/>
        <v>45010</v>
      </c>
      <c r="B154" s="793">
        <f>countif(Darryl!F$2:F999,$A154)+COUNTIF('ABM - Direct Outreach'!K$2:K999,$A154)</f>
        <v>0</v>
      </c>
      <c r="C154" s="793">
        <f>countif(Darryl!H$2:H999,$A154)+COUNTIF('ABM - Direct Outreach'!M$2:M999,$A154)</f>
        <v>0</v>
      </c>
      <c r="D154" s="793">
        <f>countif(Darryl!I$2:I999,$A154)+COUNTIF('ABM - Direct Outreach'!N$2:N999,$A154)</f>
        <v>0</v>
      </c>
      <c r="E154" s="793">
        <f>countif(Darryl!J$2:J999,$A154)+COUNTIF('ABM - Direct Outreach'!O$2:O999,$A154)</f>
        <v>0</v>
      </c>
      <c r="F154" s="793"/>
      <c r="G154" s="793"/>
      <c r="H154" s="793"/>
      <c r="I154" s="793"/>
      <c r="J154" s="793"/>
      <c r="K154" s="793"/>
      <c r="L154" s="793"/>
      <c r="M154" s="793"/>
      <c r="N154" s="793"/>
      <c r="O154" s="793"/>
      <c r="P154" s="793"/>
      <c r="Q154" s="793"/>
      <c r="R154" s="793"/>
      <c r="S154" s="793"/>
      <c r="T154" s="793"/>
      <c r="U154" s="793"/>
      <c r="V154" s="793"/>
      <c r="W154" s="793"/>
      <c r="X154" s="793"/>
      <c r="Y154" s="793"/>
      <c r="Z154" s="793"/>
    </row>
    <row r="155">
      <c r="A155" s="791">
        <f t="shared" si="1"/>
        <v>45011</v>
      </c>
      <c r="B155" s="793">
        <f>countif(Darryl!F$2:F999,$A155)+COUNTIF('ABM - Direct Outreach'!K$2:K999,$A155)</f>
        <v>0</v>
      </c>
      <c r="C155" s="793">
        <f>countif(Darryl!H$2:H999,$A155)+COUNTIF('ABM - Direct Outreach'!M$2:M999,$A155)</f>
        <v>0</v>
      </c>
      <c r="D155" s="793">
        <f>countif(Darryl!I$2:I999,$A155)+COUNTIF('ABM - Direct Outreach'!N$2:N999,$A155)</f>
        <v>0</v>
      </c>
      <c r="E155" s="793">
        <f>countif(Darryl!J$2:J999,$A155)+COUNTIF('ABM - Direct Outreach'!O$2:O999,$A155)</f>
        <v>0</v>
      </c>
      <c r="F155" s="793"/>
      <c r="G155" s="793"/>
      <c r="H155" s="793"/>
      <c r="I155" s="793"/>
      <c r="J155" s="793"/>
      <c r="K155" s="793"/>
      <c r="L155" s="793"/>
      <c r="M155" s="793"/>
      <c r="N155" s="793"/>
      <c r="O155" s="793"/>
      <c r="P155" s="793"/>
      <c r="Q155" s="793"/>
      <c r="R155" s="793"/>
      <c r="S155" s="793"/>
      <c r="T155" s="793"/>
      <c r="U155" s="793"/>
      <c r="V155" s="793"/>
      <c r="W155" s="793"/>
      <c r="X155" s="793"/>
      <c r="Y155" s="793"/>
      <c r="Z155" s="793"/>
    </row>
    <row r="156">
      <c r="A156" s="791">
        <f t="shared" si="1"/>
        <v>45012</v>
      </c>
      <c r="B156" s="793">
        <f>countif(Darryl!F$2:F999,$A156)+COUNTIF('ABM - Direct Outreach'!K$2:K999,$A156)</f>
        <v>7</v>
      </c>
      <c r="C156" s="793">
        <f>countif(Darryl!H$2:H999,$A156)+COUNTIF('ABM - Direct Outreach'!M$2:M999,$A156)</f>
        <v>1</v>
      </c>
      <c r="D156" s="793">
        <f>countif(Darryl!I$2:I999,$A156)+COUNTIF('ABM - Direct Outreach'!N$2:N999,$A156)</f>
        <v>0</v>
      </c>
      <c r="E156" s="793">
        <f>countif(Darryl!J$2:J999,$A156)+COUNTIF('ABM - Direct Outreach'!O$2:O999,$A156)</f>
        <v>0</v>
      </c>
      <c r="F156" s="793"/>
      <c r="G156" s="793"/>
      <c r="H156" s="793"/>
      <c r="I156" s="793"/>
      <c r="J156" s="793"/>
      <c r="K156" s="793"/>
      <c r="L156" s="793"/>
      <c r="M156" s="793"/>
      <c r="N156" s="793"/>
      <c r="O156" s="793"/>
      <c r="P156" s="793"/>
      <c r="Q156" s="793"/>
      <c r="R156" s="793"/>
      <c r="S156" s="793"/>
      <c r="T156" s="793"/>
      <c r="U156" s="793"/>
      <c r="V156" s="793"/>
      <c r="W156" s="793"/>
      <c r="X156" s="793"/>
      <c r="Y156" s="793"/>
      <c r="Z156" s="793"/>
    </row>
    <row r="157">
      <c r="A157" s="791">
        <f t="shared" si="1"/>
        <v>45013</v>
      </c>
      <c r="B157" s="793">
        <f>countif(Darryl!F$2:F999,$A157)+COUNTIF('ABM - Direct Outreach'!K$2:K999,$A157)</f>
        <v>7</v>
      </c>
      <c r="C157" s="793">
        <f>countif(Darryl!H$2:H999,$A157)+COUNTIF('ABM - Direct Outreach'!M$2:M999,$A157)</f>
        <v>2</v>
      </c>
      <c r="D157" s="793">
        <f>countif(Darryl!I$2:I999,$A157)+COUNTIF('ABM - Direct Outreach'!N$2:N999,$A157)</f>
        <v>1</v>
      </c>
      <c r="E157" s="793">
        <f>countif(Darryl!J$2:J999,$A157)+COUNTIF('ABM - Direct Outreach'!O$2:O999,$A157)</f>
        <v>0</v>
      </c>
      <c r="F157" s="793"/>
      <c r="G157" s="793"/>
      <c r="H157" s="793"/>
      <c r="I157" s="793"/>
      <c r="J157" s="793"/>
      <c r="K157" s="793"/>
      <c r="L157" s="793"/>
      <c r="M157" s="793"/>
      <c r="N157" s="793"/>
      <c r="O157" s="793"/>
      <c r="P157" s="793"/>
      <c r="Q157" s="793"/>
      <c r="R157" s="793"/>
      <c r="S157" s="793"/>
      <c r="T157" s="793"/>
      <c r="U157" s="793"/>
      <c r="V157" s="793"/>
      <c r="W157" s="793"/>
      <c r="X157" s="793"/>
      <c r="Y157" s="793"/>
      <c r="Z157" s="793"/>
    </row>
    <row r="158">
      <c r="A158" s="791">
        <f t="shared" si="1"/>
        <v>45014</v>
      </c>
      <c r="B158" s="793">
        <f>countif(Darryl!F$2:F999,$A158)+COUNTIF('ABM - Direct Outreach'!K$2:K999,$A158)</f>
        <v>3</v>
      </c>
      <c r="C158" s="793">
        <f>countif(Darryl!H$2:H999,$A158)+COUNTIF('ABM - Direct Outreach'!M$2:M999,$A158)</f>
        <v>1</v>
      </c>
      <c r="D158" s="793">
        <f>countif(Darryl!I$2:I999,$A158)+COUNTIF('ABM - Direct Outreach'!N$2:N999,$A158)</f>
        <v>1</v>
      </c>
      <c r="E158" s="793">
        <f>countif(Darryl!J$2:J999,$A158)+COUNTIF('ABM - Direct Outreach'!O$2:O999,$A158)</f>
        <v>3</v>
      </c>
      <c r="F158" s="793"/>
      <c r="G158" s="793"/>
      <c r="H158" s="793"/>
      <c r="I158" s="793"/>
      <c r="J158" s="793"/>
      <c r="K158" s="793"/>
      <c r="L158" s="793"/>
      <c r="M158" s="793"/>
      <c r="N158" s="793"/>
      <c r="O158" s="793"/>
      <c r="P158" s="793"/>
      <c r="Q158" s="793"/>
      <c r="R158" s="793"/>
      <c r="S158" s="793"/>
      <c r="T158" s="793"/>
      <c r="U158" s="793"/>
      <c r="V158" s="793"/>
      <c r="W158" s="793"/>
      <c r="X158" s="793"/>
      <c r="Y158" s="793"/>
      <c r="Z158" s="793"/>
    </row>
    <row r="159">
      <c r="A159" s="791">
        <f t="shared" si="1"/>
        <v>45015</v>
      </c>
      <c r="B159" s="793">
        <f>countif(Darryl!F$2:F999,$A159)+COUNTIF('ABM - Direct Outreach'!K$2:K999,$A159)</f>
        <v>10</v>
      </c>
      <c r="C159" s="793">
        <f>countif(Darryl!H$2:H999,$A159)+COUNTIF('ABM - Direct Outreach'!M$2:M999,$A159)</f>
        <v>4</v>
      </c>
      <c r="D159" s="793">
        <f>countif(Darryl!I$2:I999,$A159)+COUNTIF('ABM - Direct Outreach'!N$2:N999,$A159)</f>
        <v>0</v>
      </c>
      <c r="E159" s="793">
        <f>countif(Darryl!J$2:J999,$A159)+COUNTIF('ABM - Direct Outreach'!O$2:O999,$A159)</f>
        <v>0</v>
      </c>
      <c r="F159" s="793"/>
      <c r="G159" s="793"/>
      <c r="H159" s="793"/>
      <c r="I159" s="793"/>
      <c r="J159" s="793"/>
      <c r="K159" s="793"/>
      <c r="L159" s="793"/>
      <c r="M159" s="793"/>
      <c r="N159" s="793"/>
      <c r="O159" s="793"/>
      <c r="P159" s="793"/>
      <c r="Q159" s="793"/>
      <c r="R159" s="793"/>
      <c r="S159" s="793"/>
      <c r="T159" s="793"/>
      <c r="U159" s="793"/>
      <c r="V159" s="793"/>
      <c r="W159" s="793"/>
      <c r="X159" s="793"/>
      <c r="Y159" s="793"/>
      <c r="Z159" s="793"/>
    </row>
    <row r="160">
      <c r="A160" s="791">
        <f t="shared" si="1"/>
        <v>45016</v>
      </c>
      <c r="B160" s="793">
        <f>countif(Darryl!F$2:F999,$A160)+COUNTIF('ABM - Direct Outreach'!K$2:K999,$A160)</f>
        <v>7</v>
      </c>
      <c r="C160" s="793">
        <f>countif(Darryl!H$2:H999,$A160)+COUNTIF('ABM - Direct Outreach'!M$2:M999,$A160)</f>
        <v>2</v>
      </c>
      <c r="D160" s="793">
        <f>countif(Darryl!I$2:I999,$A160)+COUNTIF('ABM - Direct Outreach'!N$2:N999,$A160)</f>
        <v>0</v>
      </c>
      <c r="E160" s="793">
        <f>countif(Darryl!J$2:J999,$A160)+COUNTIF('ABM - Direct Outreach'!O$2:O999,$A160)</f>
        <v>0</v>
      </c>
      <c r="F160" s="793"/>
      <c r="G160" s="793"/>
      <c r="H160" s="793"/>
      <c r="I160" s="793"/>
      <c r="J160" s="793"/>
      <c r="K160" s="793"/>
      <c r="L160" s="793"/>
      <c r="M160" s="793"/>
      <c r="N160" s="793"/>
      <c r="O160" s="793"/>
      <c r="P160" s="793"/>
      <c r="Q160" s="793"/>
      <c r="R160" s="793"/>
      <c r="S160" s="793"/>
      <c r="T160" s="793"/>
      <c r="U160" s="793"/>
      <c r="V160" s="793"/>
      <c r="W160" s="793"/>
      <c r="X160" s="793"/>
      <c r="Y160" s="793"/>
      <c r="Z160" s="793"/>
    </row>
    <row r="161">
      <c r="A161" s="791">
        <f t="shared" si="1"/>
        <v>45017</v>
      </c>
      <c r="B161" s="793">
        <f>countif(Darryl!F$2:F999,$A161)+COUNTIF('ABM - Direct Outreach'!K$2:K999,$A161)</f>
        <v>0</v>
      </c>
      <c r="C161" s="793">
        <f>countif(Darryl!H$2:H999,$A161)+COUNTIF('ABM - Direct Outreach'!M$2:M999,$A161)</f>
        <v>0</v>
      </c>
      <c r="D161" s="793">
        <f>countif(Darryl!I$2:I999,$A161)+COUNTIF('ABM - Direct Outreach'!N$2:N999,$A161)</f>
        <v>0</v>
      </c>
      <c r="E161" s="793">
        <f>countif(Darryl!J$2:J999,$A161)+COUNTIF('ABM - Direct Outreach'!O$2:O999,$A161)</f>
        <v>0</v>
      </c>
      <c r="F161" s="793"/>
      <c r="G161" s="793"/>
      <c r="H161" s="793"/>
      <c r="I161" s="793"/>
      <c r="J161" s="793"/>
      <c r="K161" s="793"/>
      <c r="L161" s="793"/>
      <c r="M161" s="793"/>
      <c r="N161" s="793"/>
      <c r="O161" s="793"/>
      <c r="P161" s="793"/>
      <c r="Q161" s="793"/>
      <c r="R161" s="793"/>
      <c r="S161" s="793"/>
      <c r="T161" s="793"/>
      <c r="U161" s="793"/>
      <c r="V161" s="793"/>
      <c r="W161" s="793"/>
      <c r="X161" s="793"/>
      <c r="Y161" s="793"/>
      <c r="Z161" s="793"/>
    </row>
    <row r="162">
      <c r="A162" s="791">
        <f t="shared" si="1"/>
        <v>45018</v>
      </c>
      <c r="B162" s="793">
        <f>countif(Darryl!F$2:F999,$A162)+COUNTIF('ABM - Direct Outreach'!K$2:K999,$A162)</f>
        <v>0</v>
      </c>
      <c r="C162" s="793">
        <f>countif(Darryl!H$2:H999,$A162)+COUNTIF('ABM - Direct Outreach'!M$2:M999,$A162)</f>
        <v>0</v>
      </c>
      <c r="D162" s="793">
        <f>countif(Darryl!I$2:I999,$A162)+COUNTIF('ABM - Direct Outreach'!N$2:N999,$A162)</f>
        <v>0</v>
      </c>
      <c r="E162" s="793">
        <f>countif(Darryl!J$2:J999,$A162)+COUNTIF('ABM - Direct Outreach'!O$2:O999,$A162)</f>
        <v>0</v>
      </c>
      <c r="F162" s="793"/>
      <c r="G162" s="793"/>
      <c r="H162" s="793"/>
      <c r="I162" s="793"/>
      <c r="J162" s="793"/>
      <c r="K162" s="793"/>
      <c r="L162" s="793"/>
      <c r="M162" s="793"/>
      <c r="N162" s="793"/>
      <c r="O162" s="793"/>
      <c r="P162" s="793"/>
      <c r="Q162" s="793"/>
      <c r="R162" s="793"/>
      <c r="S162" s="793"/>
      <c r="T162" s="793"/>
      <c r="U162" s="793"/>
      <c r="V162" s="793"/>
      <c r="W162" s="793"/>
      <c r="X162" s="793"/>
      <c r="Y162" s="793"/>
      <c r="Z162" s="793"/>
    </row>
    <row r="163">
      <c r="A163" s="791">
        <f t="shared" si="1"/>
        <v>45019</v>
      </c>
      <c r="B163" s="793">
        <f>countif(Darryl!F$2:F999,$A163)+COUNTIF('ABM - Direct Outreach'!K$2:K999,$A163)</f>
        <v>5</v>
      </c>
      <c r="C163" s="793">
        <f>countif(Darryl!H$2:H999,$A163)+COUNTIF('ABM - Direct Outreach'!M$2:M999,$A163)</f>
        <v>6</v>
      </c>
      <c r="D163" s="793">
        <f>countif(Darryl!I$2:I999,$A163)+COUNTIF('ABM - Direct Outreach'!N$2:N999,$A163)</f>
        <v>1</v>
      </c>
      <c r="E163" s="793">
        <f>countif(Darryl!J$2:J999,$A163)+COUNTIF('ABM - Direct Outreach'!O$2:O999,$A163)</f>
        <v>0</v>
      </c>
      <c r="F163" s="793"/>
      <c r="G163" s="793"/>
      <c r="H163" s="793"/>
      <c r="I163" s="793"/>
      <c r="J163" s="793"/>
      <c r="K163" s="793"/>
      <c r="L163" s="793"/>
      <c r="M163" s="793"/>
      <c r="N163" s="793"/>
      <c r="O163" s="793"/>
      <c r="P163" s="793"/>
      <c r="Q163" s="793"/>
      <c r="R163" s="793"/>
      <c r="S163" s="793"/>
      <c r="T163" s="793"/>
      <c r="U163" s="793"/>
      <c r="V163" s="793"/>
      <c r="W163" s="793"/>
      <c r="X163" s="793"/>
      <c r="Y163" s="793"/>
      <c r="Z163" s="793"/>
    </row>
    <row r="164">
      <c r="A164" s="791">
        <f t="shared" si="1"/>
        <v>45020</v>
      </c>
      <c r="B164" s="793">
        <f>countif(Darryl!F$2:F999,$A164)+COUNTIF('ABM - Direct Outreach'!K$2:K999,$A164)</f>
        <v>5</v>
      </c>
      <c r="C164" s="793">
        <f>countif(Darryl!H$2:H999,$A164)+COUNTIF('ABM - Direct Outreach'!M$2:M999,$A164)</f>
        <v>0</v>
      </c>
      <c r="D164" s="793">
        <f>countif(Darryl!I$2:I999,$A164)+COUNTIF('ABM - Direct Outreach'!N$2:N999,$A164)</f>
        <v>1</v>
      </c>
      <c r="E164" s="793">
        <f>countif(Darryl!J$2:J999,$A164)+COUNTIF('ABM - Direct Outreach'!O$2:O999,$A164)</f>
        <v>0</v>
      </c>
      <c r="F164" s="793"/>
      <c r="G164" s="793"/>
      <c r="H164" s="793"/>
      <c r="I164" s="793"/>
      <c r="J164" s="793"/>
      <c r="K164" s="793"/>
      <c r="L164" s="793"/>
      <c r="M164" s="793"/>
      <c r="N164" s="793"/>
      <c r="O164" s="793"/>
      <c r="P164" s="793"/>
      <c r="Q164" s="793"/>
      <c r="R164" s="793"/>
      <c r="S164" s="793"/>
      <c r="T164" s="793"/>
      <c r="U164" s="793"/>
      <c r="V164" s="793"/>
      <c r="W164" s="793"/>
      <c r="X164" s="793"/>
      <c r="Y164" s="793"/>
      <c r="Z164" s="793"/>
    </row>
    <row r="165">
      <c r="A165" s="791">
        <f t="shared" si="1"/>
        <v>45021</v>
      </c>
      <c r="B165" s="793">
        <f>countif(Darryl!F$2:F999,$A165)+COUNTIF('ABM - Direct Outreach'!K$2:K999,$A165)</f>
        <v>8</v>
      </c>
      <c r="C165" s="793">
        <f>countif(Darryl!H$2:H999,$A165)+COUNTIF('ABM - Direct Outreach'!M$2:M999,$A165)</f>
        <v>0</v>
      </c>
      <c r="D165" s="793">
        <f>countif(Darryl!I$2:I999,$A165)+COUNTIF('ABM - Direct Outreach'!N$2:N999,$A165)</f>
        <v>0</v>
      </c>
      <c r="E165" s="793">
        <f>countif(Darryl!J$2:J999,$A165)+COUNTIF('ABM - Direct Outreach'!O$2:O999,$A165)</f>
        <v>1</v>
      </c>
      <c r="F165" s="793"/>
      <c r="G165" s="793"/>
      <c r="H165" s="793"/>
      <c r="I165" s="793"/>
      <c r="J165" s="793"/>
      <c r="K165" s="793"/>
      <c r="L165" s="793"/>
      <c r="M165" s="793"/>
      <c r="N165" s="793"/>
      <c r="O165" s="793"/>
      <c r="P165" s="793"/>
      <c r="Q165" s="793"/>
      <c r="R165" s="793"/>
      <c r="S165" s="793"/>
      <c r="T165" s="793"/>
      <c r="U165" s="793"/>
      <c r="V165" s="793"/>
      <c r="W165" s="793"/>
      <c r="X165" s="793"/>
      <c r="Y165" s="793"/>
      <c r="Z165" s="793"/>
    </row>
    <row r="166">
      <c r="A166" s="791">
        <f t="shared" si="1"/>
        <v>45022</v>
      </c>
      <c r="B166" s="793">
        <f>countif(Darryl!F$2:F999,$A166)+COUNTIF('ABM - Direct Outreach'!K$2:K999,$A166)</f>
        <v>9</v>
      </c>
      <c r="C166" s="793">
        <f>countif(Darryl!H$2:H999,$A166)+COUNTIF('ABM - Direct Outreach'!M$2:M999,$A166)</f>
        <v>1</v>
      </c>
      <c r="D166" s="793">
        <f>countif(Darryl!I$2:I999,$A166)+COUNTIF('ABM - Direct Outreach'!N$2:N999,$A166)</f>
        <v>1</v>
      </c>
      <c r="E166" s="793">
        <f>countif(Darryl!J$2:J999,$A166)+COUNTIF('ABM - Direct Outreach'!O$2:O999,$A166)</f>
        <v>0</v>
      </c>
      <c r="F166" s="793"/>
      <c r="G166" s="793"/>
      <c r="H166" s="793"/>
      <c r="I166" s="793"/>
      <c r="J166" s="793"/>
      <c r="K166" s="793"/>
      <c r="L166" s="793"/>
      <c r="M166" s="793"/>
      <c r="N166" s="793"/>
      <c r="O166" s="793"/>
      <c r="P166" s="793"/>
      <c r="Q166" s="793"/>
      <c r="R166" s="793"/>
      <c r="S166" s="793"/>
      <c r="T166" s="793"/>
      <c r="U166" s="793"/>
      <c r="V166" s="793"/>
      <c r="W166" s="793"/>
      <c r="X166" s="793"/>
      <c r="Y166" s="793"/>
      <c r="Z166" s="793"/>
    </row>
    <row r="167">
      <c r="A167" s="791">
        <f t="shared" si="1"/>
        <v>45023</v>
      </c>
      <c r="B167" s="793">
        <f>countif(Darryl!F$2:F999,$A167)+COUNTIF('ABM - Direct Outreach'!K$2:K999,$A167)</f>
        <v>7</v>
      </c>
      <c r="C167" s="793">
        <f>countif(Darryl!H$2:H999,$A167)+COUNTIF('ABM - Direct Outreach'!M$2:M999,$A167)</f>
        <v>0</v>
      </c>
      <c r="D167" s="793">
        <f>countif(Darryl!I$2:I999,$A167)+COUNTIF('ABM - Direct Outreach'!N$2:N999,$A167)</f>
        <v>0</v>
      </c>
      <c r="E167" s="793">
        <f>countif(Darryl!J$2:J999,$A167)+COUNTIF('ABM - Direct Outreach'!O$2:O999,$A167)</f>
        <v>1</v>
      </c>
      <c r="F167" s="793"/>
      <c r="G167" s="793"/>
      <c r="H167" s="793"/>
      <c r="I167" s="793"/>
      <c r="J167" s="793"/>
      <c r="K167" s="793"/>
      <c r="L167" s="793"/>
      <c r="M167" s="793"/>
      <c r="N167" s="793"/>
      <c r="O167" s="793"/>
      <c r="P167" s="793"/>
      <c r="Q167" s="793"/>
      <c r="R167" s="793"/>
      <c r="S167" s="793"/>
      <c r="T167" s="793"/>
      <c r="U167" s="793"/>
      <c r="V167" s="793"/>
      <c r="W167" s="793"/>
      <c r="X167" s="793"/>
      <c r="Y167" s="793"/>
      <c r="Z167" s="793"/>
    </row>
    <row r="168">
      <c r="A168" s="791">
        <f t="shared" si="1"/>
        <v>45024</v>
      </c>
      <c r="B168" s="793">
        <f>countif(Darryl!F$2:F999,$A168)+COUNTIF('ABM - Direct Outreach'!K$2:K999,$A168)</f>
        <v>0</v>
      </c>
      <c r="C168" s="793">
        <f>countif(Darryl!H$2:H999,$A168)+COUNTIF('ABM - Direct Outreach'!M$2:M999,$A168)</f>
        <v>0</v>
      </c>
      <c r="D168" s="793">
        <f>countif(Darryl!I$2:I999,$A168)+COUNTIF('ABM - Direct Outreach'!N$2:N999,$A168)</f>
        <v>0</v>
      </c>
      <c r="E168" s="793">
        <f>countif(Darryl!J$2:J999,$A168)+COUNTIF('ABM - Direct Outreach'!O$2:O999,$A168)</f>
        <v>0</v>
      </c>
      <c r="F168" s="793"/>
      <c r="G168" s="793"/>
      <c r="H168" s="793"/>
      <c r="I168" s="793"/>
      <c r="J168" s="793"/>
      <c r="K168" s="793"/>
      <c r="L168" s="793"/>
      <c r="M168" s="793"/>
      <c r="N168" s="793"/>
      <c r="O168" s="793"/>
      <c r="P168" s="793"/>
      <c r="Q168" s="793"/>
      <c r="R168" s="793"/>
      <c r="S168" s="793"/>
      <c r="T168" s="793"/>
      <c r="U168" s="793"/>
      <c r="V168" s="793"/>
      <c r="W168" s="793"/>
      <c r="X168" s="793"/>
      <c r="Y168" s="793"/>
      <c r="Z168" s="793"/>
    </row>
    <row r="169">
      <c r="A169" s="791">
        <f t="shared" si="1"/>
        <v>45025</v>
      </c>
      <c r="B169" s="793">
        <f>countif(Darryl!F$2:F999,$A169)+COUNTIF('ABM - Direct Outreach'!K$2:K999,$A169)</f>
        <v>0</v>
      </c>
      <c r="C169" s="793">
        <f>countif(Darryl!H$2:H999,$A169)+COUNTIF('ABM - Direct Outreach'!M$2:M999,$A169)</f>
        <v>0</v>
      </c>
      <c r="D169" s="793">
        <f>countif(Darryl!I$2:I999,$A169)+COUNTIF('ABM - Direct Outreach'!N$2:N999,$A169)</f>
        <v>0</v>
      </c>
      <c r="E169" s="793">
        <f>countif(Darryl!J$2:J999,$A169)+COUNTIF('ABM - Direct Outreach'!O$2:O999,$A169)</f>
        <v>0</v>
      </c>
      <c r="F169" s="793"/>
      <c r="G169" s="793"/>
      <c r="H169" s="793"/>
      <c r="I169" s="793"/>
      <c r="J169" s="793"/>
      <c r="K169" s="793"/>
      <c r="L169" s="793"/>
      <c r="M169" s="793"/>
      <c r="N169" s="793"/>
      <c r="O169" s="793"/>
      <c r="P169" s="793"/>
      <c r="Q169" s="793"/>
      <c r="R169" s="793"/>
      <c r="S169" s="793"/>
      <c r="T169" s="793"/>
      <c r="U169" s="793"/>
      <c r="V169" s="793"/>
      <c r="W169" s="793"/>
      <c r="X169" s="793"/>
      <c r="Y169" s="793"/>
      <c r="Z169" s="793"/>
    </row>
    <row r="170">
      <c r="A170" s="791">
        <f t="shared" si="1"/>
        <v>45026</v>
      </c>
      <c r="B170" s="793">
        <f>countif(Darryl!F$2:F999,$A170)+COUNTIF('ABM - Direct Outreach'!K$2:K999,$A170)</f>
        <v>9</v>
      </c>
      <c r="C170" s="793">
        <f>countif(Darryl!H$2:H999,$A170)+COUNTIF('ABM - Direct Outreach'!M$2:M999,$A170)</f>
        <v>0</v>
      </c>
      <c r="D170" s="793">
        <f>countif(Darryl!I$2:I999,$A170)+COUNTIF('ABM - Direct Outreach'!N$2:N999,$A170)</f>
        <v>0</v>
      </c>
      <c r="E170" s="793">
        <f>countif(Darryl!J$2:J999,$A170)+COUNTIF('ABM - Direct Outreach'!O$2:O999,$A170)</f>
        <v>0</v>
      </c>
      <c r="F170" s="793"/>
      <c r="G170" s="793"/>
      <c r="H170" s="793"/>
      <c r="I170" s="793"/>
      <c r="J170" s="793"/>
      <c r="K170" s="793"/>
      <c r="L170" s="793"/>
      <c r="M170" s="793"/>
      <c r="N170" s="793"/>
      <c r="O170" s="793"/>
      <c r="P170" s="793"/>
      <c r="Q170" s="793"/>
      <c r="R170" s="793"/>
      <c r="S170" s="793"/>
      <c r="T170" s="793"/>
      <c r="U170" s="793"/>
      <c r="V170" s="793"/>
      <c r="W170" s="793"/>
      <c r="X170" s="793"/>
      <c r="Y170" s="793"/>
      <c r="Z170" s="793"/>
    </row>
    <row r="171">
      <c r="A171" s="791">
        <f t="shared" si="1"/>
        <v>45027</v>
      </c>
      <c r="B171" s="793">
        <f>countif(Darryl!F$2:F999,$A171)+COUNTIF('ABM - Direct Outreach'!K$2:K999,$A171)</f>
        <v>5</v>
      </c>
      <c r="C171" s="793">
        <f>countif(Darryl!H$2:H999,$A171)+COUNTIF('ABM - Direct Outreach'!M$2:M999,$A171)</f>
        <v>2</v>
      </c>
      <c r="D171" s="793">
        <f>countif(Darryl!I$2:I999,$A171)+COUNTIF('ABM - Direct Outreach'!N$2:N999,$A171)</f>
        <v>0</v>
      </c>
      <c r="E171" s="793">
        <f>countif(Darryl!J$2:J999,$A171)+COUNTIF('ABM - Direct Outreach'!O$2:O999,$A171)</f>
        <v>2</v>
      </c>
      <c r="F171" s="793"/>
      <c r="G171" s="793"/>
      <c r="H171" s="793"/>
      <c r="I171" s="793"/>
      <c r="J171" s="793"/>
      <c r="K171" s="793"/>
      <c r="L171" s="793"/>
      <c r="M171" s="793"/>
      <c r="N171" s="793"/>
      <c r="O171" s="793"/>
      <c r="P171" s="793"/>
      <c r="Q171" s="793"/>
      <c r="R171" s="793"/>
      <c r="S171" s="793"/>
      <c r="T171" s="793"/>
      <c r="U171" s="793"/>
      <c r="V171" s="793"/>
      <c r="W171" s="793"/>
      <c r="X171" s="793"/>
      <c r="Y171" s="793"/>
      <c r="Z171" s="793"/>
    </row>
    <row r="172">
      <c r="A172" s="791">
        <f t="shared" si="1"/>
        <v>45028</v>
      </c>
      <c r="B172" s="793">
        <f>countif(Darryl!F$2:F999,$A172)+COUNTIF('ABM - Direct Outreach'!K$2:K999,$A172)</f>
        <v>0</v>
      </c>
      <c r="C172" s="793">
        <f>countif(Darryl!H$2:H999,$A172)+COUNTIF('ABM - Direct Outreach'!M$2:M999,$A172)</f>
        <v>0</v>
      </c>
      <c r="D172" s="793">
        <f>countif(Darryl!I$2:I999,$A172)+COUNTIF('ABM - Direct Outreach'!N$2:N999,$A172)</f>
        <v>1</v>
      </c>
      <c r="E172" s="793">
        <f>countif(Darryl!J$2:J999,$A172)+COUNTIF('ABM - Direct Outreach'!O$2:O999,$A172)</f>
        <v>1</v>
      </c>
      <c r="F172" s="793"/>
      <c r="G172" s="793"/>
      <c r="H172" s="793"/>
      <c r="I172" s="793"/>
      <c r="J172" s="793"/>
      <c r="K172" s="793"/>
      <c r="L172" s="793"/>
      <c r="M172" s="793"/>
      <c r="N172" s="793"/>
      <c r="O172" s="793"/>
      <c r="P172" s="793"/>
      <c r="Q172" s="793"/>
      <c r="R172" s="793"/>
      <c r="S172" s="793"/>
      <c r="T172" s="793"/>
      <c r="U172" s="793"/>
      <c r="V172" s="793"/>
      <c r="W172" s="793"/>
      <c r="X172" s="793"/>
      <c r="Y172" s="793"/>
      <c r="Z172" s="793"/>
    </row>
    <row r="173">
      <c r="A173" s="791">
        <f t="shared" si="1"/>
        <v>45029</v>
      </c>
      <c r="B173" s="793">
        <f>countif(Darryl!F$2:F999,$A173)+COUNTIF('ABM - Direct Outreach'!K$2:K999,$A173)</f>
        <v>0</v>
      </c>
      <c r="C173" s="793">
        <f>countif(Darryl!H$2:H999,$A173)+COUNTIF('ABM - Direct Outreach'!M$2:M999,$A173)</f>
        <v>1</v>
      </c>
      <c r="D173" s="793">
        <f>countif(Darryl!I$2:I999,$A173)+COUNTIF('ABM - Direct Outreach'!N$2:N999,$A173)</f>
        <v>2</v>
      </c>
      <c r="E173" s="793">
        <f>countif(Darryl!J$2:J999,$A173)+COUNTIF('ABM - Direct Outreach'!O$2:O999,$A173)</f>
        <v>0</v>
      </c>
      <c r="F173" s="793"/>
      <c r="G173" s="793"/>
      <c r="H173" s="793"/>
      <c r="I173" s="793"/>
      <c r="J173" s="793"/>
      <c r="K173" s="793"/>
      <c r="L173" s="793"/>
      <c r="M173" s="793"/>
      <c r="N173" s="793"/>
      <c r="O173" s="793"/>
      <c r="P173" s="793"/>
      <c r="Q173" s="793"/>
      <c r="R173" s="793"/>
      <c r="S173" s="793"/>
      <c r="T173" s="793"/>
      <c r="U173" s="793"/>
      <c r="V173" s="793"/>
      <c r="W173" s="793"/>
      <c r="X173" s="793"/>
      <c r="Y173" s="793"/>
      <c r="Z173" s="793"/>
    </row>
    <row r="174">
      <c r="A174" s="791">
        <f t="shared" si="1"/>
        <v>45030</v>
      </c>
      <c r="B174" s="793"/>
      <c r="C174" s="793"/>
      <c r="D174" s="793"/>
      <c r="E174" s="793"/>
      <c r="F174" s="793"/>
      <c r="G174" s="793"/>
      <c r="H174" s="793"/>
      <c r="I174" s="793"/>
      <c r="J174" s="793"/>
      <c r="K174" s="793"/>
      <c r="L174" s="793"/>
      <c r="M174" s="793"/>
      <c r="N174" s="793"/>
      <c r="O174" s="793"/>
      <c r="P174" s="793"/>
      <c r="Q174" s="793"/>
      <c r="R174" s="793"/>
      <c r="S174" s="793"/>
      <c r="T174" s="793"/>
      <c r="U174" s="793"/>
      <c r="V174" s="793"/>
      <c r="W174" s="793"/>
      <c r="X174" s="793"/>
      <c r="Y174" s="793"/>
      <c r="Z174" s="793"/>
    </row>
    <row r="175">
      <c r="A175" s="791">
        <f t="shared" si="1"/>
        <v>45031</v>
      </c>
      <c r="B175" s="793"/>
      <c r="C175" s="793"/>
      <c r="D175" s="793"/>
      <c r="E175" s="793"/>
      <c r="F175" s="793"/>
      <c r="G175" s="793"/>
      <c r="H175" s="793"/>
      <c r="I175" s="793"/>
      <c r="J175" s="793"/>
      <c r="K175" s="793"/>
      <c r="L175" s="793"/>
      <c r="M175" s="793"/>
      <c r="N175" s="793"/>
      <c r="O175" s="793"/>
      <c r="P175" s="793"/>
      <c r="Q175" s="793"/>
      <c r="R175" s="793"/>
      <c r="S175" s="793"/>
      <c r="T175" s="793"/>
      <c r="U175" s="793"/>
      <c r="V175" s="793"/>
      <c r="W175" s="793"/>
      <c r="X175" s="793"/>
      <c r="Y175" s="793"/>
      <c r="Z175" s="793"/>
    </row>
    <row r="176">
      <c r="A176" s="791">
        <f t="shared" si="1"/>
        <v>45032</v>
      </c>
      <c r="B176" s="793"/>
      <c r="C176" s="793"/>
      <c r="D176" s="793"/>
      <c r="E176" s="793"/>
      <c r="F176" s="793"/>
      <c r="G176" s="793"/>
      <c r="H176" s="793"/>
      <c r="I176" s="793"/>
      <c r="J176" s="793"/>
      <c r="K176" s="793"/>
      <c r="L176" s="793"/>
      <c r="M176" s="793"/>
      <c r="N176" s="793"/>
      <c r="O176" s="793"/>
      <c r="P176" s="793"/>
      <c r="Q176" s="793"/>
      <c r="R176" s="793"/>
      <c r="S176" s="793"/>
      <c r="T176" s="793"/>
      <c r="U176" s="793"/>
      <c r="V176" s="793"/>
      <c r="W176" s="793"/>
      <c r="X176" s="793"/>
      <c r="Y176" s="793"/>
      <c r="Z176" s="793"/>
    </row>
    <row r="177">
      <c r="A177" s="791">
        <f t="shared" si="1"/>
        <v>45033</v>
      </c>
      <c r="B177" s="793"/>
      <c r="C177" s="793"/>
      <c r="D177" s="793"/>
      <c r="E177" s="793"/>
      <c r="F177" s="793"/>
      <c r="G177" s="793"/>
      <c r="H177" s="793"/>
      <c r="I177" s="793"/>
      <c r="J177" s="793"/>
      <c r="K177" s="793"/>
      <c r="L177" s="793"/>
      <c r="M177" s="793"/>
      <c r="N177" s="793"/>
      <c r="O177" s="793"/>
      <c r="P177" s="793"/>
      <c r="Q177" s="793"/>
      <c r="R177" s="793"/>
      <c r="S177" s="793"/>
      <c r="T177" s="793"/>
      <c r="U177" s="793"/>
      <c r="V177" s="793"/>
      <c r="W177" s="793"/>
      <c r="X177" s="793"/>
      <c r="Y177" s="793"/>
      <c r="Z177" s="793"/>
    </row>
    <row r="178">
      <c r="A178" s="791">
        <f t="shared" si="1"/>
        <v>45034</v>
      </c>
      <c r="B178" s="793"/>
      <c r="C178" s="793"/>
      <c r="D178" s="793"/>
      <c r="E178" s="793"/>
      <c r="F178" s="793"/>
      <c r="G178" s="793"/>
      <c r="H178" s="793"/>
      <c r="I178" s="793"/>
      <c r="J178" s="793"/>
      <c r="K178" s="793"/>
      <c r="L178" s="793"/>
      <c r="M178" s="793"/>
      <c r="N178" s="793"/>
      <c r="O178" s="793"/>
      <c r="P178" s="793"/>
      <c r="Q178" s="793"/>
      <c r="R178" s="793"/>
      <c r="S178" s="793"/>
      <c r="T178" s="793"/>
      <c r="U178" s="793"/>
      <c r="V178" s="793"/>
      <c r="W178" s="793"/>
      <c r="X178" s="793"/>
      <c r="Y178" s="793"/>
      <c r="Z178" s="793"/>
    </row>
    <row r="179">
      <c r="A179" s="791">
        <f t="shared" si="1"/>
        <v>45035</v>
      </c>
      <c r="B179" s="793"/>
      <c r="C179" s="793"/>
      <c r="D179" s="793"/>
      <c r="E179" s="793"/>
      <c r="F179" s="793"/>
      <c r="G179" s="793"/>
      <c r="H179" s="793"/>
      <c r="I179" s="793"/>
      <c r="J179" s="793"/>
      <c r="K179" s="793"/>
      <c r="L179" s="793"/>
      <c r="M179" s="793"/>
      <c r="N179" s="793"/>
      <c r="O179" s="793"/>
      <c r="P179" s="793"/>
      <c r="Q179" s="793"/>
      <c r="R179" s="793"/>
      <c r="S179" s="793"/>
      <c r="T179" s="793"/>
      <c r="U179" s="793"/>
      <c r="V179" s="793"/>
      <c r="W179" s="793"/>
      <c r="X179" s="793"/>
      <c r="Y179" s="793"/>
      <c r="Z179" s="793"/>
    </row>
    <row r="180">
      <c r="A180" s="791">
        <f t="shared" si="1"/>
        <v>45036</v>
      </c>
      <c r="B180" s="793"/>
      <c r="C180" s="793"/>
      <c r="D180" s="793"/>
      <c r="E180" s="793"/>
      <c r="F180" s="793"/>
      <c r="G180" s="793"/>
      <c r="H180" s="793"/>
      <c r="I180" s="793"/>
      <c r="J180" s="793"/>
      <c r="K180" s="793"/>
      <c r="L180" s="793"/>
      <c r="M180" s="793"/>
      <c r="N180" s="793"/>
      <c r="O180" s="793"/>
      <c r="P180" s="793"/>
      <c r="Q180" s="793"/>
      <c r="R180" s="793"/>
      <c r="S180" s="793"/>
      <c r="T180" s="793"/>
      <c r="U180" s="793"/>
      <c r="V180" s="793"/>
      <c r="W180" s="793"/>
      <c r="X180" s="793"/>
      <c r="Y180" s="793"/>
      <c r="Z180" s="793"/>
    </row>
    <row r="181">
      <c r="A181" s="791">
        <f t="shared" si="1"/>
        <v>45037</v>
      </c>
      <c r="B181" s="793"/>
      <c r="C181" s="793"/>
      <c r="D181" s="793"/>
      <c r="E181" s="793"/>
      <c r="F181" s="793"/>
      <c r="G181" s="793"/>
      <c r="H181" s="793"/>
      <c r="I181" s="793"/>
      <c r="J181" s="793"/>
      <c r="K181" s="793"/>
      <c r="L181" s="793"/>
      <c r="M181" s="793"/>
      <c r="N181" s="793"/>
      <c r="O181" s="793"/>
      <c r="P181" s="793"/>
      <c r="Q181" s="793"/>
      <c r="R181" s="793"/>
      <c r="S181" s="793"/>
      <c r="T181" s="793"/>
      <c r="U181" s="793"/>
      <c r="V181" s="793"/>
      <c r="W181" s="793"/>
      <c r="X181" s="793"/>
      <c r="Y181" s="793"/>
      <c r="Z181" s="793"/>
    </row>
    <row r="182">
      <c r="A182" s="791">
        <f t="shared" si="1"/>
        <v>45038</v>
      </c>
      <c r="B182" s="793"/>
      <c r="C182" s="793"/>
      <c r="D182" s="793"/>
      <c r="E182" s="793"/>
      <c r="F182" s="793"/>
      <c r="G182" s="793"/>
      <c r="H182" s="793"/>
      <c r="I182" s="793"/>
      <c r="J182" s="793"/>
      <c r="K182" s="793"/>
      <c r="L182" s="793"/>
      <c r="M182" s="793"/>
      <c r="N182" s="793"/>
      <c r="O182" s="793"/>
      <c r="P182" s="793"/>
      <c r="Q182" s="793"/>
      <c r="R182" s="793"/>
      <c r="S182" s="793"/>
      <c r="T182" s="793"/>
      <c r="U182" s="793"/>
      <c r="V182" s="793"/>
      <c r="W182" s="793"/>
      <c r="X182" s="793"/>
      <c r="Y182" s="793"/>
      <c r="Z182" s="793"/>
    </row>
    <row r="183">
      <c r="A183" s="791">
        <f t="shared" si="1"/>
        <v>45039</v>
      </c>
      <c r="B183" s="793"/>
      <c r="C183" s="793"/>
      <c r="D183" s="793"/>
      <c r="E183" s="793"/>
      <c r="F183" s="793"/>
      <c r="G183" s="793"/>
      <c r="H183" s="793"/>
      <c r="I183" s="793"/>
      <c r="J183" s="793"/>
      <c r="K183" s="793"/>
      <c r="L183" s="793"/>
      <c r="M183" s="793"/>
      <c r="N183" s="793"/>
      <c r="O183" s="793"/>
      <c r="P183" s="793"/>
      <c r="Q183" s="793"/>
      <c r="R183" s="793"/>
      <c r="S183" s="793"/>
      <c r="T183" s="793"/>
      <c r="U183" s="793"/>
      <c r="V183" s="793"/>
      <c r="W183" s="793"/>
      <c r="X183" s="793"/>
      <c r="Y183" s="793"/>
      <c r="Z183" s="793"/>
    </row>
    <row r="184">
      <c r="A184" s="791">
        <f t="shared" si="1"/>
        <v>45040</v>
      </c>
      <c r="B184" s="793"/>
      <c r="C184" s="793"/>
      <c r="D184" s="793"/>
      <c r="E184" s="793"/>
      <c r="F184" s="793"/>
      <c r="G184" s="793"/>
      <c r="H184" s="793"/>
      <c r="I184" s="793"/>
      <c r="J184" s="793"/>
      <c r="K184" s="793"/>
      <c r="L184" s="793"/>
      <c r="M184" s="793"/>
      <c r="N184" s="793"/>
      <c r="O184" s="793"/>
      <c r="P184" s="793"/>
      <c r="Q184" s="793"/>
      <c r="R184" s="793"/>
      <c r="S184" s="793"/>
      <c r="T184" s="793"/>
      <c r="U184" s="793"/>
      <c r="V184" s="793"/>
      <c r="W184" s="793"/>
      <c r="X184" s="793"/>
      <c r="Y184" s="793"/>
      <c r="Z184" s="793"/>
    </row>
    <row r="185">
      <c r="A185" s="791">
        <f t="shared" si="1"/>
        <v>45041</v>
      </c>
      <c r="B185" s="793"/>
      <c r="C185" s="793"/>
      <c r="D185" s="793"/>
      <c r="E185" s="793"/>
      <c r="F185" s="793"/>
      <c r="G185" s="793"/>
      <c r="H185" s="793"/>
      <c r="I185" s="793"/>
      <c r="J185" s="793"/>
      <c r="K185" s="793"/>
      <c r="L185" s="793"/>
      <c r="M185" s="793"/>
      <c r="N185" s="793"/>
      <c r="O185" s="793"/>
      <c r="P185" s="793"/>
      <c r="Q185" s="793"/>
      <c r="R185" s="793"/>
      <c r="S185" s="793"/>
      <c r="T185" s="793"/>
      <c r="U185" s="793"/>
      <c r="V185" s="793"/>
      <c r="W185" s="793"/>
      <c r="X185" s="793"/>
      <c r="Y185" s="793"/>
      <c r="Z185" s="793"/>
    </row>
    <row r="186">
      <c r="A186" s="791">
        <f t="shared" si="1"/>
        <v>45042</v>
      </c>
      <c r="B186" s="793"/>
      <c r="C186" s="793"/>
      <c r="D186" s="793"/>
      <c r="E186" s="793"/>
      <c r="F186" s="793"/>
      <c r="G186" s="793"/>
      <c r="H186" s="793"/>
      <c r="I186" s="793"/>
      <c r="J186" s="793"/>
      <c r="K186" s="793"/>
      <c r="L186" s="793"/>
      <c r="M186" s="793"/>
      <c r="N186" s="793"/>
      <c r="O186" s="793"/>
      <c r="P186" s="793"/>
      <c r="Q186" s="793"/>
      <c r="R186" s="793"/>
      <c r="S186" s="793"/>
      <c r="T186" s="793"/>
      <c r="U186" s="793"/>
      <c r="V186" s="793"/>
      <c r="W186" s="793"/>
      <c r="X186" s="793"/>
      <c r="Y186" s="793"/>
      <c r="Z186" s="793"/>
    </row>
    <row r="187">
      <c r="A187" s="791">
        <f t="shared" si="1"/>
        <v>45043</v>
      </c>
      <c r="B187" s="793"/>
      <c r="C187" s="793"/>
      <c r="D187" s="793"/>
      <c r="E187" s="793"/>
      <c r="F187" s="793"/>
      <c r="G187" s="793"/>
      <c r="H187" s="793"/>
      <c r="I187" s="793"/>
      <c r="J187" s="793"/>
      <c r="K187" s="793"/>
      <c r="L187" s="793"/>
      <c r="M187" s="793"/>
      <c r="N187" s="793"/>
      <c r="O187" s="793"/>
      <c r="P187" s="793"/>
      <c r="Q187" s="793"/>
      <c r="R187" s="793"/>
      <c r="S187" s="793"/>
      <c r="T187" s="793"/>
      <c r="U187" s="793"/>
      <c r="V187" s="793"/>
      <c r="W187" s="793"/>
      <c r="X187" s="793"/>
      <c r="Y187" s="793"/>
      <c r="Z187" s="793"/>
    </row>
    <row r="188">
      <c r="A188" s="791">
        <f t="shared" si="1"/>
        <v>45044</v>
      </c>
      <c r="B188" s="793"/>
      <c r="C188" s="793"/>
      <c r="D188" s="793"/>
      <c r="E188" s="793"/>
      <c r="F188" s="793"/>
      <c r="G188" s="793"/>
      <c r="H188" s="793"/>
      <c r="I188" s="793"/>
      <c r="J188" s="793"/>
      <c r="K188" s="793"/>
      <c r="L188" s="793"/>
      <c r="M188" s="793"/>
      <c r="N188" s="793"/>
      <c r="O188" s="793"/>
      <c r="P188" s="793"/>
      <c r="Q188" s="793"/>
      <c r="R188" s="793"/>
      <c r="S188" s="793"/>
      <c r="T188" s="793"/>
      <c r="U188" s="793"/>
      <c r="V188" s="793"/>
      <c r="W188" s="793"/>
      <c r="X188" s="793"/>
      <c r="Y188" s="793"/>
      <c r="Z188" s="793"/>
    </row>
    <row r="189">
      <c r="A189" s="791">
        <f t="shared" si="1"/>
        <v>45045</v>
      </c>
      <c r="B189" s="793"/>
      <c r="C189" s="793"/>
      <c r="D189" s="793"/>
      <c r="E189" s="793"/>
      <c r="F189" s="793"/>
      <c r="G189" s="793"/>
      <c r="H189" s="793"/>
      <c r="I189" s="793"/>
      <c r="J189" s="793"/>
      <c r="K189" s="793"/>
      <c r="L189" s="793"/>
      <c r="M189" s="793"/>
      <c r="N189" s="793"/>
      <c r="O189" s="793"/>
      <c r="P189" s="793"/>
      <c r="Q189" s="793"/>
      <c r="R189" s="793"/>
      <c r="S189" s="793"/>
      <c r="T189" s="793"/>
      <c r="U189" s="793"/>
      <c r="V189" s="793"/>
      <c r="W189" s="793"/>
      <c r="X189" s="793"/>
      <c r="Y189" s="793"/>
      <c r="Z189" s="793"/>
    </row>
    <row r="190">
      <c r="A190" s="791">
        <f t="shared" si="1"/>
        <v>45046</v>
      </c>
      <c r="B190" s="793"/>
      <c r="C190" s="793"/>
      <c r="D190" s="793"/>
      <c r="E190" s="793"/>
      <c r="F190" s="793"/>
      <c r="G190" s="793"/>
      <c r="H190" s="793"/>
      <c r="I190" s="793"/>
      <c r="J190" s="793"/>
      <c r="K190" s="793"/>
      <c r="L190" s="793"/>
      <c r="M190" s="793"/>
      <c r="N190" s="793"/>
      <c r="O190" s="793"/>
      <c r="P190" s="793"/>
      <c r="Q190" s="793"/>
      <c r="R190" s="793"/>
      <c r="S190" s="793"/>
      <c r="T190" s="793"/>
      <c r="U190" s="793"/>
      <c r="V190" s="793"/>
      <c r="W190" s="793"/>
      <c r="X190" s="793"/>
      <c r="Y190" s="793"/>
      <c r="Z190" s="793"/>
    </row>
    <row r="191">
      <c r="A191" s="791">
        <f t="shared" si="1"/>
        <v>45047</v>
      </c>
      <c r="B191" s="793"/>
      <c r="C191" s="793"/>
      <c r="D191" s="793"/>
      <c r="E191" s="793"/>
      <c r="F191" s="793"/>
      <c r="G191" s="793"/>
      <c r="H191" s="793"/>
      <c r="I191" s="793"/>
      <c r="J191" s="793"/>
      <c r="K191" s="793"/>
      <c r="L191" s="793"/>
      <c r="M191" s="793"/>
      <c r="N191" s="793"/>
      <c r="O191" s="793"/>
      <c r="P191" s="793"/>
      <c r="Q191" s="793"/>
      <c r="R191" s="793"/>
      <c r="S191" s="793"/>
      <c r="T191" s="793"/>
      <c r="U191" s="793"/>
      <c r="V191" s="793"/>
      <c r="W191" s="793"/>
      <c r="X191" s="793"/>
      <c r="Y191" s="793"/>
      <c r="Z191" s="793"/>
    </row>
    <row r="192">
      <c r="A192" s="791">
        <f t="shared" si="1"/>
        <v>45048</v>
      </c>
      <c r="B192" s="793"/>
      <c r="C192" s="793"/>
      <c r="D192" s="793"/>
      <c r="E192" s="793"/>
      <c r="F192" s="793"/>
      <c r="G192" s="793"/>
      <c r="H192" s="793"/>
      <c r="I192" s="793"/>
      <c r="J192" s="793"/>
      <c r="K192" s="793"/>
      <c r="L192" s="793"/>
      <c r="M192" s="793"/>
      <c r="N192" s="793"/>
      <c r="O192" s="793"/>
      <c r="P192" s="793"/>
      <c r="Q192" s="793"/>
      <c r="R192" s="793"/>
      <c r="S192" s="793"/>
      <c r="T192" s="793"/>
      <c r="U192" s="793"/>
      <c r="V192" s="793"/>
      <c r="W192" s="793"/>
      <c r="X192" s="793"/>
      <c r="Y192" s="793"/>
      <c r="Z192" s="793"/>
    </row>
    <row r="193">
      <c r="A193" s="791">
        <f t="shared" si="1"/>
        <v>45049</v>
      </c>
      <c r="B193" s="793"/>
      <c r="C193" s="793"/>
      <c r="D193" s="793"/>
      <c r="E193" s="793"/>
      <c r="F193" s="793"/>
      <c r="G193" s="793"/>
      <c r="H193" s="793"/>
      <c r="I193" s="793"/>
      <c r="J193" s="793"/>
      <c r="K193" s="793"/>
      <c r="L193" s="793"/>
      <c r="M193" s="793"/>
      <c r="N193" s="793"/>
      <c r="O193" s="793"/>
      <c r="P193" s="793"/>
      <c r="Q193" s="793"/>
      <c r="R193" s="793"/>
      <c r="S193" s="793"/>
      <c r="T193" s="793"/>
      <c r="U193" s="793"/>
      <c r="V193" s="793"/>
      <c r="W193" s="793"/>
      <c r="X193" s="793"/>
      <c r="Y193" s="793"/>
      <c r="Z193" s="793"/>
    </row>
    <row r="194">
      <c r="A194" s="791">
        <f t="shared" si="1"/>
        <v>45050</v>
      </c>
      <c r="B194" s="793"/>
      <c r="C194" s="793"/>
      <c r="D194" s="793"/>
      <c r="E194" s="793"/>
      <c r="F194" s="793"/>
      <c r="G194" s="793"/>
      <c r="H194" s="793"/>
      <c r="I194" s="793"/>
      <c r="J194" s="793"/>
      <c r="K194" s="793"/>
      <c r="L194" s="793"/>
      <c r="M194" s="793"/>
      <c r="N194" s="793"/>
      <c r="O194" s="793"/>
      <c r="P194" s="793"/>
      <c r="Q194" s="793"/>
      <c r="R194" s="793"/>
      <c r="S194" s="793"/>
      <c r="T194" s="793"/>
      <c r="U194" s="793"/>
      <c r="V194" s="793"/>
      <c r="W194" s="793"/>
      <c r="X194" s="793"/>
      <c r="Y194" s="793"/>
      <c r="Z194" s="793"/>
    </row>
    <row r="195">
      <c r="A195" s="791">
        <f t="shared" si="1"/>
        <v>45051</v>
      </c>
      <c r="B195" s="793"/>
      <c r="C195" s="793"/>
      <c r="D195" s="793"/>
      <c r="E195" s="793"/>
      <c r="F195" s="793"/>
      <c r="G195" s="793"/>
      <c r="H195" s="793"/>
      <c r="I195" s="793"/>
      <c r="J195" s="793"/>
      <c r="K195" s="793"/>
      <c r="L195" s="793"/>
      <c r="M195" s="793"/>
      <c r="N195" s="793"/>
      <c r="O195" s="793"/>
      <c r="P195" s="793"/>
      <c r="Q195" s="793"/>
      <c r="R195" s="793"/>
      <c r="S195" s="793"/>
      <c r="T195" s="793"/>
      <c r="U195" s="793"/>
      <c r="V195" s="793"/>
      <c r="W195" s="793"/>
      <c r="X195" s="793"/>
      <c r="Y195" s="793"/>
      <c r="Z195" s="793"/>
    </row>
    <row r="196">
      <c r="A196" s="791">
        <f t="shared" si="1"/>
        <v>45052</v>
      </c>
      <c r="B196" s="793"/>
      <c r="C196" s="793"/>
      <c r="D196" s="793"/>
      <c r="E196" s="793"/>
      <c r="F196" s="793"/>
      <c r="G196" s="793"/>
      <c r="H196" s="793"/>
      <c r="I196" s="793"/>
      <c r="J196" s="793"/>
      <c r="K196" s="793"/>
      <c r="L196" s="793"/>
      <c r="M196" s="793"/>
      <c r="N196" s="793"/>
      <c r="O196" s="793"/>
      <c r="P196" s="793"/>
      <c r="Q196" s="793"/>
      <c r="R196" s="793"/>
      <c r="S196" s="793"/>
      <c r="T196" s="793"/>
      <c r="U196" s="793"/>
      <c r="V196" s="793"/>
      <c r="W196" s="793"/>
      <c r="X196" s="793"/>
      <c r="Y196" s="793"/>
      <c r="Z196" s="793"/>
    </row>
    <row r="197">
      <c r="A197" s="791">
        <f t="shared" si="1"/>
        <v>45053</v>
      </c>
      <c r="B197" s="793"/>
      <c r="C197" s="793"/>
      <c r="D197" s="793"/>
      <c r="E197" s="793"/>
      <c r="F197" s="793"/>
      <c r="G197" s="793"/>
      <c r="H197" s="793"/>
      <c r="I197" s="793"/>
      <c r="J197" s="793"/>
      <c r="K197" s="793"/>
      <c r="L197" s="793"/>
      <c r="M197" s="793"/>
      <c r="N197" s="793"/>
      <c r="O197" s="793"/>
      <c r="P197" s="793"/>
      <c r="Q197" s="793"/>
      <c r="R197" s="793"/>
      <c r="S197" s="793"/>
      <c r="T197" s="793"/>
      <c r="U197" s="793"/>
      <c r="V197" s="793"/>
      <c r="W197" s="793"/>
      <c r="X197" s="793"/>
      <c r="Y197" s="793"/>
      <c r="Z197" s="793"/>
    </row>
    <row r="198">
      <c r="A198" s="791">
        <f t="shared" si="1"/>
        <v>45054</v>
      </c>
      <c r="B198" s="793"/>
      <c r="C198" s="793"/>
      <c r="D198" s="793"/>
      <c r="E198" s="793"/>
      <c r="F198" s="793"/>
      <c r="G198" s="793"/>
      <c r="H198" s="793"/>
      <c r="I198" s="793"/>
      <c r="J198" s="793"/>
      <c r="K198" s="793"/>
      <c r="L198" s="793"/>
      <c r="M198" s="793"/>
      <c r="N198" s="793"/>
      <c r="O198" s="793"/>
      <c r="P198" s="793"/>
      <c r="Q198" s="793"/>
      <c r="R198" s="793"/>
      <c r="S198" s="793"/>
      <c r="T198" s="793"/>
      <c r="U198" s="793"/>
      <c r="V198" s="793"/>
      <c r="W198" s="793"/>
      <c r="X198" s="793"/>
      <c r="Y198" s="793"/>
      <c r="Z198" s="793"/>
    </row>
    <row r="199">
      <c r="A199" s="791">
        <f t="shared" si="1"/>
        <v>45055</v>
      </c>
      <c r="B199" s="793"/>
      <c r="C199" s="793"/>
      <c r="D199" s="793"/>
      <c r="E199" s="793"/>
      <c r="F199" s="793"/>
      <c r="G199" s="793"/>
      <c r="H199" s="793"/>
      <c r="I199" s="793"/>
      <c r="J199" s="793"/>
      <c r="K199" s="793"/>
      <c r="L199" s="793"/>
      <c r="M199" s="793"/>
      <c r="N199" s="793"/>
      <c r="O199" s="793"/>
      <c r="P199" s="793"/>
      <c r="Q199" s="793"/>
      <c r="R199" s="793"/>
      <c r="S199" s="793"/>
      <c r="T199" s="793"/>
      <c r="U199" s="793"/>
      <c r="V199" s="793"/>
      <c r="W199" s="793"/>
      <c r="X199" s="793"/>
      <c r="Y199" s="793"/>
      <c r="Z199" s="793"/>
    </row>
    <row r="200">
      <c r="A200" s="791">
        <f t="shared" si="1"/>
        <v>45056</v>
      </c>
      <c r="B200" s="793"/>
      <c r="C200" s="793"/>
      <c r="D200" s="793"/>
      <c r="E200" s="793"/>
      <c r="F200" s="793"/>
      <c r="G200" s="793"/>
      <c r="H200" s="793"/>
      <c r="I200" s="793"/>
      <c r="J200" s="793"/>
      <c r="K200" s="793"/>
      <c r="L200" s="793"/>
      <c r="M200" s="793"/>
      <c r="N200" s="793"/>
      <c r="O200" s="793"/>
      <c r="P200" s="793"/>
      <c r="Q200" s="793"/>
      <c r="R200" s="793"/>
      <c r="S200" s="793"/>
      <c r="T200" s="793"/>
      <c r="U200" s="793"/>
      <c r="V200" s="793"/>
      <c r="W200" s="793"/>
      <c r="X200" s="793"/>
      <c r="Y200" s="793"/>
      <c r="Z200" s="793"/>
    </row>
    <row r="201">
      <c r="A201" s="791">
        <f t="shared" si="1"/>
        <v>45057</v>
      </c>
      <c r="B201" s="793"/>
      <c r="C201" s="793"/>
      <c r="D201" s="793"/>
      <c r="E201" s="793"/>
      <c r="F201" s="793"/>
      <c r="G201" s="793"/>
      <c r="H201" s="793"/>
      <c r="I201" s="793"/>
      <c r="J201" s="793"/>
      <c r="K201" s="793"/>
      <c r="L201" s="793"/>
      <c r="M201" s="793"/>
      <c r="N201" s="793"/>
      <c r="O201" s="793"/>
      <c r="P201" s="793"/>
      <c r="Q201" s="793"/>
      <c r="R201" s="793"/>
      <c r="S201" s="793"/>
      <c r="T201" s="793"/>
      <c r="U201" s="793"/>
      <c r="V201" s="793"/>
      <c r="W201" s="793"/>
      <c r="X201" s="793"/>
      <c r="Y201" s="793"/>
      <c r="Z201" s="793"/>
    </row>
    <row r="202">
      <c r="A202" s="791">
        <f t="shared" si="1"/>
        <v>45058</v>
      </c>
      <c r="B202" s="793"/>
      <c r="C202" s="793"/>
      <c r="D202" s="793"/>
      <c r="E202" s="793"/>
      <c r="F202" s="793"/>
      <c r="G202" s="793"/>
      <c r="H202" s="793"/>
      <c r="I202" s="793"/>
      <c r="J202" s="793"/>
      <c r="K202" s="793"/>
      <c r="L202" s="793"/>
      <c r="M202" s="793"/>
      <c r="N202" s="793"/>
      <c r="O202" s="793"/>
      <c r="P202" s="793"/>
      <c r="Q202" s="793"/>
      <c r="R202" s="793"/>
      <c r="S202" s="793"/>
      <c r="T202" s="793"/>
      <c r="U202" s="793"/>
      <c r="V202" s="793"/>
      <c r="W202" s="793"/>
      <c r="X202" s="793"/>
      <c r="Y202" s="793"/>
      <c r="Z202" s="793"/>
    </row>
    <row r="203">
      <c r="A203" s="791">
        <f t="shared" si="1"/>
        <v>45059</v>
      </c>
      <c r="B203" s="793"/>
      <c r="C203" s="793"/>
      <c r="D203" s="793"/>
      <c r="E203" s="793"/>
      <c r="F203" s="793"/>
      <c r="G203" s="793"/>
      <c r="H203" s="793"/>
      <c r="I203" s="793"/>
      <c r="J203" s="793"/>
      <c r="K203" s="793"/>
      <c r="L203" s="793"/>
      <c r="M203" s="793"/>
      <c r="N203" s="793"/>
      <c r="O203" s="793"/>
      <c r="P203" s="793"/>
      <c r="Q203" s="793"/>
      <c r="R203" s="793"/>
      <c r="S203" s="793"/>
      <c r="T203" s="793"/>
      <c r="U203" s="793"/>
      <c r="V203" s="793"/>
      <c r="W203" s="793"/>
      <c r="X203" s="793"/>
      <c r="Y203" s="793"/>
      <c r="Z203" s="793"/>
    </row>
    <row r="204">
      <c r="A204" s="791">
        <f t="shared" si="1"/>
        <v>45060</v>
      </c>
      <c r="B204" s="793"/>
      <c r="C204" s="793"/>
      <c r="D204" s="793"/>
      <c r="E204" s="793"/>
      <c r="F204" s="793"/>
      <c r="G204" s="793"/>
      <c r="H204" s="793"/>
      <c r="I204" s="793"/>
      <c r="J204" s="793"/>
      <c r="K204" s="793"/>
      <c r="L204" s="793"/>
      <c r="M204" s="793"/>
      <c r="N204" s="793"/>
      <c r="O204" s="793"/>
      <c r="P204" s="793"/>
      <c r="Q204" s="793"/>
      <c r="R204" s="793"/>
      <c r="S204" s="793"/>
      <c r="T204" s="793"/>
      <c r="U204" s="793"/>
      <c r="V204" s="793"/>
      <c r="W204" s="793"/>
      <c r="X204" s="793"/>
      <c r="Y204" s="793"/>
      <c r="Z204" s="793"/>
    </row>
    <row r="205">
      <c r="A205" s="791">
        <f t="shared" si="1"/>
        <v>45061</v>
      </c>
      <c r="B205" s="793"/>
      <c r="C205" s="793"/>
      <c r="D205" s="793"/>
      <c r="E205" s="793"/>
      <c r="F205" s="793"/>
      <c r="G205" s="793"/>
      <c r="H205" s="793"/>
      <c r="I205" s="793"/>
      <c r="J205" s="793"/>
      <c r="K205" s="793"/>
      <c r="L205" s="793"/>
      <c r="M205" s="793"/>
      <c r="N205" s="793"/>
      <c r="O205" s="793"/>
      <c r="P205" s="793"/>
      <c r="Q205" s="793"/>
      <c r="R205" s="793"/>
      <c r="S205" s="793"/>
      <c r="T205" s="793"/>
      <c r="U205" s="793"/>
      <c r="V205" s="793"/>
      <c r="W205" s="793"/>
      <c r="X205" s="793"/>
      <c r="Y205" s="793"/>
      <c r="Z205" s="793"/>
    </row>
    <row r="206">
      <c r="A206" s="791">
        <f t="shared" si="1"/>
        <v>45062</v>
      </c>
      <c r="B206" s="793"/>
      <c r="C206" s="793"/>
      <c r="D206" s="793"/>
      <c r="E206" s="793"/>
      <c r="F206" s="793"/>
      <c r="G206" s="793"/>
      <c r="H206" s="793"/>
      <c r="I206" s="793"/>
      <c r="J206" s="793"/>
      <c r="K206" s="793"/>
      <c r="L206" s="793"/>
      <c r="M206" s="793"/>
      <c r="N206" s="793"/>
      <c r="O206" s="793"/>
      <c r="P206" s="793"/>
      <c r="Q206" s="793"/>
      <c r="R206" s="793"/>
      <c r="S206" s="793"/>
      <c r="T206" s="793"/>
      <c r="U206" s="793"/>
      <c r="V206" s="793"/>
      <c r="W206" s="793"/>
      <c r="X206" s="793"/>
      <c r="Y206" s="793"/>
      <c r="Z206" s="793"/>
    </row>
    <row r="207">
      <c r="A207" s="791">
        <f t="shared" si="1"/>
        <v>45063</v>
      </c>
      <c r="B207" s="793"/>
      <c r="C207" s="793"/>
      <c r="D207" s="793"/>
      <c r="E207" s="793"/>
      <c r="F207" s="793"/>
      <c r="G207" s="793"/>
      <c r="H207" s="793"/>
      <c r="I207" s="793"/>
      <c r="J207" s="793"/>
      <c r="K207" s="793"/>
      <c r="L207" s="793"/>
      <c r="M207" s="793"/>
      <c r="N207" s="793"/>
      <c r="O207" s="793"/>
      <c r="P207" s="793"/>
      <c r="Q207" s="793"/>
      <c r="R207" s="793"/>
      <c r="S207" s="793"/>
      <c r="T207" s="793"/>
      <c r="U207" s="793"/>
      <c r="V207" s="793"/>
      <c r="W207" s="793"/>
      <c r="X207" s="793"/>
      <c r="Y207" s="793"/>
      <c r="Z207" s="793"/>
    </row>
    <row r="208">
      <c r="A208" s="791">
        <f t="shared" si="1"/>
        <v>45064</v>
      </c>
      <c r="B208" s="793"/>
      <c r="C208" s="793"/>
      <c r="D208" s="793"/>
      <c r="E208" s="793"/>
      <c r="F208" s="793"/>
      <c r="G208" s="793"/>
      <c r="H208" s="793"/>
      <c r="I208" s="793"/>
      <c r="J208" s="793"/>
      <c r="K208" s="793"/>
      <c r="L208" s="793"/>
      <c r="M208" s="793"/>
      <c r="N208" s="793"/>
      <c r="O208" s="793"/>
      <c r="P208" s="793"/>
      <c r="Q208" s="793"/>
      <c r="R208" s="793"/>
      <c r="S208" s="793"/>
      <c r="T208" s="793"/>
      <c r="U208" s="793"/>
      <c r="V208" s="793"/>
      <c r="W208" s="793"/>
      <c r="X208" s="793"/>
      <c r="Y208" s="793"/>
      <c r="Z208" s="793"/>
    </row>
    <row r="209">
      <c r="A209" s="791">
        <f t="shared" si="1"/>
        <v>45065</v>
      </c>
      <c r="B209" s="793"/>
      <c r="C209" s="793"/>
      <c r="D209" s="793"/>
      <c r="E209" s="793"/>
      <c r="F209" s="793"/>
      <c r="G209" s="793"/>
      <c r="H209" s="793"/>
      <c r="I209" s="793"/>
      <c r="J209" s="793"/>
      <c r="K209" s="793"/>
      <c r="L209" s="793"/>
      <c r="M209" s="793"/>
      <c r="N209" s="793"/>
      <c r="O209" s="793"/>
      <c r="P209" s="793"/>
      <c r="Q209" s="793"/>
      <c r="R209" s="793"/>
      <c r="S209" s="793"/>
      <c r="T209" s="793"/>
      <c r="U209" s="793"/>
      <c r="V209" s="793"/>
      <c r="W209" s="793"/>
      <c r="X209" s="793"/>
      <c r="Y209" s="793"/>
      <c r="Z209" s="793"/>
    </row>
    <row r="210">
      <c r="A210" s="791">
        <f t="shared" si="1"/>
        <v>45066</v>
      </c>
      <c r="B210" s="793"/>
      <c r="C210" s="793"/>
      <c r="D210" s="793"/>
      <c r="E210" s="793"/>
      <c r="F210" s="793"/>
      <c r="G210" s="793"/>
      <c r="H210" s="793"/>
      <c r="I210" s="793"/>
      <c r="J210" s="793"/>
      <c r="K210" s="793"/>
      <c r="L210" s="793"/>
      <c r="M210" s="793"/>
      <c r="N210" s="793"/>
      <c r="O210" s="793"/>
      <c r="P210" s="793"/>
      <c r="Q210" s="793"/>
      <c r="R210" s="793"/>
      <c r="S210" s="793"/>
      <c r="T210" s="793"/>
      <c r="U210" s="793"/>
      <c r="V210" s="793"/>
      <c r="W210" s="793"/>
      <c r="X210" s="793"/>
      <c r="Y210" s="793"/>
      <c r="Z210" s="793"/>
    </row>
    <row r="211">
      <c r="A211" s="791">
        <f t="shared" si="1"/>
        <v>45067</v>
      </c>
      <c r="B211" s="793"/>
      <c r="C211" s="793"/>
      <c r="D211" s="793"/>
      <c r="E211" s="793"/>
      <c r="F211" s="793"/>
      <c r="G211" s="793"/>
      <c r="H211" s="793"/>
      <c r="I211" s="793"/>
      <c r="J211" s="793"/>
      <c r="K211" s="793"/>
      <c r="L211" s="793"/>
      <c r="M211" s="793"/>
      <c r="N211" s="793"/>
      <c r="O211" s="793"/>
      <c r="P211" s="793"/>
      <c r="Q211" s="793"/>
      <c r="R211" s="793"/>
      <c r="S211" s="793"/>
      <c r="T211" s="793"/>
      <c r="U211" s="793"/>
      <c r="V211" s="793"/>
      <c r="W211" s="793"/>
      <c r="X211" s="793"/>
      <c r="Y211" s="793"/>
      <c r="Z211" s="793"/>
    </row>
    <row r="212">
      <c r="A212" s="791">
        <f t="shared" si="1"/>
        <v>45068</v>
      </c>
      <c r="B212" s="793"/>
      <c r="C212" s="793"/>
      <c r="D212" s="793"/>
      <c r="E212" s="793"/>
      <c r="F212" s="793"/>
      <c r="G212" s="793"/>
      <c r="H212" s="793"/>
      <c r="I212" s="793"/>
      <c r="J212" s="793"/>
      <c r="K212" s="793"/>
      <c r="L212" s="793"/>
      <c r="M212" s="793"/>
      <c r="N212" s="793"/>
      <c r="O212" s="793"/>
      <c r="P212" s="793"/>
      <c r="Q212" s="793"/>
      <c r="R212" s="793"/>
      <c r="S212" s="793"/>
      <c r="T212" s="793"/>
      <c r="U212" s="793"/>
      <c r="V212" s="793"/>
      <c r="W212" s="793"/>
      <c r="X212" s="793"/>
      <c r="Y212" s="793"/>
      <c r="Z212" s="793"/>
    </row>
    <row r="213">
      <c r="A213" s="791">
        <f t="shared" si="1"/>
        <v>45069</v>
      </c>
      <c r="B213" s="793"/>
      <c r="C213" s="793"/>
      <c r="D213" s="793"/>
      <c r="E213" s="793"/>
      <c r="F213" s="793"/>
      <c r="G213" s="793"/>
      <c r="H213" s="793"/>
      <c r="I213" s="793"/>
      <c r="J213" s="793"/>
      <c r="K213" s="793"/>
      <c r="L213" s="793"/>
      <c r="M213" s="793"/>
      <c r="N213" s="793"/>
      <c r="O213" s="793"/>
      <c r="P213" s="793"/>
      <c r="Q213" s="793"/>
      <c r="R213" s="793"/>
      <c r="S213" s="793"/>
      <c r="T213" s="793"/>
      <c r="U213" s="793"/>
      <c r="V213" s="793"/>
      <c r="W213" s="793"/>
      <c r="X213" s="793"/>
      <c r="Y213" s="793"/>
      <c r="Z213" s="793"/>
    </row>
    <row r="214">
      <c r="A214" s="791">
        <f t="shared" si="1"/>
        <v>45070</v>
      </c>
      <c r="B214" s="793"/>
      <c r="C214" s="793"/>
      <c r="D214" s="793"/>
      <c r="E214" s="793"/>
      <c r="F214" s="793"/>
      <c r="G214" s="793"/>
      <c r="H214" s="793"/>
      <c r="I214" s="793"/>
      <c r="J214" s="793"/>
      <c r="K214" s="793"/>
      <c r="L214" s="793"/>
      <c r="M214" s="793"/>
      <c r="N214" s="793"/>
      <c r="O214" s="793"/>
      <c r="P214" s="793"/>
      <c r="Q214" s="793"/>
      <c r="R214" s="793"/>
      <c r="S214" s="793"/>
      <c r="T214" s="793"/>
      <c r="U214" s="793"/>
      <c r="V214" s="793"/>
      <c r="W214" s="793"/>
      <c r="X214" s="793"/>
      <c r="Y214" s="793"/>
      <c r="Z214" s="793"/>
    </row>
    <row r="215">
      <c r="A215" s="791">
        <f t="shared" si="1"/>
        <v>45071</v>
      </c>
      <c r="B215" s="793"/>
      <c r="C215" s="793"/>
      <c r="D215" s="793"/>
      <c r="E215" s="793"/>
      <c r="F215" s="793"/>
      <c r="G215" s="793"/>
      <c r="H215" s="793"/>
      <c r="I215" s="793"/>
      <c r="J215" s="793"/>
      <c r="K215" s="793"/>
      <c r="L215" s="793"/>
      <c r="M215" s="793"/>
      <c r="N215" s="793"/>
      <c r="O215" s="793"/>
      <c r="P215" s="793"/>
      <c r="Q215" s="793"/>
      <c r="R215" s="793"/>
      <c r="S215" s="793"/>
      <c r="T215" s="793"/>
      <c r="U215" s="793"/>
      <c r="V215" s="793"/>
      <c r="W215" s="793"/>
      <c r="X215" s="793"/>
      <c r="Y215" s="793"/>
      <c r="Z215" s="793"/>
    </row>
    <row r="216">
      <c r="A216" s="791">
        <f t="shared" si="1"/>
        <v>45072</v>
      </c>
      <c r="B216" s="793"/>
      <c r="C216" s="793"/>
      <c r="D216" s="793"/>
      <c r="E216" s="793"/>
      <c r="F216" s="793"/>
      <c r="G216" s="793"/>
      <c r="H216" s="793"/>
      <c r="I216" s="793"/>
      <c r="J216" s="793"/>
      <c r="K216" s="793"/>
      <c r="L216" s="793"/>
      <c r="M216" s="793"/>
      <c r="N216" s="793"/>
      <c r="O216" s="793"/>
      <c r="P216" s="793"/>
      <c r="Q216" s="793"/>
      <c r="R216" s="793"/>
      <c r="S216" s="793"/>
      <c r="T216" s="793"/>
      <c r="U216" s="793"/>
      <c r="V216" s="793"/>
      <c r="W216" s="793"/>
      <c r="X216" s="793"/>
      <c r="Y216" s="793"/>
      <c r="Z216" s="793"/>
    </row>
    <row r="217">
      <c r="A217" s="791">
        <f t="shared" si="1"/>
        <v>45073</v>
      </c>
      <c r="B217" s="793"/>
      <c r="C217" s="793"/>
      <c r="D217" s="793"/>
      <c r="E217" s="793"/>
      <c r="F217" s="793"/>
      <c r="G217" s="793"/>
      <c r="H217" s="793"/>
      <c r="I217" s="793"/>
      <c r="J217" s="793"/>
      <c r="K217" s="793"/>
      <c r="L217" s="793"/>
      <c r="M217" s="793"/>
      <c r="N217" s="793"/>
      <c r="O217" s="793"/>
      <c r="P217" s="793"/>
      <c r="Q217" s="793"/>
      <c r="R217" s="793"/>
      <c r="S217" s="793"/>
      <c r="T217" s="793"/>
      <c r="U217" s="793"/>
      <c r="V217" s="793"/>
      <c r="W217" s="793"/>
      <c r="X217" s="793"/>
      <c r="Y217" s="793"/>
      <c r="Z217" s="793"/>
    </row>
    <row r="218">
      <c r="A218" s="791">
        <f t="shared" si="1"/>
        <v>45074</v>
      </c>
      <c r="B218" s="793"/>
      <c r="C218" s="793"/>
      <c r="D218" s="793"/>
      <c r="E218" s="793"/>
      <c r="F218" s="793"/>
      <c r="G218" s="793"/>
      <c r="H218" s="793"/>
      <c r="I218" s="793"/>
      <c r="J218" s="793"/>
      <c r="K218" s="793"/>
      <c r="L218" s="793"/>
      <c r="M218" s="793"/>
      <c r="N218" s="793"/>
      <c r="O218" s="793"/>
      <c r="P218" s="793"/>
      <c r="Q218" s="793"/>
      <c r="R218" s="793"/>
      <c r="S218" s="793"/>
      <c r="T218" s="793"/>
      <c r="U218" s="793"/>
      <c r="V218" s="793"/>
      <c r="W218" s="793"/>
      <c r="X218" s="793"/>
      <c r="Y218" s="793"/>
      <c r="Z218" s="793"/>
    </row>
    <row r="219">
      <c r="A219" s="791">
        <f t="shared" si="1"/>
        <v>45075</v>
      </c>
      <c r="B219" s="793"/>
      <c r="C219" s="793"/>
      <c r="D219" s="793"/>
      <c r="E219" s="793"/>
      <c r="F219" s="793"/>
      <c r="G219" s="793"/>
      <c r="H219" s="793"/>
      <c r="I219" s="793"/>
      <c r="J219" s="793"/>
      <c r="K219" s="793"/>
      <c r="L219" s="793"/>
      <c r="M219" s="793"/>
      <c r="N219" s="793"/>
      <c r="O219" s="793"/>
      <c r="P219" s="793"/>
      <c r="Q219" s="793"/>
      <c r="R219" s="793"/>
      <c r="S219" s="793"/>
      <c r="T219" s="793"/>
      <c r="U219" s="793"/>
      <c r="V219" s="793"/>
      <c r="W219" s="793"/>
      <c r="X219" s="793"/>
      <c r="Y219" s="793"/>
      <c r="Z219" s="793"/>
    </row>
    <row r="220">
      <c r="A220" s="791">
        <f t="shared" si="1"/>
        <v>45076</v>
      </c>
      <c r="B220" s="793"/>
      <c r="C220" s="793"/>
      <c r="D220" s="793"/>
      <c r="E220" s="793"/>
      <c r="F220" s="793"/>
      <c r="G220" s="793"/>
      <c r="H220" s="793"/>
      <c r="I220" s="793"/>
      <c r="J220" s="793"/>
      <c r="K220" s="793"/>
      <c r="L220" s="793"/>
      <c r="M220" s="793"/>
      <c r="N220" s="793"/>
      <c r="O220" s="793"/>
      <c r="P220" s="793"/>
      <c r="Q220" s="793"/>
      <c r="R220" s="793"/>
      <c r="S220" s="793"/>
      <c r="T220" s="793"/>
      <c r="U220" s="793"/>
      <c r="V220" s="793"/>
      <c r="W220" s="793"/>
      <c r="X220" s="793"/>
      <c r="Y220" s="793"/>
      <c r="Z220" s="793"/>
    </row>
    <row r="221">
      <c r="A221" s="791">
        <f t="shared" si="1"/>
        <v>45077</v>
      </c>
      <c r="B221" s="793"/>
      <c r="C221" s="793"/>
      <c r="D221" s="793"/>
      <c r="E221" s="793"/>
      <c r="F221" s="793"/>
      <c r="G221" s="793"/>
      <c r="H221" s="793"/>
      <c r="I221" s="793"/>
      <c r="J221" s="793"/>
      <c r="K221" s="793"/>
      <c r="L221" s="793"/>
      <c r="M221" s="793"/>
      <c r="N221" s="793"/>
      <c r="O221" s="793"/>
      <c r="P221" s="793"/>
      <c r="Q221" s="793"/>
      <c r="R221" s="793"/>
      <c r="S221" s="793"/>
      <c r="T221" s="793"/>
      <c r="U221" s="793"/>
      <c r="V221" s="793"/>
      <c r="W221" s="793"/>
      <c r="X221" s="793"/>
      <c r="Y221" s="793"/>
      <c r="Z221" s="793"/>
    </row>
    <row r="222">
      <c r="A222" s="791">
        <f t="shared" si="1"/>
        <v>45078</v>
      </c>
      <c r="B222" s="793"/>
      <c r="C222" s="793"/>
      <c r="D222" s="793"/>
      <c r="E222" s="793"/>
      <c r="F222" s="793"/>
      <c r="G222" s="793"/>
      <c r="H222" s="793"/>
      <c r="I222" s="793"/>
      <c r="J222" s="793"/>
      <c r="K222" s="793"/>
      <c r="L222" s="793"/>
      <c r="M222" s="793"/>
      <c r="N222" s="793"/>
      <c r="O222" s="793"/>
      <c r="P222" s="793"/>
      <c r="Q222" s="793"/>
      <c r="R222" s="793"/>
      <c r="S222" s="793"/>
      <c r="T222" s="793"/>
      <c r="U222" s="793"/>
      <c r="V222" s="793"/>
      <c r="W222" s="793"/>
      <c r="X222" s="793"/>
      <c r="Y222" s="793"/>
      <c r="Z222" s="793"/>
    </row>
    <row r="223">
      <c r="A223" s="791">
        <f t="shared" si="1"/>
        <v>45079</v>
      </c>
      <c r="B223" s="793"/>
      <c r="C223" s="793"/>
      <c r="D223" s="793"/>
      <c r="E223" s="793"/>
      <c r="F223" s="793"/>
      <c r="G223" s="793"/>
      <c r="H223" s="793"/>
      <c r="I223" s="793"/>
      <c r="J223" s="793"/>
      <c r="K223" s="793"/>
      <c r="L223" s="793"/>
      <c r="M223" s="793"/>
      <c r="N223" s="793"/>
      <c r="O223" s="793"/>
      <c r="P223" s="793"/>
      <c r="Q223" s="793"/>
      <c r="R223" s="793"/>
      <c r="S223" s="793"/>
      <c r="T223" s="793"/>
      <c r="U223" s="793"/>
      <c r="V223" s="793"/>
      <c r="W223" s="793"/>
      <c r="X223" s="793"/>
      <c r="Y223" s="793"/>
      <c r="Z223" s="793"/>
    </row>
    <row r="224">
      <c r="A224" s="791">
        <f t="shared" si="1"/>
        <v>45080</v>
      </c>
      <c r="B224" s="793"/>
      <c r="C224" s="793"/>
      <c r="D224" s="793"/>
      <c r="E224" s="793"/>
      <c r="F224" s="793"/>
      <c r="G224" s="793"/>
      <c r="H224" s="793"/>
      <c r="I224" s="793"/>
      <c r="J224" s="793"/>
      <c r="K224" s="793"/>
      <c r="L224" s="793"/>
      <c r="M224" s="793"/>
      <c r="N224" s="793"/>
      <c r="O224" s="793"/>
      <c r="P224" s="793"/>
      <c r="Q224" s="793"/>
      <c r="R224" s="793"/>
      <c r="S224" s="793"/>
      <c r="T224" s="793"/>
      <c r="U224" s="793"/>
      <c r="V224" s="793"/>
      <c r="W224" s="793"/>
      <c r="X224" s="793"/>
      <c r="Y224" s="793"/>
      <c r="Z224" s="793"/>
    </row>
    <row r="225">
      <c r="A225" s="791">
        <f t="shared" si="1"/>
        <v>45081</v>
      </c>
      <c r="B225" s="793"/>
      <c r="C225" s="793"/>
      <c r="D225" s="793"/>
      <c r="E225" s="793"/>
      <c r="F225" s="793"/>
      <c r="G225" s="793"/>
      <c r="H225" s="793"/>
      <c r="I225" s="793"/>
      <c r="J225" s="793"/>
      <c r="K225" s="793"/>
      <c r="L225" s="793"/>
      <c r="M225" s="793"/>
      <c r="N225" s="793"/>
      <c r="O225" s="793"/>
      <c r="P225" s="793"/>
      <c r="Q225" s="793"/>
      <c r="R225" s="793"/>
      <c r="S225" s="793"/>
      <c r="T225" s="793"/>
      <c r="U225" s="793"/>
      <c r="V225" s="793"/>
      <c r="W225" s="793"/>
      <c r="X225" s="793"/>
      <c r="Y225" s="793"/>
      <c r="Z225" s="793"/>
    </row>
    <row r="226">
      <c r="A226" s="791">
        <f t="shared" si="1"/>
        <v>45082</v>
      </c>
      <c r="B226" s="793"/>
      <c r="C226" s="793"/>
      <c r="D226" s="793"/>
      <c r="E226" s="793"/>
      <c r="F226" s="793"/>
      <c r="G226" s="793"/>
      <c r="H226" s="793"/>
      <c r="I226" s="793"/>
      <c r="J226" s="793"/>
      <c r="K226" s="793"/>
      <c r="L226" s="793"/>
      <c r="M226" s="793"/>
      <c r="N226" s="793"/>
      <c r="O226" s="793"/>
      <c r="P226" s="793"/>
      <c r="Q226" s="793"/>
      <c r="R226" s="793"/>
      <c r="S226" s="793"/>
      <c r="T226" s="793"/>
      <c r="U226" s="793"/>
      <c r="V226" s="793"/>
      <c r="W226" s="793"/>
      <c r="X226" s="793"/>
      <c r="Y226" s="793"/>
      <c r="Z226" s="793"/>
    </row>
    <row r="227">
      <c r="A227" s="791">
        <f t="shared" si="1"/>
        <v>45083</v>
      </c>
      <c r="B227" s="793"/>
      <c r="C227" s="793"/>
      <c r="D227" s="793"/>
      <c r="E227" s="793"/>
      <c r="F227" s="793"/>
      <c r="G227" s="793"/>
      <c r="H227" s="793"/>
      <c r="I227" s="793"/>
      <c r="J227" s="793"/>
      <c r="K227" s="793"/>
      <c r="L227" s="793"/>
      <c r="M227" s="793"/>
      <c r="N227" s="793"/>
      <c r="O227" s="793"/>
      <c r="P227" s="793"/>
      <c r="Q227" s="793"/>
      <c r="R227" s="793"/>
      <c r="S227" s="793"/>
      <c r="T227" s="793"/>
      <c r="U227" s="793"/>
      <c r="V227" s="793"/>
      <c r="W227" s="793"/>
      <c r="X227" s="793"/>
      <c r="Y227" s="793"/>
      <c r="Z227" s="793"/>
    </row>
    <row r="228">
      <c r="A228" s="791">
        <f t="shared" si="1"/>
        <v>45084</v>
      </c>
      <c r="B228" s="793"/>
      <c r="C228" s="793"/>
      <c r="D228" s="793"/>
      <c r="E228" s="793"/>
      <c r="F228" s="793"/>
      <c r="G228" s="793"/>
      <c r="H228" s="793"/>
      <c r="I228" s="793"/>
      <c r="J228" s="793"/>
      <c r="K228" s="793"/>
      <c r="L228" s="793"/>
      <c r="M228" s="793"/>
      <c r="N228" s="793"/>
      <c r="O228" s="793"/>
      <c r="P228" s="793"/>
      <c r="Q228" s="793"/>
      <c r="R228" s="793"/>
      <c r="S228" s="793"/>
      <c r="T228" s="793"/>
      <c r="U228" s="793"/>
      <c r="V228" s="793"/>
      <c r="W228" s="793"/>
      <c r="X228" s="793"/>
      <c r="Y228" s="793"/>
      <c r="Z228" s="793"/>
    </row>
    <row r="229">
      <c r="A229" s="791">
        <f t="shared" si="1"/>
        <v>45085</v>
      </c>
      <c r="B229" s="793"/>
      <c r="C229" s="793"/>
      <c r="D229" s="793"/>
      <c r="E229" s="793"/>
      <c r="F229" s="793"/>
      <c r="G229" s="793"/>
      <c r="H229" s="793"/>
      <c r="I229" s="793"/>
      <c r="J229" s="793"/>
      <c r="K229" s="793"/>
      <c r="L229" s="793"/>
      <c r="M229" s="793"/>
      <c r="N229" s="793"/>
      <c r="O229" s="793"/>
      <c r="P229" s="793"/>
      <c r="Q229" s="793"/>
      <c r="R229" s="793"/>
      <c r="S229" s="793"/>
      <c r="T229" s="793"/>
      <c r="U229" s="793"/>
      <c r="V229" s="793"/>
      <c r="W229" s="793"/>
      <c r="X229" s="793"/>
      <c r="Y229" s="793"/>
      <c r="Z229" s="793"/>
    </row>
    <row r="230">
      <c r="A230" s="791">
        <f t="shared" si="1"/>
        <v>45086</v>
      </c>
      <c r="B230" s="793"/>
      <c r="C230" s="793"/>
      <c r="D230" s="793"/>
      <c r="E230" s="793"/>
      <c r="F230" s="793"/>
      <c r="G230" s="793"/>
      <c r="H230" s="793"/>
      <c r="I230" s="793"/>
      <c r="J230" s="793"/>
      <c r="K230" s="793"/>
      <c r="L230" s="793"/>
      <c r="M230" s="793"/>
      <c r="N230" s="793"/>
      <c r="O230" s="793"/>
      <c r="P230" s="793"/>
      <c r="Q230" s="793"/>
      <c r="R230" s="793"/>
      <c r="S230" s="793"/>
      <c r="T230" s="793"/>
      <c r="U230" s="793"/>
      <c r="V230" s="793"/>
      <c r="W230" s="793"/>
      <c r="X230" s="793"/>
      <c r="Y230" s="793"/>
      <c r="Z230" s="793"/>
    </row>
    <row r="231">
      <c r="A231" s="791">
        <f t="shared" si="1"/>
        <v>45087</v>
      </c>
      <c r="B231" s="793"/>
      <c r="C231" s="793"/>
      <c r="D231" s="793"/>
      <c r="E231" s="793"/>
      <c r="F231" s="793"/>
      <c r="G231" s="793"/>
      <c r="H231" s="793"/>
      <c r="I231" s="793"/>
      <c r="J231" s="793"/>
      <c r="K231" s="793"/>
      <c r="L231" s="793"/>
      <c r="M231" s="793"/>
      <c r="N231" s="793"/>
      <c r="O231" s="793"/>
      <c r="P231" s="793"/>
      <c r="Q231" s="793"/>
      <c r="R231" s="793"/>
      <c r="S231" s="793"/>
      <c r="T231" s="793"/>
      <c r="U231" s="793"/>
      <c r="V231" s="793"/>
      <c r="W231" s="793"/>
      <c r="X231" s="793"/>
      <c r="Y231" s="793"/>
      <c r="Z231" s="793"/>
    </row>
    <row r="232">
      <c r="A232" s="791">
        <f t="shared" si="1"/>
        <v>45088</v>
      </c>
      <c r="B232" s="793"/>
      <c r="C232" s="793"/>
      <c r="D232" s="793"/>
      <c r="E232" s="793"/>
      <c r="F232" s="793"/>
      <c r="G232" s="793"/>
      <c r="H232" s="793"/>
      <c r="I232" s="793"/>
      <c r="J232" s="793"/>
      <c r="K232" s="793"/>
      <c r="L232" s="793"/>
      <c r="M232" s="793"/>
      <c r="N232" s="793"/>
      <c r="O232" s="793"/>
      <c r="P232" s="793"/>
      <c r="Q232" s="793"/>
      <c r="R232" s="793"/>
      <c r="S232" s="793"/>
      <c r="T232" s="793"/>
      <c r="U232" s="793"/>
      <c r="V232" s="793"/>
      <c r="W232" s="793"/>
      <c r="X232" s="793"/>
      <c r="Y232" s="793"/>
      <c r="Z232" s="793"/>
    </row>
    <row r="233">
      <c r="A233" s="791">
        <f t="shared" si="1"/>
        <v>45089</v>
      </c>
      <c r="B233" s="793"/>
      <c r="C233" s="793"/>
      <c r="D233" s="793"/>
      <c r="E233" s="793"/>
      <c r="F233" s="793"/>
      <c r="G233" s="793"/>
      <c r="H233" s="793"/>
      <c r="I233" s="793"/>
      <c r="J233" s="793"/>
      <c r="K233" s="793"/>
      <c r="L233" s="793"/>
      <c r="M233" s="793"/>
      <c r="N233" s="793"/>
      <c r="O233" s="793"/>
      <c r="P233" s="793"/>
      <c r="Q233" s="793"/>
      <c r="R233" s="793"/>
      <c r="S233" s="793"/>
      <c r="T233" s="793"/>
      <c r="U233" s="793"/>
      <c r="V233" s="793"/>
      <c r="W233" s="793"/>
      <c r="X233" s="793"/>
      <c r="Y233" s="793"/>
      <c r="Z233" s="793"/>
    </row>
    <row r="234">
      <c r="A234" s="791">
        <f t="shared" si="1"/>
        <v>45090</v>
      </c>
      <c r="B234" s="793"/>
      <c r="C234" s="793"/>
      <c r="D234" s="793"/>
      <c r="E234" s="793"/>
      <c r="F234" s="793"/>
      <c r="G234" s="793"/>
      <c r="H234" s="793"/>
      <c r="I234" s="793"/>
      <c r="J234" s="793"/>
      <c r="K234" s="793"/>
      <c r="L234" s="793"/>
      <c r="M234" s="793"/>
      <c r="N234" s="793"/>
      <c r="O234" s="793"/>
      <c r="P234" s="793"/>
      <c r="Q234" s="793"/>
      <c r="R234" s="793"/>
      <c r="S234" s="793"/>
      <c r="T234" s="793"/>
      <c r="U234" s="793"/>
      <c r="V234" s="793"/>
      <c r="W234" s="793"/>
      <c r="X234" s="793"/>
      <c r="Y234" s="793"/>
      <c r="Z234" s="793"/>
    </row>
    <row r="235">
      <c r="A235" s="791">
        <f t="shared" si="1"/>
        <v>45091</v>
      </c>
      <c r="B235" s="793"/>
      <c r="C235" s="793"/>
      <c r="D235" s="793"/>
      <c r="E235" s="793"/>
      <c r="F235" s="793"/>
      <c r="G235" s="793"/>
      <c r="H235" s="793"/>
      <c r="I235" s="793"/>
      <c r="J235" s="793"/>
      <c r="K235" s="793"/>
      <c r="L235" s="793"/>
      <c r="M235" s="793"/>
      <c r="N235" s="793"/>
      <c r="O235" s="793"/>
      <c r="P235" s="793"/>
      <c r="Q235" s="793"/>
      <c r="R235" s="793"/>
      <c r="S235" s="793"/>
      <c r="T235" s="793"/>
      <c r="U235" s="793"/>
      <c r="V235" s="793"/>
      <c r="W235" s="793"/>
      <c r="X235" s="793"/>
      <c r="Y235" s="793"/>
      <c r="Z235" s="793"/>
    </row>
    <row r="236">
      <c r="A236" s="791">
        <f t="shared" si="1"/>
        <v>45092</v>
      </c>
      <c r="B236" s="793"/>
      <c r="C236" s="793"/>
      <c r="D236" s="793"/>
      <c r="E236" s="793"/>
      <c r="F236" s="793"/>
      <c r="G236" s="793"/>
      <c r="H236" s="793"/>
      <c r="I236" s="793"/>
      <c r="J236" s="793"/>
      <c r="K236" s="793"/>
      <c r="L236" s="793"/>
      <c r="M236" s="793"/>
      <c r="N236" s="793"/>
      <c r="O236" s="793"/>
      <c r="P236" s="793"/>
      <c r="Q236" s="793"/>
      <c r="R236" s="793"/>
      <c r="S236" s="793"/>
      <c r="T236" s="793"/>
      <c r="U236" s="793"/>
      <c r="V236" s="793"/>
      <c r="W236" s="793"/>
      <c r="X236" s="793"/>
      <c r="Y236" s="793"/>
      <c r="Z236" s="793"/>
    </row>
    <row r="237">
      <c r="A237" s="791">
        <f t="shared" si="1"/>
        <v>45093</v>
      </c>
      <c r="B237" s="793"/>
      <c r="C237" s="793"/>
      <c r="D237" s="793"/>
      <c r="E237" s="793"/>
      <c r="F237" s="793"/>
      <c r="G237" s="793"/>
      <c r="H237" s="793"/>
      <c r="I237" s="793"/>
      <c r="J237" s="793"/>
      <c r="K237" s="793"/>
      <c r="L237" s="793"/>
      <c r="M237" s="793"/>
      <c r="N237" s="793"/>
      <c r="O237" s="793"/>
      <c r="P237" s="793"/>
      <c r="Q237" s="793"/>
      <c r="R237" s="793"/>
      <c r="S237" s="793"/>
      <c r="T237" s="793"/>
      <c r="U237" s="793"/>
      <c r="V237" s="793"/>
      <c r="W237" s="793"/>
      <c r="X237" s="793"/>
      <c r="Y237" s="793"/>
      <c r="Z237" s="793"/>
    </row>
    <row r="238">
      <c r="A238" s="791">
        <f t="shared" si="1"/>
        <v>45094</v>
      </c>
      <c r="B238" s="793"/>
      <c r="C238" s="793"/>
      <c r="D238" s="793"/>
      <c r="E238" s="793"/>
      <c r="F238" s="793"/>
      <c r="G238" s="793"/>
      <c r="H238" s="793"/>
      <c r="I238" s="793"/>
      <c r="J238" s="793"/>
      <c r="K238" s="793"/>
      <c r="L238" s="793"/>
      <c r="M238" s="793"/>
      <c r="N238" s="793"/>
      <c r="O238" s="793"/>
      <c r="P238" s="793"/>
      <c r="Q238" s="793"/>
      <c r="R238" s="793"/>
      <c r="S238" s="793"/>
      <c r="T238" s="793"/>
      <c r="U238" s="793"/>
      <c r="V238" s="793"/>
      <c r="W238" s="793"/>
      <c r="X238" s="793"/>
      <c r="Y238" s="793"/>
      <c r="Z238" s="793"/>
    </row>
    <row r="239">
      <c r="A239" s="791">
        <f t="shared" si="1"/>
        <v>45095</v>
      </c>
      <c r="B239" s="793"/>
      <c r="C239" s="793"/>
      <c r="D239" s="793"/>
      <c r="E239" s="793"/>
      <c r="F239" s="793"/>
      <c r="G239" s="793"/>
      <c r="H239" s="793"/>
      <c r="I239" s="793"/>
      <c r="J239" s="793"/>
      <c r="K239" s="793"/>
      <c r="L239" s="793"/>
      <c r="M239" s="793"/>
      <c r="N239" s="793"/>
      <c r="O239" s="793"/>
      <c r="P239" s="793"/>
      <c r="Q239" s="793"/>
      <c r="R239" s="793"/>
      <c r="S239" s="793"/>
      <c r="T239" s="793"/>
      <c r="U239" s="793"/>
      <c r="V239" s="793"/>
      <c r="W239" s="793"/>
      <c r="X239" s="793"/>
      <c r="Y239" s="793"/>
      <c r="Z239" s="793"/>
    </row>
    <row r="240">
      <c r="A240" s="791">
        <f t="shared" si="1"/>
        <v>45096</v>
      </c>
      <c r="B240" s="793"/>
      <c r="C240" s="793"/>
      <c r="D240" s="793"/>
      <c r="E240" s="793"/>
      <c r="F240" s="793"/>
      <c r="G240" s="793"/>
      <c r="H240" s="793"/>
      <c r="I240" s="793"/>
      <c r="J240" s="793"/>
      <c r="K240" s="793"/>
      <c r="L240" s="793"/>
      <c r="M240" s="793"/>
      <c r="N240" s="793"/>
      <c r="O240" s="793"/>
      <c r="P240" s="793"/>
      <c r="Q240" s="793"/>
      <c r="R240" s="793"/>
      <c r="S240" s="793"/>
      <c r="T240" s="793"/>
      <c r="U240" s="793"/>
      <c r="V240" s="793"/>
      <c r="W240" s="793"/>
      <c r="X240" s="793"/>
      <c r="Y240" s="793"/>
      <c r="Z240" s="793"/>
    </row>
    <row r="241">
      <c r="A241" s="791">
        <f t="shared" si="1"/>
        <v>45097</v>
      </c>
      <c r="B241" s="793"/>
      <c r="C241" s="793"/>
      <c r="D241" s="793"/>
      <c r="E241" s="793"/>
      <c r="F241" s="793"/>
      <c r="G241" s="793"/>
      <c r="H241" s="793"/>
      <c r="I241" s="793"/>
      <c r="J241" s="793"/>
      <c r="K241" s="793"/>
      <c r="L241" s="793"/>
      <c r="M241" s="793"/>
      <c r="N241" s="793"/>
      <c r="O241" s="793"/>
      <c r="P241" s="793"/>
      <c r="Q241" s="793"/>
      <c r="R241" s="793"/>
      <c r="S241" s="793"/>
      <c r="T241" s="793"/>
      <c r="U241" s="793"/>
      <c r="V241" s="793"/>
      <c r="W241" s="793"/>
      <c r="X241" s="793"/>
      <c r="Y241" s="793"/>
      <c r="Z241" s="793"/>
    </row>
    <row r="242">
      <c r="A242" s="791">
        <f t="shared" si="1"/>
        <v>45098</v>
      </c>
      <c r="B242" s="793"/>
      <c r="C242" s="793"/>
      <c r="D242" s="793"/>
      <c r="E242" s="793"/>
      <c r="F242" s="793"/>
      <c r="G242" s="793"/>
      <c r="H242" s="793"/>
      <c r="I242" s="793"/>
      <c r="J242" s="793"/>
      <c r="K242" s="793"/>
      <c r="L242" s="793"/>
      <c r="M242" s="793"/>
      <c r="N242" s="793"/>
      <c r="O242" s="793"/>
      <c r="P242" s="793"/>
      <c r="Q242" s="793"/>
      <c r="R242" s="793"/>
      <c r="S242" s="793"/>
      <c r="T242" s="793"/>
      <c r="U242" s="793"/>
      <c r="V242" s="793"/>
      <c r="W242" s="793"/>
      <c r="X242" s="793"/>
      <c r="Y242" s="793"/>
      <c r="Z242" s="793"/>
    </row>
    <row r="243">
      <c r="A243" s="791">
        <f t="shared" si="1"/>
        <v>45099</v>
      </c>
      <c r="B243" s="793"/>
      <c r="C243" s="793"/>
      <c r="D243" s="793"/>
      <c r="E243" s="793"/>
      <c r="F243" s="793"/>
      <c r="G243" s="793"/>
      <c r="H243" s="793"/>
      <c r="I243" s="793"/>
      <c r="J243" s="793"/>
      <c r="K243" s="793"/>
      <c r="L243" s="793"/>
      <c r="M243" s="793"/>
      <c r="N243" s="793"/>
      <c r="O243" s="793"/>
      <c r="P243" s="793"/>
      <c r="Q243" s="793"/>
      <c r="R243" s="793"/>
      <c r="S243" s="793"/>
      <c r="T243" s="793"/>
      <c r="U243" s="793"/>
      <c r="V243" s="793"/>
      <c r="W243" s="793"/>
      <c r="X243" s="793"/>
      <c r="Y243" s="793"/>
      <c r="Z243" s="793"/>
    </row>
    <row r="244">
      <c r="A244" s="791">
        <f t="shared" si="1"/>
        <v>45100</v>
      </c>
      <c r="B244" s="793"/>
      <c r="C244" s="793"/>
      <c r="D244" s="793"/>
      <c r="E244" s="793"/>
      <c r="F244" s="793"/>
      <c r="G244" s="793"/>
      <c r="H244" s="793"/>
      <c r="I244" s="793"/>
      <c r="J244" s="793"/>
      <c r="K244" s="793"/>
      <c r="L244" s="793"/>
      <c r="M244" s="793"/>
      <c r="N244" s="793"/>
      <c r="O244" s="793"/>
      <c r="P244" s="793"/>
      <c r="Q244" s="793"/>
      <c r="R244" s="793"/>
      <c r="S244" s="793"/>
      <c r="T244" s="793"/>
      <c r="U244" s="793"/>
      <c r="V244" s="793"/>
      <c r="W244" s="793"/>
      <c r="X244" s="793"/>
      <c r="Y244" s="793"/>
      <c r="Z244" s="793"/>
    </row>
    <row r="245">
      <c r="A245" s="791">
        <f t="shared" si="1"/>
        <v>45101</v>
      </c>
      <c r="B245" s="793"/>
      <c r="C245" s="793"/>
      <c r="D245" s="793"/>
      <c r="E245" s="793"/>
      <c r="F245" s="793"/>
      <c r="G245" s="793"/>
      <c r="H245" s="793"/>
      <c r="I245" s="793"/>
      <c r="J245" s="793"/>
      <c r="K245" s="793"/>
      <c r="L245" s="793"/>
      <c r="M245" s="793"/>
      <c r="N245" s="793"/>
      <c r="O245" s="793"/>
      <c r="P245" s="793"/>
      <c r="Q245" s="793"/>
      <c r="R245" s="793"/>
      <c r="S245" s="793"/>
      <c r="T245" s="793"/>
      <c r="U245" s="793"/>
      <c r="V245" s="793"/>
      <c r="W245" s="793"/>
      <c r="X245" s="793"/>
      <c r="Y245" s="793"/>
      <c r="Z245" s="793"/>
    </row>
    <row r="246">
      <c r="A246" s="791">
        <f t="shared" si="1"/>
        <v>45102</v>
      </c>
      <c r="B246" s="793"/>
      <c r="C246" s="793"/>
      <c r="D246" s="793"/>
      <c r="E246" s="793"/>
      <c r="F246" s="793"/>
      <c r="G246" s="793"/>
      <c r="H246" s="793"/>
      <c r="I246" s="793"/>
      <c r="J246" s="793"/>
      <c r="K246" s="793"/>
      <c r="L246" s="793"/>
      <c r="M246" s="793"/>
      <c r="N246" s="793"/>
      <c r="O246" s="793"/>
      <c r="P246" s="793"/>
      <c r="Q246" s="793"/>
      <c r="R246" s="793"/>
      <c r="S246" s="793"/>
      <c r="T246" s="793"/>
      <c r="U246" s="793"/>
      <c r="V246" s="793"/>
      <c r="W246" s="793"/>
      <c r="X246" s="793"/>
      <c r="Y246" s="793"/>
      <c r="Z246" s="793"/>
    </row>
    <row r="247">
      <c r="A247" s="791">
        <f t="shared" si="1"/>
        <v>45103</v>
      </c>
      <c r="B247" s="793"/>
      <c r="C247" s="793"/>
      <c r="D247" s="793"/>
      <c r="E247" s="793"/>
      <c r="F247" s="793"/>
      <c r="G247" s="793"/>
      <c r="H247" s="793"/>
      <c r="I247" s="793"/>
      <c r="J247" s="793"/>
      <c r="K247" s="793"/>
      <c r="L247" s="793"/>
      <c r="M247" s="793"/>
      <c r="N247" s="793"/>
      <c r="O247" s="793"/>
      <c r="P247" s="793"/>
      <c r="Q247" s="793"/>
      <c r="R247" s="793"/>
      <c r="S247" s="793"/>
      <c r="T247" s="793"/>
      <c r="U247" s="793"/>
      <c r="V247" s="793"/>
      <c r="W247" s="793"/>
      <c r="X247" s="793"/>
      <c r="Y247" s="793"/>
      <c r="Z247" s="793"/>
    </row>
    <row r="248">
      <c r="A248" s="791">
        <f t="shared" si="1"/>
        <v>45104</v>
      </c>
      <c r="B248" s="793"/>
      <c r="C248" s="793"/>
      <c r="D248" s="793"/>
      <c r="E248" s="793"/>
      <c r="F248" s="793"/>
      <c r="G248" s="793"/>
      <c r="H248" s="793"/>
      <c r="I248" s="793"/>
      <c r="J248" s="793"/>
      <c r="K248" s="793"/>
      <c r="L248" s="793"/>
      <c r="M248" s="793"/>
      <c r="N248" s="793"/>
      <c r="O248" s="793"/>
      <c r="P248" s="793"/>
      <c r="Q248" s="793"/>
      <c r="R248" s="793"/>
      <c r="S248" s="793"/>
      <c r="T248" s="793"/>
      <c r="U248" s="793"/>
      <c r="V248" s="793"/>
      <c r="W248" s="793"/>
      <c r="X248" s="793"/>
      <c r="Y248" s="793"/>
      <c r="Z248" s="793"/>
    </row>
    <row r="249">
      <c r="A249" s="791">
        <f t="shared" si="1"/>
        <v>45105</v>
      </c>
      <c r="B249" s="793"/>
      <c r="C249" s="793"/>
      <c r="D249" s="793"/>
      <c r="E249" s="793"/>
      <c r="F249" s="793"/>
      <c r="G249" s="793"/>
      <c r="H249" s="793"/>
      <c r="I249" s="793"/>
      <c r="J249" s="793"/>
      <c r="K249" s="793"/>
      <c r="L249" s="793"/>
      <c r="M249" s="793"/>
      <c r="N249" s="793"/>
      <c r="O249" s="793"/>
      <c r="P249" s="793"/>
      <c r="Q249" s="793"/>
      <c r="R249" s="793"/>
      <c r="S249" s="793"/>
      <c r="T249" s="793"/>
      <c r="U249" s="793"/>
      <c r="V249" s="793"/>
      <c r="W249" s="793"/>
      <c r="X249" s="793"/>
      <c r="Y249" s="793"/>
      <c r="Z249" s="793"/>
    </row>
    <row r="250">
      <c r="A250" s="791">
        <f t="shared" si="1"/>
        <v>45106</v>
      </c>
      <c r="B250" s="793"/>
      <c r="C250" s="793"/>
      <c r="D250" s="793"/>
      <c r="E250" s="793"/>
      <c r="F250" s="793"/>
      <c r="G250" s="793"/>
      <c r="H250" s="793"/>
      <c r="I250" s="793"/>
      <c r="J250" s="793"/>
      <c r="K250" s="793"/>
      <c r="L250" s="793"/>
      <c r="M250" s="793"/>
      <c r="N250" s="793"/>
      <c r="O250" s="793"/>
      <c r="P250" s="793"/>
      <c r="Q250" s="793"/>
      <c r="R250" s="793"/>
      <c r="S250" s="793"/>
      <c r="T250" s="793"/>
      <c r="U250" s="793"/>
      <c r="V250" s="793"/>
      <c r="W250" s="793"/>
      <c r="X250" s="793"/>
      <c r="Y250" s="793"/>
      <c r="Z250" s="793"/>
    </row>
    <row r="251">
      <c r="A251" s="791">
        <f t="shared" si="1"/>
        <v>45107</v>
      </c>
      <c r="B251" s="793"/>
      <c r="C251" s="793"/>
      <c r="D251" s="793"/>
      <c r="E251" s="793"/>
      <c r="F251" s="793"/>
      <c r="G251" s="793"/>
      <c r="H251" s="793"/>
      <c r="I251" s="793"/>
      <c r="J251" s="793"/>
      <c r="K251" s="793"/>
      <c r="L251" s="793"/>
      <c r="M251" s="793"/>
      <c r="N251" s="793"/>
      <c r="O251" s="793"/>
      <c r="P251" s="793"/>
      <c r="Q251" s="793"/>
      <c r="R251" s="793"/>
      <c r="S251" s="793"/>
      <c r="T251" s="793"/>
      <c r="U251" s="793"/>
      <c r="V251" s="793"/>
      <c r="W251" s="793"/>
      <c r="X251" s="793"/>
      <c r="Y251" s="793"/>
      <c r="Z251" s="793"/>
    </row>
    <row r="252">
      <c r="A252" s="791">
        <f t="shared" si="1"/>
        <v>45108</v>
      </c>
      <c r="B252" s="793"/>
      <c r="C252" s="793"/>
      <c r="D252" s="793"/>
      <c r="E252" s="793"/>
      <c r="F252" s="793"/>
      <c r="G252" s="793"/>
      <c r="H252" s="793"/>
      <c r="I252" s="793"/>
      <c r="J252" s="793"/>
      <c r="K252" s="793"/>
      <c r="L252" s="793"/>
      <c r="M252" s="793"/>
      <c r="N252" s="793"/>
      <c r="O252" s="793"/>
      <c r="P252" s="793"/>
      <c r="Q252" s="793"/>
      <c r="R252" s="793"/>
      <c r="S252" s="793"/>
      <c r="T252" s="793"/>
      <c r="U252" s="793"/>
      <c r="V252" s="793"/>
      <c r="W252" s="793"/>
      <c r="X252" s="793"/>
      <c r="Y252" s="793"/>
      <c r="Z252" s="793"/>
    </row>
    <row r="253">
      <c r="A253" s="791">
        <f t="shared" si="1"/>
        <v>45109</v>
      </c>
      <c r="B253" s="793"/>
      <c r="C253" s="793"/>
      <c r="D253" s="793"/>
      <c r="E253" s="793"/>
      <c r="F253" s="793"/>
      <c r="G253" s="793"/>
      <c r="H253" s="793"/>
      <c r="I253" s="793"/>
      <c r="J253" s="793"/>
      <c r="K253" s="793"/>
      <c r="L253" s="793"/>
      <c r="M253" s="793"/>
      <c r="N253" s="793"/>
      <c r="O253" s="793"/>
      <c r="P253" s="793"/>
      <c r="Q253" s="793"/>
      <c r="R253" s="793"/>
      <c r="S253" s="793"/>
      <c r="T253" s="793"/>
      <c r="U253" s="793"/>
      <c r="V253" s="793"/>
      <c r="W253" s="793"/>
      <c r="X253" s="793"/>
      <c r="Y253" s="793"/>
      <c r="Z253" s="793"/>
    </row>
    <row r="254">
      <c r="A254" s="791">
        <f t="shared" si="1"/>
        <v>45110</v>
      </c>
      <c r="B254" s="793"/>
      <c r="C254" s="793"/>
      <c r="D254" s="793"/>
      <c r="E254" s="793"/>
      <c r="F254" s="793"/>
      <c r="G254" s="793"/>
      <c r="H254" s="793"/>
      <c r="I254" s="793"/>
      <c r="J254" s="793"/>
      <c r="K254" s="793"/>
      <c r="L254" s="793"/>
      <c r="M254" s="793"/>
      <c r="N254" s="793"/>
      <c r="O254" s="793"/>
      <c r="P254" s="793"/>
      <c r="Q254" s="793"/>
      <c r="R254" s="793"/>
      <c r="S254" s="793"/>
      <c r="T254" s="793"/>
      <c r="U254" s="793"/>
      <c r="V254" s="793"/>
      <c r="W254" s="793"/>
      <c r="X254" s="793"/>
      <c r="Y254" s="793"/>
      <c r="Z254" s="793"/>
    </row>
    <row r="255">
      <c r="A255" s="791">
        <f t="shared" si="1"/>
        <v>45111</v>
      </c>
      <c r="B255" s="793"/>
      <c r="C255" s="793"/>
      <c r="D255" s="793"/>
      <c r="E255" s="793"/>
      <c r="F255" s="793"/>
      <c r="G255" s="793"/>
      <c r="H255" s="793"/>
      <c r="I255" s="793"/>
      <c r="J255" s="793"/>
      <c r="K255" s="793"/>
      <c r="L255" s="793"/>
      <c r="M255" s="793"/>
      <c r="N255" s="793"/>
      <c r="O255" s="793"/>
      <c r="P255" s="793"/>
      <c r="Q255" s="793"/>
      <c r="R255" s="793"/>
      <c r="S255" s="793"/>
      <c r="T255" s="793"/>
      <c r="U255" s="793"/>
      <c r="V255" s="793"/>
      <c r="W255" s="793"/>
      <c r="X255" s="793"/>
      <c r="Y255" s="793"/>
      <c r="Z255" s="793"/>
    </row>
    <row r="256">
      <c r="A256" s="791">
        <f t="shared" si="1"/>
        <v>45112</v>
      </c>
      <c r="B256" s="793"/>
      <c r="C256" s="793"/>
      <c r="D256" s="793"/>
      <c r="E256" s="793"/>
      <c r="F256" s="793"/>
      <c r="G256" s="793"/>
      <c r="H256" s="793"/>
      <c r="I256" s="793"/>
      <c r="J256" s="793"/>
      <c r="K256" s="793"/>
      <c r="L256" s="793"/>
      <c r="M256" s="793"/>
      <c r="N256" s="793"/>
      <c r="O256" s="793"/>
      <c r="P256" s="793"/>
      <c r="Q256" s="793"/>
      <c r="R256" s="793"/>
      <c r="S256" s="793"/>
      <c r="T256" s="793"/>
      <c r="U256" s="793"/>
      <c r="V256" s="793"/>
      <c r="W256" s="793"/>
      <c r="X256" s="793"/>
      <c r="Y256" s="793"/>
      <c r="Z256" s="793"/>
    </row>
    <row r="257">
      <c r="A257" s="791">
        <f t="shared" si="1"/>
        <v>45113</v>
      </c>
      <c r="B257" s="793"/>
      <c r="C257" s="793"/>
      <c r="D257" s="793"/>
      <c r="E257" s="793"/>
      <c r="F257" s="793"/>
      <c r="G257" s="793"/>
      <c r="H257" s="793"/>
      <c r="I257" s="793"/>
      <c r="J257" s="793"/>
      <c r="K257" s="793"/>
      <c r="L257" s="793"/>
      <c r="M257" s="793"/>
      <c r="N257" s="793"/>
      <c r="O257" s="793"/>
      <c r="P257" s="793"/>
      <c r="Q257" s="793"/>
      <c r="R257" s="793"/>
      <c r="S257" s="793"/>
      <c r="T257" s="793"/>
      <c r="U257" s="793"/>
      <c r="V257" s="793"/>
      <c r="W257" s="793"/>
      <c r="X257" s="793"/>
      <c r="Y257" s="793"/>
      <c r="Z257" s="793"/>
    </row>
    <row r="258">
      <c r="A258" s="791">
        <f t="shared" si="1"/>
        <v>45114</v>
      </c>
      <c r="B258" s="793"/>
      <c r="C258" s="793"/>
      <c r="D258" s="793"/>
      <c r="E258" s="793"/>
      <c r="F258" s="793"/>
      <c r="G258" s="793"/>
      <c r="H258" s="793"/>
      <c r="I258" s="793"/>
      <c r="J258" s="793"/>
      <c r="K258" s="793"/>
      <c r="L258" s="793"/>
      <c r="M258" s="793"/>
      <c r="N258" s="793"/>
      <c r="O258" s="793"/>
      <c r="P258" s="793"/>
      <c r="Q258" s="793"/>
      <c r="R258" s="793"/>
      <c r="S258" s="793"/>
      <c r="T258" s="793"/>
      <c r="U258" s="793"/>
      <c r="V258" s="793"/>
      <c r="W258" s="793"/>
      <c r="X258" s="793"/>
      <c r="Y258" s="793"/>
      <c r="Z258" s="793"/>
    </row>
    <row r="259">
      <c r="A259" s="791">
        <f t="shared" si="1"/>
        <v>45115</v>
      </c>
      <c r="B259" s="793"/>
      <c r="C259" s="793"/>
      <c r="D259" s="793"/>
      <c r="E259" s="793"/>
      <c r="F259" s="793"/>
      <c r="G259" s="793"/>
      <c r="H259" s="793"/>
      <c r="I259" s="793"/>
      <c r="J259" s="793"/>
      <c r="K259" s="793"/>
      <c r="L259" s="793"/>
      <c r="M259" s="793"/>
      <c r="N259" s="793"/>
      <c r="O259" s="793"/>
      <c r="P259" s="793"/>
      <c r="Q259" s="793"/>
      <c r="R259" s="793"/>
      <c r="S259" s="793"/>
      <c r="T259" s="793"/>
      <c r="U259" s="793"/>
      <c r="V259" s="793"/>
      <c r="W259" s="793"/>
      <c r="X259" s="793"/>
      <c r="Y259" s="793"/>
      <c r="Z259" s="793"/>
    </row>
    <row r="260">
      <c r="A260" s="791">
        <f t="shared" si="1"/>
        <v>45116</v>
      </c>
      <c r="B260" s="793"/>
      <c r="C260" s="793"/>
      <c r="D260" s="793"/>
      <c r="E260" s="793"/>
      <c r="F260" s="793"/>
      <c r="G260" s="793"/>
      <c r="H260" s="793"/>
      <c r="I260" s="793"/>
      <c r="J260" s="793"/>
      <c r="K260" s="793"/>
      <c r="L260" s="793"/>
      <c r="M260" s="793"/>
      <c r="N260" s="793"/>
      <c r="O260" s="793"/>
      <c r="P260" s="793"/>
      <c r="Q260" s="793"/>
      <c r="R260" s="793"/>
      <c r="S260" s="793"/>
      <c r="T260" s="793"/>
      <c r="U260" s="793"/>
      <c r="V260" s="793"/>
      <c r="W260" s="793"/>
      <c r="X260" s="793"/>
      <c r="Y260" s="793"/>
      <c r="Z260" s="793"/>
    </row>
    <row r="261">
      <c r="A261" s="791">
        <f t="shared" si="1"/>
        <v>45117</v>
      </c>
      <c r="B261" s="793"/>
      <c r="C261" s="793"/>
      <c r="D261" s="793"/>
      <c r="E261" s="793"/>
      <c r="F261" s="793"/>
      <c r="G261" s="793"/>
      <c r="H261" s="793"/>
      <c r="I261" s="793"/>
      <c r="J261" s="793"/>
      <c r="K261" s="793"/>
      <c r="L261" s="793"/>
      <c r="M261" s="793"/>
      <c r="N261" s="793"/>
      <c r="O261" s="793"/>
      <c r="P261" s="793"/>
      <c r="Q261" s="793"/>
      <c r="R261" s="793"/>
      <c r="S261" s="793"/>
      <c r="T261" s="793"/>
      <c r="U261" s="793"/>
      <c r="V261" s="793"/>
      <c r="W261" s="793"/>
      <c r="X261" s="793"/>
      <c r="Y261" s="793"/>
      <c r="Z261" s="793"/>
    </row>
    <row r="262">
      <c r="A262" s="791">
        <f t="shared" si="1"/>
        <v>45118</v>
      </c>
      <c r="B262" s="793"/>
      <c r="C262" s="793"/>
      <c r="D262" s="793"/>
      <c r="E262" s="793"/>
      <c r="F262" s="793"/>
      <c r="G262" s="793"/>
      <c r="H262" s="793"/>
      <c r="I262" s="793"/>
      <c r="J262" s="793"/>
      <c r="K262" s="793"/>
      <c r="L262" s="793"/>
      <c r="M262" s="793"/>
      <c r="N262" s="793"/>
      <c r="O262" s="793"/>
      <c r="P262" s="793"/>
      <c r="Q262" s="793"/>
      <c r="R262" s="793"/>
      <c r="S262" s="793"/>
      <c r="T262" s="793"/>
      <c r="U262" s="793"/>
      <c r="V262" s="793"/>
      <c r="W262" s="793"/>
      <c r="X262" s="793"/>
      <c r="Y262" s="793"/>
      <c r="Z262" s="793"/>
    </row>
    <row r="263">
      <c r="A263" s="791">
        <f t="shared" si="1"/>
        <v>45119</v>
      </c>
      <c r="B263" s="793"/>
      <c r="C263" s="793"/>
      <c r="D263" s="793"/>
      <c r="E263" s="793"/>
      <c r="F263" s="793"/>
      <c r="G263" s="793"/>
      <c r="H263" s="793"/>
      <c r="I263" s="793"/>
      <c r="J263" s="793"/>
      <c r="K263" s="793"/>
      <c r="L263" s="793"/>
      <c r="M263" s="793"/>
      <c r="N263" s="793"/>
      <c r="O263" s="793"/>
      <c r="P263" s="793"/>
      <c r="Q263" s="793"/>
      <c r="R263" s="793"/>
      <c r="S263" s="793"/>
      <c r="T263" s="793"/>
      <c r="U263" s="793"/>
      <c r="V263" s="793"/>
      <c r="W263" s="793"/>
      <c r="X263" s="793"/>
      <c r="Y263" s="793"/>
      <c r="Z263" s="793"/>
    </row>
    <row r="264">
      <c r="A264" s="791">
        <f t="shared" si="1"/>
        <v>45120</v>
      </c>
      <c r="B264" s="793"/>
      <c r="C264" s="793"/>
      <c r="D264" s="793"/>
      <c r="E264" s="793"/>
      <c r="F264" s="793"/>
      <c r="G264" s="793"/>
      <c r="H264" s="793"/>
      <c r="I264" s="793"/>
      <c r="J264" s="793"/>
      <c r="K264" s="793"/>
      <c r="L264" s="793"/>
      <c r="M264" s="793"/>
      <c r="N264" s="793"/>
      <c r="O264" s="793"/>
      <c r="P264" s="793"/>
      <c r="Q264" s="793"/>
      <c r="R264" s="793"/>
      <c r="S264" s="793"/>
      <c r="T264" s="793"/>
      <c r="U264" s="793"/>
      <c r="V264" s="793"/>
      <c r="W264" s="793"/>
      <c r="X264" s="793"/>
      <c r="Y264" s="793"/>
      <c r="Z264" s="793"/>
    </row>
    <row r="265">
      <c r="A265" s="791">
        <f t="shared" si="1"/>
        <v>45121</v>
      </c>
      <c r="B265" s="793"/>
      <c r="C265" s="793"/>
      <c r="D265" s="793"/>
      <c r="E265" s="793"/>
      <c r="F265" s="793"/>
      <c r="G265" s="793"/>
      <c r="H265" s="793"/>
      <c r="I265" s="793"/>
      <c r="J265" s="793"/>
      <c r="K265" s="793"/>
      <c r="L265" s="793"/>
      <c r="M265" s="793"/>
      <c r="N265" s="793"/>
      <c r="O265" s="793"/>
      <c r="P265" s="793"/>
      <c r="Q265" s="793"/>
      <c r="R265" s="793"/>
      <c r="S265" s="793"/>
      <c r="T265" s="793"/>
      <c r="U265" s="793"/>
      <c r="V265" s="793"/>
      <c r="W265" s="793"/>
      <c r="X265" s="793"/>
      <c r="Y265" s="793"/>
      <c r="Z265" s="793"/>
    </row>
    <row r="266">
      <c r="A266" s="791">
        <f t="shared" si="1"/>
        <v>45122</v>
      </c>
      <c r="B266" s="793"/>
      <c r="C266" s="793"/>
      <c r="D266" s="793"/>
      <c r="E266" s="793"/>
      <c r="F266" s="793"/>
      <c r="G266" s="793"/>
      <c r="H266" s="793"/>
      <c r="I266" s="793"/>
      <c r="J266" s="793"/>
      <c r="K266" s="793"/>
      <c r="L266" s="793"/>
      <c r="M266" s="793"/>
      <c r="N266" s="793"/>
      <c r="O266" s="793"/>
      <c r="P266" s="793"/>
      <c r="Q266" s="793"/>
      <c r="R266" s="793"/>
      <c r="S266" s="793"/>
      <c r="T266" s="793"/>
      <c r="U266" s="793"/>
      <c r="V266" s="793"/>
      <c r="W266" s="793"/>
      <c r="X266" s="793"/>
      <c r="Y266" s="793"/>
      <c r="Z266" s="793"/>
    </row>
    <row r="267">
      <c r="A267" s="791">
        <f t="shared" si="1"/>
        <v>45123</v>
      </c>
      <c r="B267" s="793"/>
      <c r="C267" s="793"/>
      <c r="D267" s="793"/>
      <c r="E267" s="793"/>
      <c r="F267" s="793"/>
      <c r="G267" s="793"/>
      <c r="H267" s="793"/>
      <c r="I267" s="793"/>
      <c r="J267" s="793"/>
      <c r="K267" s="793"/>
      <c r="L267" s="793"/>
      <c r="M267" s="793"/>
      <c r="N267" s="793"/>
      <c r="O267" s="793"/>
      <c r="P267" s="793"/>
      <c r="Q267" s="793"/>
      <c r="R267" s="793"/>
      <c r="S267" s="793"/>
      <c r="T267" s="793"/>
      <c r="U267" s="793"/>
      <c r="V267" s="793"/>
      <c r="W267" s="793"/>
      <c r="X267" s="793"/>
      <c r="Y267" s="793"/>
      <c r="Z267" s="793"/>
    </row>
    <row r="268">
      <c r="A268" s="791">
        <f t="shared" si="1"/>
        <v>45124</v>
      </c>
      <c r="B268" s="793"/>
      <c r="C268" s="793"/>
      <c r="D268" s="793"/>
      <c r="E268" s="793"/>
      <c r="F268" s="793"/>
      <c r="G268" s="793"/>
      <c r="H268" s="793"/>
      <c r="I268" s="793"/>
      <c r="J268" s="793"/>
      <c r="K268" s="793"/>
      <c r="L268" s="793"/>
      <c r="M268" s="793"/>
      <c r="N268" s="793"/>
      <c r="O268" s="793"/>
      <c r="P268" s="793"/>
      <c r="Q268" s="793"/>
      <c r="R268" s="793"/>
      <c r="S268" s="793"/>
      <c r="T268" s="793"/>
      <c r="U268" s="793"/>
      <c r="V268" s="793"/>
      <c r="W268" s="793"/>
      <c r="X268" s="793"/>
      <c r="Y268" s="793"/>
      <c r="Z268" s="793"/>
    </row>
    <row r="269">
      <c r="A269" s="791">
        <f t="shared" si="1"/>
        <v>45125</v>
      </c>
      <c r="B269" s="793"/>
      <c r="C269" s="793"/>
      <c r="D269" s="793"/>
      <c r="E269" s="793"/>
      <c r="F269" s="793"/>
      <c r="G269" s="793"/>
      <c r="H269" s="793"/>
      <c r="I269" s="793"/>
      <c r="J269" s="793"/>
      <c r="K269" s="793"/>
      <c r="L269" s="793"/>
      <c r="M269" s="793"/>
      <c r="N269" s="793"/>
      <c r="O269" s="793"/>
      <c r="P269" s="793"/>
      <c r="Q269" s="793"/>
      <c r="R269" s="793"/>
      <c r="S269" s="793"/>
      <c r="T269" s="793"/>
      <c r="U269" s="793"/>
      <c r="V269" s="793"/>
      <c r="W269" s="793"/>
      <c r="X269" s="793"/>
      <c r="Y269" s="793"/>
      <c r="Z269" s="793"/>
    </row>
    <row r="270">
      <c r="A270" s="791">
        <f t="shared" si="1"/>
        <v>45126</v>
      </c>
      <c r="B270" s="793"/>
      <c r="C270" s="793"/>
      <c r="D270" s="793"/>
      <c r="E270" s="793"/>
      <c r="F270" s="793"/>
      <c r="G270" s="793"/>
      <c r="H270" s="793"/>
      <c r="I270" s="793"/>
      <c r="J270" s="793"/>
      <c r="K270" s="793"/>
      <c r="L270" s="793"/>
      <c r="M270" s="793"/>
      <c r="N270" s="793"/>
      <c r="O270" s="793"/>
      <c r="P270" s="793"/>
      <c r="Q270" s="793"/>
      <c r="R270" s="793"/>
      <c r="S270" s="793"/>
      <c r="T270" s="793"/>
      <c r="U270" s="793"/>
      <c r="V270" s="793"/>
      <c r="W270" s="793"/>
      <c r="X270" s="793"/>
      <c r="Y270" s="793"/>
      <c r="Z270" s="793"/>
    </row>
    <row r="271">
      <c r="A271" s="791">
        <f t="shared" si="1"/>
        <v>45127</v>
      </c>
      <c r="B271" s="793"/>
      <c r="C271" s="793"/>
      <c r="D271" s="793"/>
      <c r="E271" s="793"/>
      <c r="F271" s="793"/>
      <c r="G271" s="793"/>
      <c r="H271" s="793"/>
      <c r="I271" s="793"/>
      <c r="J271" s="793"/>
      <c r="K271" s="793"/>
      <c r="L271" s="793"/>
      <c r="M271" s="793"/>
      <c r="N271" s="793"/>
      <c r="O271" s="793"/>
      <c r="P271" s="793"/>
      <c r="Q271" s="793"/>
      <c r="R271" s="793"/>
      <c r="S271" s="793"/>
      <c r="T271" s="793"/>
      <c r="U271" s="793"/>
      <c r="V271" s="793"/>
      <c r="W271" s="793"/>
      <c r="X271" s="793"/>
      <c r="Y271" s="793"/>
      <c r="Z271" s="793"/>
    </row>
    <row r="272">
      <c r="A272" s="791">
        <f t="shared" si="1"/>
        <v>45128</v>
      </c>
      <c r="B272" s="793"/>
      <c r="C272" s="793"/>
      <c r="D272" s="793"/>
      <c r="E272" s="793"/>
      <c r="F272" s="793"/>
      <c r="G272" s="793"/>
      <c r="H272" s="793"/>
      <c r="I272" s="793"/>
      <c r="J272" s="793"/>
      <c r="K272" s="793"/>
      <c r="L272" s="793"/>
      <c r="M272" s="793"/>
      <c r="N272" s="793"/>
      <c r="O272" s="793"/>
      <c r="P272" s="793"/>
      <c r="Q272" s="793"/>
      <c r="R272" s="793"/>
      <c r="S272" s="793"/>
      <c r="T272" s="793"/>
      <c r="U272" s="793"/>
      <c r="V272" s="793"/>
      <c r="W272" s="793"/>
      <c r="X272" s="793"/>
      <c r="Y272" s="793"/>
      <c r="Z272" s="793"/>
    </row>
    <row r="273">
      <c r="A273" s="791">
        <f t="shared" si="1"/>
        <v>45129</v>
      </c>
      <c r="B273" s="793"/>
      <c r="C273" s="793"/>
      <c r="D273" s="793"/>
      <c r="E273" s="793"/>
      <c r="F273" s="793"/>
      <c r="G273" s="793"/>
      <c r="H273" s="793"/>
      <c r="I273" s="793"/>
      <c r="J273" s="793"/>
      <c r="K273" s="793"/>
      <c r="L273" s="793"/>
      <c r="M273" s="793"/>
      <c r="N273" s="793"/>
      <c r="O273" s="793"/>
      <c r="P273" s="793"/>
      <c r="Q273" s="793"/>
      <c r="R273" s="793"/>
      <c r="S273" s="793"/>
      <c r="T273" s="793"/>
      <c r="U273" s="793"/>
      <c r="V273" s="793"/>
      <c r="W273" s="793"/>
      <c r="X273" s="793"/>
      <c r="Y273" s="793"/>
      <c r="Z273" s="793"/>
    </row>
    <row r="274">
      <c r="A274" s="791">
        <f t="shared" si="1"/>
        <v>45130</v>
      </c>
      <c r="B274" s="793"/>
      <c r="C274" s="793"/>
      <c r="D274" s="793"/>
      <c r="E274" s="793"/>
      <c r="F274" s="793"/>
      <c r="G274" s="793"/>
      <c r="H274" s="793"/>
      <c r="I274" s="793"/>
      <c r="J274" s="793"/>
      <c r="K274" s="793"/>
      <c r="L274" s="793"/>
      <c r="M274" s="793"/>
      <c r="N274" s="793"/>
      <c r="O274" s="793"/>
      <c r="P274" s="793"/>
      <c r="Q274" s="793"/>
      <c r="R274" s="793"/>
      <c r="S274" s="793"/>
      <c r="T274" s="793"/>
      <c r="U274" s="793"/>
      <c r="V274" s="793"/>
      <c r="W274" s="793"/>
      <c r="X274" s="793"/>
      <c r="Y274" s="793"/>
      <c r="Z274" s="793"/>
    </row>
    <row r="275">
      <c r="A275" s="791">
        <f t="shared" si="1"/>
        <v>45131</v>
      </c>
      <c r="B275" s="793"/>
      <c r="C275" s="793"/>
      <c r="D275" s="793"/>
      <c r="E275" s="793"/>
      <c r="F275" s="793"/>
      <c r="G275" s="793"/>
      <c r="H275" s="793"/>
      <c r="I275" s="793"/>
      <c r="J275" s="793"/>
      <c r="K275" s="793"/>
      <c r="L275" s="793"/>
      <c r="M275" s="793"/>
      <c r="N275" s="793"/>
      <c r="O275" s="793"/>
      <c r="P275" s="793"/>
      <c r="Q275" s="793"/>
      <c r="R275" s="793"/>
      <c r="S275" s="793"/>
      <c r="T275" s="793"/>
      <c r="U275" s="793"/>
      <c r="V275" s="793"/>
      <c r="W275" s="793"/>
      <c r="X275" s="793"/>
      <c r="Y275" s="793"/>
      <c r="Z275" s="793"/>
    </row>
    <row r="276">
      <c r="A276" s="791">
        <f t="shared" si="1"/>
        <v>45132</v>
      </c>
      <c r="B276" s="793"/>
      <c r="C276" s="793"/>
      <c r="D276" s="793"/>
      <c r="E276" s="793"/>
      <c r="F276" s="793"/>
      <c r="G276" s="793"/>
      <c r="H276" s="793"/>
      <c r="I276" s="793"/>
      <c r="J276" s="793"/>
      <c r="K276" s="793"/>
      <c r="L276" s="793"/>
      <c r="M276" s="793"/>
      <c r="N276" s="793"/>
      <c r="O276" s="793"/>
      <c r="P276" s="793"/>
      <c r="Q276" s="793"/>
      <c r="R276" s="793"/>
      <c r="S276" s="793"/>
      <c r="T276" s="793"/>
      <c r="U276" s="793"/>
      <c r="V276" s="793"/>
      <c r="W276" s="793"/>
      <c r="X276" s="793"/>
      <c r="Y276" s="793"/>
      <c r="Z276" s="793"/>
    </row>
    <row r="277">
      <c r="A277" s="791">
        <f t="shared" si="1"/>
        <v>45133</v>
      </c>
      <c r="B277" s="793"/>
      <c r="C277" s="793"/>
      <c r="D277" s="793"/>
      <c r="E277" s="793"/>
      <c r="F277" s="793"/>
      <c r="G277" s="793"/>
      <c r="H277" s="793"/>
      <c r="I277" s="793"/>
      <c r="J277" s="793"/>
      <c r="K277" s="793"/>
      <c r="L277" s="793"/>
      <c r="M277" s="793"/>
      <c r="N277" s="793"/>
      <c r="O277" s="793"/>
      <c r="P277" s="793"/>
      <c r="Q277" s="793"/>
      <c r="R277" s="793"/>
      <c r="S277" s="793"/>
      <c r="T277" s="793"/>
      <c r="U277" s="793"/>
      <c r="V277" s="793"/>
      <c r="W277" s="793"/>
      <c r="X277" s="793"/>
      <c r="Y277" s="793"/>
      <c r="Z277" s="793"/>
    </row>
    <row r="278">
      <c r="A278" s="791">
        <f t="shared" si="1"/>
        <v>45134</v>
      </c>
      <c r="B278" s="793"/>
      <c r="C278" s="793"/>
      <c r="D278" s="793"/>
      <c r="E278" s="793"/>
      <c r="F278" s="793"/>
      <c r="G278" s="793"/>
      <c r="H278" s="793"/>
      <c r="I278" s="793"/>
      <c r="J278" s="793"/>
      <c r="K278" s="793"/>
      <c r="L278" s="793"/>
      <c r="M278" s="793"/>
      <c r="N278" s="793"/>
      <c r="O278" s="793"/>
      <c r="P278" s="793"/>
      <c r="Q278" s="793"/>
      <c r="R278" s="793"/>
      <c r="S278" s="793"/>
      <c r="T278" s="793"/>
      <c r="U278" s="793"/>
      <c r="V278" s="793"/>
      <c r="W278" s="793"/>
      <c r="X278" s="793"/>
      <c r="Y278" s="793"/>
      <c r="Z278" s="793"/>
    </row>
    <row r="279">
      <c r="A279" s="791">
        <f t="shared" si="1"/>
        <v>45135</v>
      </c>
      <c r="B279" s="793"/>
      <c r="C279" s="793"/>
      <c r="D279" s="793"/>
      <c r="E279" s="793"/>
      <c r="F279" s="793"/>
      <c r="G279" s="793"/>
      <c r="H279" s="793"/>
      <c r="I279" s="793"/>
      <c r="J279" s="793"/>
      <c r="K279" s="793"/>
      <c r="L279" s="793"/>
      <c r="M279" s="793"/>
      <c r="N279" s="793"/>
      <c r="O279" s="793"/>
      <c r="P279" s="793"/>
      <c r="Q279" s="793"/>
      <c r="R279" s="793"/>
      <c r="S279" s="793"/>
      <c r="T279" s="793"/>
      <c r="U279" s="793"/>
      <c r="V279" s="793"/>
      <c r="W279" s="793"/>
      <c r="X279" s="793"/>
      <c r="Y279" s="793"/>
      <c r="Z279" s="793"/>
    </row>
    <row r="280">
      <c r="A280" s="791">
        <f t="shared" si="1"/>
        <v>45136</v>
      </c>
      <c r="B280" s="793"/>
      <c r="C280" s="793"/>
      <c r="D280" s="793"/>
      <c r="E280" s="793"/>
      <c r="F280" s="793"/>
      <c r="G280" s="793"/>
      <c r="H280" s="793"/>
      <c r="I280" s="793"/>
      <c r="J280" s="793"/>
      <c r="K280" s="793"/>
      <c r="L280" s="793"/>
      <c r="M280" s="793"/>
      <c r="N280" s="793"/>
      <c r="O280" s="793"/>
      <c r="P280" s="793"/>
      <c r="Q280" s="793"/>
      <c r="R280" s="793"/>
      <c r="S280" s="793"/>
      <c r="T280" s="793"/>
      <c r="U280" s="793"/>
      <c r="V280" s="793"/>
      <c r="W280" s="793"/>
      <c r="X280" s="793"/>
      <c r="Y280" s="793"/>
      <c r="Z280" s="793"/>
    </row>
    <row r="281">
      <c r="A281" s="791">
        <f t="shared" si="1"/>
        <v>45137</v>
      </c>
      <c r="B281" s="793"/>
      <c r="C281" s="793"/>
      <c r="D281" s="793"/>
      <c r="E281" s="793"/>
      <c r="F281" s="793"/>
      <c r="G281" s="793"/>
      <c r="H281" s="793"/>
      <c r="I281" s="793"/>
      <c r="J281" s="793"/>
      <c r="K281" s="793"/>
      <c r="L281" s="793"/>
      <c r="M281" s="793"/>
      <c r="N281" s="793"/>
      <c r="O281" s="793"/>
      <c r="P281" s="793"/>
      <c r="Q281" s="793"/>
      <c r="R281" s="793"/>
      <c r="S281" s="793"/>
      <c r="T281" s="793"/>
      <c r="U281" s="793"/>
      <c r="V281" s="793"/>
      <c r="W281" s="793"/>
      <c r="X281" s="793"/>
      <c r="Y281" s="793"/>
      <c r="Z281" s="793"/>
    </row>
    <row r="282">
      <c r="A282" s="791">
        <f t="shared" si="1"/>
        <v>45138</v>
      </c>
      <c r="B282" s="793"/>
      <c r="C282" s="793"/>
      <c r="D282" s="793"/>
      <c r="E282" s="793"/>
      <c r="F282" s="793"/>
      <c r="G282" s="793"/>
      <c r="H282" s="793"/>
      <c r="I282" s="793"/>
      <c r="J282" s="793"/>
      <c r="K282" s="793"/>
      <c r="L282" s="793"/>
      <c r="M282" s="793"/>
      <c r="N282" s="793"/>
      <c r="O282" s="793"/>
      <c r="P282" s="793"/>
      <c r="Q282" s="793"/>
      <c r="R282" s="793"/>
      <c r="S282" s="793"/>
      <c r="T282" s="793"/>
      <c r="U282" s="793"/>
      <c r="V282" s="793"/>
      <c r="W282" s="793"/>
      <c r="X282" s="793"/>
      <c r="Y282" s="793"/>
      <c r="Z282" s="793"/>
    </row>
    <row r="283">
      <c r="A283" s="791">
        <f t="shared" si="1"/>
        <v>45139</v>
      </c>
      <c r="B283" s="793"/>
      <c r="C283" s="793"/>
      <c r="D283" s="793"/>
      <c r="E283" s="793"/>
      <c r="F283" s="793"/>
      <c r="G283" s="793"/>
      <c r="H283" s="793"/>
      <c r="I283" s="793"/>
      <c r="J283" s="793"/>
      <c r="K283" s="793"/>
      <c r="L283" s="793"/>
      <c r="M283" s="793"/>
      <c r="N283" s="793"/>
      <c r="O283" s="793"/>
      <c r="P283" s="793"/>
      <c r="Q283" s="793"/>
      <c r="R283" s="793"/>
      <c r="S283" s="793"/>
      <c r="T283" s="793"/>
      <c r="U283" s="793"/>
      <c r="V283" s="793"/>
      <c r="W283" s="793"/>
      <c r="X283" s="793"/>
      <c r="Y283" s="793"/>
      <c r="Z283" s="793"/>
    </row>
    <row r="284">
      <c r="A284" s="791">
        <f t="shared" si="1"/>
        <v>45140</v>
      </c>
      <c r="B284" s="793"/>
      <c r="C284" s="793"/>
      <c r="D284" s="793"/>
      <c r="E284" s="793"/>
      <c r="F284" s="793"/>
      <c r="G284" s="793"/>
      <c r="H284" s="793"/>
      <c r="I284" s="793"/>
      <c r="J284" s="793"/>
      <c r="K284" s="793"/>
      <c r="L284" s="793"/>
      <c r="M284" s="793"/>
      <c r="N284" s="793"/>
      <c r="O284" s="793"/>
      <c r="P284" s="793"/>
      <c r="Q284" s="793"/>
      <c r="R284" s="793"/>
      <c r="S284" s="793"/>
      <c r="T284" s="793"/>
      <c r="U284" s="793"/>
      <c r="V284" s="793"/>
      <c r="W284" s="793"/>
      <c r="X284" s="793"/>
      <c r="Y284" s="793"/>
      <c r="Z284" s="793"/>
    </row>
    <row r="285">
      <c r="A285" s="791">
        <f t="shared" si="1"/>
        <v>45141</v>
      </c>
      <c r="B285" s="793"/>
      <c r="C285" s="793"/>
      <c r="D285" s="793"/>
      <c r="E285" s="793"/>
      <c r="F285" s="793"/>
      <c r="G285" s="793"/>
      <c r="H285" s="793"/>
      <c r="I285" s="793"/>
      <c r="J285" s="793"/>
      <c r="K285" s="793"/>
      <c r="L285" s="793"/>
      <c r="M285" s="793"/>
      <c r="N285" s="793"/>
      <c r="O285" s="793"/>
      <c r="P285" s="793"/>
      <c r="Q285" s="793"/>
      <c r="R285" s="793"/>
      <c r="S285" s="793"/>
      <c r="T285" s="793"/>
      <c r="U285" s="793"/>
      <c r="V285" s="793"/>
      <c r="W285" s="793"/>
      <c r="X285" s="793"/>
      <c r="Y285" s="793"/>
      <c r="Z285" s="793"/>
    </row>
    <row r="286">
      <c r="A286" s="791">
        <f t="shared" si="1"/>
        <v>45142</v>
      </c>
      <c r="B286" s="793"/>
      <c r="C286" s="793"/>
      <c r="D286" s="793"/>
      <c r="E286" s="793"/>
      <c r="F286" s="793"/>
      <c r="G286" s="793"/>
      <c r="H286" s="793"/>
      <c r="I286" s="793"/>
      <c r="J286" s="793"/>
      <c r="K286" s="793"/>
      <c r="L286" s="793"/>
      <c r="M286" s="793"/>
      <c r="N286" s="793"/>
      <c r="O286" s="793"/>
      <c r="P286" s="793"/>
      <c r="Q286" s="793"/>
      <c r="R286" s="793"/>
      <c r="S286" s="793"/>
      <c r="T286" s="793"/>
      <c r="U286" s="793"/>
      <c r="V286" s="793"/>
      <c r="W286" s="793"/>
      <c r="X286" s="793"/>
      <c r="Y286" s="793"/>
      <c r="Z286" s="793"/>
    </row>
    <row r="287">
      <c r="A287" s="791">
        <f t="shared" si="1"/>
        <v>45143</v>
      </c>
      <c r="B287" s="793"/>
      <c r="C287" s="793"/>
      <c r="D287" s="793"/>
      <c r="E287" s="793"/>
      <c r="F287" s="793"/>
      <c r="G287" s="793"/>
      <c r="H287" s="793"/>
      <c r="I287" s="793"/>
      <c r="J287" s="793"/>
      <c r="K287" s="793"/>
      <c r="L287" s="793"/>
      <c r="M287" s="793"/>
      <c r="N287" s="793"/>
      <c r="O287" s="793"/>
      <c r="P287" s="793"/>
      <c r="Q287" s="793"/>
      <c r="R287" s="793"/>
      <c r="S287" s="793"/>
      <c r="T287" s="793"/>
      <c r="U287" s="793"/>
      <c r="V287" s="793"/>
      <c r="W287" s="793"/>
      <c r="X287" s="793"/>
      <c r="Y287" s="793"/>
      <c r="Z287" s="793"/>
    </row>
    <row r="288">
      <c r="A288" s="791">
        <f t="shared" si="1"/>
        <v>45144</v>
      </c>
      <c r="B288" s="793"/>
      <c r="C288" s="793"/>
      <c r="D288" s="793"/>
      <c r="E288" s="793"/>
      <c r="F288" s="793"/>
      <c r="G288" s="793"/>
      <c r="H288" s="793"/>
      <c r="I288" s="793"/>
      <c r="J288" s="793"/>
      <c r="K288" s="793"/>
      <c r="L288" s="793"/>
      <c r="M288" s="793"/>
      <c r="N288" s="793"/>
      <c r="O288" s="793"/>
      <c r="P288" s="793"/>
      <c r="Q288" s="793"/>
      <c r="R288" s="793"/>
      <c r="S288" s="793"/>
      <c r="T288" s="793"/>
      <c r="U288" s="793"/>
      <c r="V288" s="793"/>
      <c r="W288" s="793"/>
      <c r="X288" s="793"/>
      <c r="Y288" s="793"/>
      <c r="Z288" s="793"/>
    </row>
    <row r="289">
      <c r="A289" s="791">
        <f t="shared" si="1"/>
        <v>45145</v>
      </c>
      <c r="B289" s="793"/>
      <c r="C289" s="793"/>
      <c r="D289" s="793"/>
      <c r="E289" s="793"/>
      <c r="F289" s="793"/>
      <c r="G289" s="793"/>
      <c r="H289" s="793"/>
      <c r="I289" s="793"/>
      <c r="J289" s="793"/>
      <c r="K289" s="793"/>
      <c r="L289" s="793"/>
      <c r="M289" s="793"/>
      <c r="N289" s="793"/>
      <c r="O289" s="793"/>
      <c r="P289" s="793"/>
      <c r="Q289" s="793"/>
      <c r="R289" s="793"/>
      <c r="S289" s="793"/>
      <c r="T289" s="793"/>
      <c r="U289" s="793"/>
      <c r="V289" s="793"/>
      <c r="W289" s="793"/>
      <c r="X289" s="793"/>
      <c r="Y289" s="793"/>
      <c r="Z289" s="793"/>
    </row>
    <row r="290">
      <c r="A290" s="791">
        <f t="shared" si="1"/>
        <v>45146</v>
      </c>
      <c r="B290" s="793"/>
      <c r="C290" s="793"/>
      <c r="D290" s="793"/>
      <c r="E290" s="793"/>
      <c r="F290" s="793"/>
      <c r="G290" s="793"/>
      <c r="H290" s="793"/>
      <c r="I290" s="793"/>
      <c r="J290" s="793"/>
      <c r="K290" s="793"/>
      <c r="L290" s="793"/>
      <c r="M290" s="793"/>
      <c r="N290" s="793"/>
      <c r="O290" s="793"/>
      <c r="P290" s="793"/>
      <c r="Q290" s="793"/>
      <c r="R290" s="793"/>
      <c r="S290" s="793"/>
      <c r="T290" s="793"/>
      <c r="U290" s="793"/>
      <c r="V290" s="793"/>
      <c r="W290" s="793"/>
      <c r="X290" s="793"/>
      <c r="Y290" s="793"/>
      <c r="Z290" s="793"/>
    </row>
    <row r="291">
      <c r="A291" s="791">
        <f t="shared" si="1"/>
        <v>45147</v>
      </c>
      <c r="B291" s="793"/>
      <c r="C291" s="793"/>
      <c r="D291" s="793"/>
      <c r="E291" s="793"/>
      <c r="F291" s="793"/>
      <c r="G291" s="793"/>
      <c r="H291" s="793"/>
      <c r="I291" s="793"/>
      <c r="J291" s="793"/>
      <c r="K291" s="793"/>
      <c r="L291" s="793"/>
      <c r="M291" s="793"/>
      <c r="N291" s="793"/>
      <c r="O291" s="793"/>
      <c r="P291" s="793"/>
      <c r="Q291" s="793"/>
      <c r="R291" s="793"/>
      <c r="S291" s="793"/>
      <c r="T291" s="793"/>
      <c r="U291" s="793"/>
      <c r="V291" s="793"/>
      <c r="W291" s="793"/>
      <c r="X291" s="793"/>
      <c r="Y291" s="793"/>
      <c r="Z291" s="793"/>
    </row>
    <row r="292">
      <c r="A292" s="791">
        <f t="shared" si="1"/>
        <v>45148</v>
      </c>
      <c r="B292" s="793"/>
      <c r="C292" s="793"/>
      <c r="D292" s="793"/>
      <c r="E292" s="793"/>
      <c r="F292" s="793"/>
      <c r="G292" s="793"/>
      <c r="H292" s="793"/>
      <c r="I292" s="793"/>
      <c r="J292" s="793"/>
      <c r="K292" s="793"/>
      <c r="L292" s="793"/>
      <c r="M292" s="793"/>
      <c r="N292" s="793"/>
      <c r="O292" s="793"/>
      <c r="P292" s="793"/>
      <c r="Q292" s="793"/>
      <c r="R292" s="793"/>
      <c r="S292" s="793"/>
      <c r="T292" s="793"/>
      <c r="U292" s="793"/>
      <c r="V292" s="793"/>
      <c r="W292" s="793"/>
      <c r="X292" s="793"/>
      <c r="Y292" s="793"/>
      <c r="Z292" s="793"/>
    </row>
    <row r="293">
      <c r="A293" s="791">
        <f t="shared" si="1"/>
        <v>45149</v>
      </c>
      <c r="B293" s="793"/>
      <c r="C293" s="793"/>
      <c r="D293" s="793"/>
      <c r="E293" s="793"/>
      <c r="F293" s="793"/>
      <c r="G293" s="793"/>
      <c r="H293" s="793"/>
      <c r="I293" s="793"/>
      <c r="J293" s="793"/>
      <c r="K293" s="793"/>
      <c r="L293" s="793"/>
      <c r="M293" s="793"/>
      <c r="N293" s="793"/>
      <c r="O293" s="793"/>
      <c r="P293" s="793"/>
      <c r="Q293" s="793"/>
      <c r="R293" s="793"/>
      <c r="S293" s="793"/>
      <c r="T293" s="793"/>
      <c r="U293" s="793"/>
      <c r="V293" s="793"/>
      <c r="W293" s="793"/>
      <c r="X293" s="793"/>
      <c r="Y293" s="793"/>
      <c r="Z293" s="793"/>
    </row>
    <row r="294">
      <c r="A294" s="791">
        <f t="shared" si="1"/>
        <v>45150</v>
      </c>
      <c r="B294" s="793"/>
      <c r="C294" s="793"/>
      <c r="D294" s="793"/>
      <c r="E294" s="793"/>
      <c r="F294" s="793"/>
      <c r="G294" s="793"/>
      <c r="H294" s="793"/>
      <c r="I294" s="793"/>
      <c r="J294" s="793"/>
      <c r="K294" s="793"/>
      <c r="L294" s="793"/>
      <c r="M294" s="793"/>
      <c r="N294" s="793"/>
      <c r="O294" s="793"/>
      <c r="P294" s="793"/>
      <c r="Q294" s="793"/>
      <c r="R294" s="793"/>
      <c r="S294" s="793"/>
      <c r="T294" s="793"/>
      <c r="U294" s="793"/>
      <c r="V294" s="793"/>
      <c r="W294" s="793"/>
      <c r="X294" s="793"/>
      <c r="Y294" s="793"/>
      <c r="Z294" s="793"/>
    </row>
    <row r="295">
      <c r="A295" s="791">
        <f t="shared" si="1"/>
        <v>45151</v>
      </c>
      <c r="B295" s="793"/>
      <c r="C295" s="793"/>
      <c r="D295" s="793"/>
      <c r="E295" s="793"/>
      <c r="F295" s="793"/>
      <c r="G295" s="793"/>
      <c r="H295" s="793"/>
      <c r="I295" s="793"/>
      <c r="J295" s="793"/>
      <c r="K295" s="793"/>
      <c r="L295" s="793"/>
      <c r="M295" s="793"/>
      <c r="N295" s="793"/>
      <c r="O295" s="793"/>
      <c r="P295" s="793"/>
      <c r="Q295" s="793"/>
      <c r="R295" s="793"/>
      <c r="S295" s="793"/>
      <c r="T295" s="793"/>
      <c r="U295" s="793"/>
      <c r="V295" s="793"/>
      <c r="W295" s="793"/>
      <c r="X295" s="793"/>
      <c r="Y295" s="793"/>
      <c r="Z295" s="793"/>
    </row>
    <row r="296">
      <c r="A296" s="791">
        <f t="shared" si="1"/>
        <v>45152</v>
      </c>
      <c r="B296" s="793"/>
      <c r="C296" s="793"/>
      <c r="D296" s="793"/>
      <c r="E296" s="793"/>
      <c r="F296" s="793"/>
      <c r="G296" s="793"/>
      <c r="H296" s="793"/>
      <c r="I296" s="793"/>
      <c r="J296" s="793"/>
      <c r="K296" s="793"/>
      <c r="L296" s="793"/>
      <c r="M296" s="793"/>
      <c r="N296" s="793"/>
      <c r="O296" s="793"/>
      <c r="P296" s="793"/>
      <c r="Q296" s="793"/>
      <c r="R296" s="793"/>
      <c r="S296" s="793"/>
      <c r="T296" s="793"/>
      <c r="U296" s="793"/>
      <c r="V296" s="793"/>
      <c r="W296" s="793"/>
      <c r="X296" s="793"/>
      <c r="Y296" s="793"/>
      <c r="Z296" s="793"/>
    </row>
    <row r="297">
      <c r="A297" s="791">
        <f t="shared" si="1"/>
        <v>45153</v>
      </c>
      <c r="B297" s="793"/>
      <c r="C297" s="793"/>
      <c r="D297" s="793"/>
      <c r="E297" s="793"/>
      <c r="F297" s="793"/>
      <c r="G297" s="793"/>
      <c r="H297" s="793"/>
      <c r="I297" s="793"/>
      <c r="J297" s="793"/>
      <c r="K297" s="793"/>
      <c r="L297" s="793"/>
      <c r="M297" s="793"/>
      <c r="N297" s="793"/>
      <c r="O297" s="793"/>
      <c r="P297" s="793"/>
      <c r="Q297" s="793"/>
      <c r="R297" s="793"/>
      <c r="S297" s="793"/>
      <c r="T297" s="793"/>
      <c r="U297" s="793"/>
      <c r="V297" s="793"/>
      <c r="W297" s="793"/>
      <c r="X297" s="793"/>
      <c r="Y297" s="793"/>
      <c r="Z297" s="793"/>
    </row>
    <row r="298">
      <c r="A298" s="791">
        <f t="shared" si="1"/>
        <v>45154</v>
      </c>
      <c r="B298" s="793"/>
      <c r="C298" s="793"/>
      <c r="D298" s="793"/>
      <c r="E298" s="793"/>
      <c r="F298" s="793"/>
      <c r="G298" s="793"/>
      <c r="H298" s="793"/>
      <c r="I298" s="793"/>
      <c r="J298" s="793"/>
      <c r="K298" s="793"/>
      <c r="L298" s="793"/>
      <c r="M298" s="793"/>
      <c r="N298" s="793"/>
      <c r="O298" s="793"/>
      <c r="P298" s="793"/>
      <c r="Q298" s="793"/>
      <c r="R298" s="793"/>
      <c r="S298" s="793"/>
      <c r="T298" s="793"/>
      <c r="U298" s="793"/>
      <c r="V298" s="793"/>
      <c r="W298" s="793"/>
      <c r="X298" s="793"/>
      <c r="Y298" s="793"/>
      <c r="Z298" s="793"/>
    </row>
    <row r="299">
      <c r="A299" s="791">
        <f t="shared" si="1"/>
        <v>45155</v>
      </c>
      <c r="B299" s="793"/>
      <c r="C299" s="793"/>
      <c r="D299" s="793"/>
      <c r="E299" s="793"/>
      <c r="F299" s="793"/>
      <c r="G299" s="793"/>
      <c r="H299" s="793"/>
      <c r="I299" s="793"/>
      <c r="J299" s="793"/>
      <c r="K299" s="793"/>
      <c r="L299" s="793"/>
      <c r="M299" s="793"/>
      <c r="N299" s="793"/>
      <c r="O299" s="793"/>
      <c r="P299" s="793"/>
      <c r="Q299" s="793"/>
      <c r="R299" s="793"/>
      <c r="S299" s="793"/>
      <c r="T299" s="793"/>
      <c r="U299" s="793"/>
      <c r="V299" s="793"/>
      <c r="W299" s="793"/>
      <c r="X299" s="793"/>
      <c r="Y299" s="793"/>
      <c r="Z299" s="793"/>
    </row>
    <row r="300">
      <c r="A300" s="791">
        <f t="shared" si="1"/>
        <v>45156</v>
      </c>
      <c r="B300" s="793"/>
      <c r="C300" s="793"/>
      <c r="D300" s="793"/>
      <c r="E300" s="793"/>
      <c r="F300" s="793"/>
      <c r="G300" s="793"/>
      <c r="H300" s="793"/>
      <c r="I300" s="793"/>
      <c r="J300" s="793"/>
      <c r="K300" s="793"/>
      <c r="L300" s="793"/>
      <c r="M300" s="793"/>
      <c r="N300" s="793"/>
      <c r="O300" s="793"/>
      <c r="P300" s="793"/>
      <c r="Q300" s="793"/>
      <c r="R300" s="793"/>
      <c r="S300" s="793"/>
      <c r="T300" s="793"/>
      <c r="U300" s="793"/>
      <c r="V300" s="793"/>
      <c r="W300" s="793"/>
      <c r="X300" s="793"/>
      <c r="Y300" s="793"/>
      <c r="Z300" s="793"/>
    </row>
    <row r="301">
      <c r="A301" s="791">
        <f t="shared" si="1"/>
        <v>45157</v>
      </c>
      <c r="B301" s="793"/>
      <c r="C301" s="793"/>
      <c r="D301" s="793"/>
      <c r="E301" s="793"/>
      <c r="F301" s="793"/>
      <c r="G301" s="793"/>
      <c r="H301" s="793"/>
      <c r="I301" s="793"/>
      <c r="J301" s="793"/>
      <c r="K301" s="793"/>
      <c r="L301" s="793"/>
      <c r="M301" s="793"/>
      <c r="N301" s="793"/>
      <c r="O301" s="793"/>
      <c r="P301" s="793"/>
      <c r="Q301" s="793"/>
      <c r="R301" s="793"/>
      <c r="S301" s="793"/>
      <c r="T301" s="793"/>
      <c r="U301" s="793"/>
      <c r="V301" s="793"/>
      <c r="W301" s="793"/>
      <c r="X301" s="793"/>
      <c r="Y301" s="793"/>
      <c r="Z301" s="793"/>
    </row>
    <row r="302">
      <c r="A302" s="791">
        <f t="shared" si="1"/>
        <v>45158</v>
      </c>
      <c r="B302" s="793"/>
      <c r="C302" s="793"/>
      <c r="D302" s="793"/>
      <c r="E302" s="793"/>
      <c r="F302" s="793"/>
      <c r="G302" s="793"/>
      <c r="H302" s="793"/>
      <c r="I302" s="793"/>
      <c r="J302" s="793"/>
      <c r="K302" s="793"/>
      <c r="L302" s="793"/>
      <c r="M302" s="793"/>
      <c r="N302" s="793"/>
      <c r="O302" s="793"/>
      <c r="P302" s="793"/>
      <c r="Q302" s="793"/>
      <c r="R302" s="793"/>
      <c r="S302" s="793"/>
      <c r="T302" s="793"/>
      <c r="U302" s="793"/>
      <c r="V302" s="793"/>
      <c r="W302" s="793"/>
      <c r="X302" s="793"/>
      <c r="Y302" s="793"/>
      <c r="Z302" s="793"/>
    </row>
    <row r="303">
      <c r="A303" s="791">
        <f t="shared" si="1"/>
        <v>45159</v>
      </c>
      <c r="B303" s="793"/>
      <c r="C303" s="793"/>
      <c r="D303" s="793"/>
      <c r="E303" s="793"/>
      <c r="F303" s="793"/>
      <c r="G303" s="793"/>
      <c r="H303" s="793"/>
      <c r="I303" s="793"/>
      <c r="J303" s="793"/>
      <c r="K303" s="793"/>
      <c r="L303" s="793"/>
      <c r="M303" s="793"/>
      <c r="N303" s="793"/>
      <c r="O303" s="793"/>
      <c r="P303" s="793"/>
      <c r="Q303" s="793"/>
      <c r="R303" s="793"/>
      <c r="S303" s="793"/>
      <c r="T303" s="793"/>
      <c r="U303" s="793"/>
      <c r="V303" s="793"/>
      <c r="W303" s="793"/>
      <c r="X303" s="793"/>
      <c r="Y303" s="793"/>
      <c r="Z303" s="793"/>
    </row>
    <row r="304">
      <c r="A304" s="791">
        <f t="shared" si="1"/>
        <v>45160</v>
      </c>
      <c r="B304" s="793"/>
      <c r="C304" s="793"/>
      <c r="D304" s="793"/>
      <c r="E304" s="793"/>
      <c r="F304" s="793"/>
      <c r="G304" s="793"/>
      <c r="H304" s="793"/>
      <c r="I304" s="793"/>
      <c r="J304" s="793"/>
      <c r="K304" s="793"/>
      <c r="L304" s="793"/>
      <c r="M304" s="793"/>
      <c r="N304" s="793"/>
      <c r="O304" s="793"/>
      <c r="P304" s="793"/>
      <c r="Q304" s="793"/>
      <c r="R304" s="793"/>
      <c r="S304" s="793"/>
      <c r="T304" s="793"/>
      <c r="U304" s="793"/>
      <c r="V304" s="793"/>
      <c r="W304" s="793"/>
      <c r="X304" s="793"/>
      <c r="Y304" s="793"/>
      <c r="Z304" s="793"/>
    </row>
    <row r="305">
      <c r="A305" s="791">
        <f t="shared" si="1"/>
        <v>45161</v>
      </c>
      <c r="B305" s="793"/>
      <c r="C305" s="793"/>
      <c r="D305" s="793"/>
      <c r="E305" s="793"/>
      <c r="F305" s="793"/>
      <c r="G305" s="793"/>
      <c r="H305" s="793"/>
      <c r="I305" s="793"/>
      <c r="J305" s="793"/>
      <c r="K305" s="793"/>
      <c r="L305" s="793"/>
      <c r="M305" s="793"/>
      <c r="N305" s="793"/>
      <c r="O305" s="793"/>
      <c r="P305" s="793"/>
      <c r="Q305" s="793"/>
      <c r="R305" s="793"/>
      <c r="S305" s="793"/>
      <c r="T305" s="793"/>
      <c r="U305" s="793"/>
      <c r="V305" s="793"/>
      <c r="W305" s="793"/>
      <c r="X305" s="793"/>
      <c r="Y305" s="793"/>
      <c r="Z305" s="793"/>
    </row>
    <row r="306">
      <c r="A306" s="791">
        <f t="shared" si="1"/>
        <v>45162</v>
      </c>
      <c r="B306" s="793"/>
      <c r="C306" s="793"/>
      <c r="D306" s="793"/>
      <c r="E306" s="793"/>
      <c r="F306" s="793"/>
      <c r="G306" s="793"/>
      <c r="H306" s="793"/>
      <c r="I306" s="793"/>
      <c r="J306" s="793"/>
      <c r="K306" s="793"/>
      <c r="L306" s="793"/>
      <c r="M306" s="793"/>
      <c r="N306" s="793"/>
      <c r="O306" s="793"/>
      <c r="P306" s="793"/>
      <c r="Q306" s="793"/>
      <c r="R306" s="793"/>
      <c r="S306" s="793"/>
      <c r="T306" s="793"/>
      <c r="U306" s="793"/>
      <c r="V306" s="793"/>
      <c r="W306" s="793"/>
      <c r="X306" s="793"/>
      <c r="Y306" s="793"/>
      <c r="Z306" s="793"/>
    </row>
    <row r="307">
      <c r="A307" s="791">
        <f t="shared" si="1"/>
        <v>45163</v>
      </c>
      <c r="B307" s="793"/>
      <c r="C307" s="793"/>
      <c r="D307" s="793"/>
      <c r="E307" s="793"/>
      <c r="F307" s="793"/>
      <c r="G307" s="793"/>
      <c r="H307" s="793"/>
      <c r="I307" s="793"/>
      <c r="J307" s="793"/>
      <c r="K307" s="793"/>
      <c r="L307" s="793"/>
      <c r="M307" s="793"/>
      <c r="N307" s="793"/>
      <c r="O307" s="793"/>
      <c r="P307" s="793"/>
      <c r="Q307" s="793"/>
      <c r="R307" s="793"/>
      <c r="S307" s="793"/>
      <c r="T307" s="793"/>
      <c r="U307" s="793"/>
      <c r="V307" s="793"/>
      <c r="W307" s="793"/>
      <c r="X307" s="793"/>
      <c r="Y307" s="793"/>
      <c r="Z307" s="793"/>
    </row>
    <row r="308">
      <c r="A308" s="791">
        <f t="shared" si="1"/>
        <v>45164</v>
      </c>
      <c r="B308" s="793"/>
      <c r="C308" s="793"/>
      <c r="D308" s="793"/>
      <c r="E308" s="793"/>
      <c r="F308" s="793"/>
      <c r="G308" s="793"/>
      <c r="H308" s="793"/>
      <c r="I308" s="793"/>
      <c r="J308" s="793"/>
      <c r="K308" s="793"/>
      <c r="L308" s="793"/>
      <c r="M308" s="793"/>
      <c r="N308" s="793"/>
      <c r="O308" s="793"/>
      <c r="P308" s="793"/>
      <c r="Q308" s="793"/>
      <c r="R308" s="793"/>
      <c r="S308" s="793"/>
      <c r="T308" s="793"/>
      <c r="U308" s="793"/>
      <c r="V308" s="793"/>
      <c r="W308" s="793"/>
      <c r="X308" s="793"/>
      <c r="Y308" s="793"/>
      <c r="Z308" s="793"/>
    </row>
    <row r="309">
      <c r="A309" s="791">
        <f t="shared" si="1"/>
        <v>45165</v>
      </c>
      <c r="B309" s="793"/>
      <c r="C309" s="793"/>
      <c r="D309" s="793"/>
      <c r="E309" s="793"/>
      <c r="F309" s="793"/>
      <c r="G309" s="793"/>
      <c r="H309" s="793"/>
      <c r="I309" s="793"/>
      <c r="J309" s="793"/>
      <c r="K309" s="793"/>
      <c r="L309" s="793"/>
      <c r="M309" s="793"/>
      <c r="N309" s="793"/>
      <c r="O309" s="793"/>
      <c r="P309" s="793"/>
      <c r="Q309" s="793"/>
      <c r="R309" s="793"/>
      <c r="S309" s="793"/>
      <c r="T309" s="793"/>
      <c r="U309" s="793"/>
      <c r="V309" s="793"/>
      <c r="W309" s="793"/>
      <c r="X309" s="793"/>
      <c r="Y309" s="793"/>
      <c r="Z309" s="793"/>
    </row>
    <row r="310">
      <c r="A310" s="791">
        <f t="shared" si="1"/>
        <v>45166</v>
      </c>
      <c r="B310" s="793"/>
      <c r="C310" s="793"/>
      <c r="D310" s="793"/>
      <c r="E310" s="793"/>
      <c r="F310" s="793"/>
      <c r="G310" s="793"/>
      <c r="H310" s="793"/>
      <c r="I310" s="793"/>
      <c r="J310" s="793"/>
      <c r="K310" s="793"/>
      <c r="L310" s="793"/>
      <c r="M310" s="793"/>
      <c r="N310" s="793"/>
      <c r="O310" s="793"/>
      <c r="P310" s="793"/>
      <c r="Q310" s="793"/>
      <c r="R310" s="793"/>
      <c r="S310" s="793"/>
      <c r="T310" s="793"/>
      <c r="U310" s="793"/>
      <c r="V310" s="793"/>
      <c r="W310" s="793"/>
      <c r="X310" s="793"/>
      <c r="Y310" s="793"/>
      <c r="Z310" s="793"/>
    </row>
    <row r="311">
      <c r="A311" s="791">
        <f t="shared" si="1"/>
        <v>45167</v>
      </c>
      <c r="B311" s="793"/>
      <c r="C311" s="793"/>
      <c r="D311" s="793"/>
      <c r="E311" s="793"/>
      <c r="F311" s="793"/>
      <c r="G311" s="793"/>
      <c r="H311" s="793"/>
      <c r="I311" s="793"/>
      <c r="J311" s="793"/>
      <c r="K311" s="793"/>
      <c r="L311" s="793"/>
      <c r="M311" s="793"/>
      <c r="N311" s="793"/>
      <c r="O311" s="793"/>
      <c r="P311" s="793"/>
      <c r="Q311" s="793"/>
      <c r="R311" s="793"/>
      <c r="S311" s="793"/>
      <c r="T311" s="793"/>
      <c r="U311" s="793"/>
      <c r="V311" s="793"/>
      <c r="W311" s="793"/>
      <c r="X311" s="793"/>
      <c r="Y311" s="793"/>
      <c r="Z311" s="793"/>
    </row>
    <row r="312">
      <c r="A312" s="791">
        <f t="shared" si="1"/>
        <v>45168</v>
      </c>
      <c r="B312" s="793"/>
      <c r="C312" s="793"/>
      <c r="D312" s="793"/>
      <c r="E312" s="793"/>
      <c r="F312" s="793"/>
      <c r="G312" s="793"/>
      <c r="H312" s="793"/>
      <c r="I312" s="793"/>
      <c r="J312" s="793"/>
      <c r="K312" s="793"/>
      <c r="L312" s="793"/>
      <c r="M312" s="793"/>
      <c r="N312" s="793"/>
      <c r="O312" s="793"/>
      <c r="P312" s="793"/>
      <c r="Q312" s="793"/>
      <c r="R312" s="793"/>
      <c r="S312" s="793"/>
      <c r="T312" s="793"/>
      <c r="U312" s="793"/>
      <c r="V312" s="793"/>
      <c r="W312" s="793"/>
      <c r="X312" s="793"/>
      <c r="Y312" s="793"/>
      <c r="Z312" s="793"/>
    </row>
    <row r="313">
      <c r="A313" s="791">
        <f t="shared" si="1"/>
        <v>45169</v>
      </c>
      <c r="B313" s="793"/>
      <c r="C313" s="793"/>
      <c r="D313" s="793"/>
      <c r="E313" s="793"/>
      <c r="F313" s="793"/>
      <c r="G313" s="793"/>
      <c r="H313" s="793"/>
      <c r="I313" s="793"/>
      <c r="J313" s="793"/>
      <c r="K313" s="793"/>
      <c r="L313" s="793"/>
      <c r="M313" s="793"/>
      <c r="N313" s="793"/>
      <c r="O313" s="793"/>
      <c r="P313" s="793"/>
      <c r="Q313" s="793"/>
      <c r="R313" s="793"/>
      <c r="S313" s="793"/>
      <c r="T313" s="793"/>
      <c r="U313" s="793"/>
      <c r="V313" s="793"/>
      <c r="W313" s="793"/>
      <c r="X313" s="793"/>
      <c r="Y313" s="793"/>
      <c r="Z313" s="793"/>
    </row>
    <row r="314">
      <c r="A314" s="791">
        <f t="shared" si="1"/>
        <v>45170</v>
      </c>
      <c r="B314" s="793"/>
      <c r="C314" s="793"/>
      <c r="D314" s="793"/>
      <c r="E314" s="793"/>
      <c r="F314" s="793"/>
      <c r="G314" s="793"/>
      <c r="H314" s="793"/>
      <c r="I314" s="793"/>
      <c r="J314" s="793"/>
      <c r="K314" s="793"/>
      <c r="L314" s="793"/>
      <c r="M314" s="793"/>
      <c r="N314" s="793"/>
      <c r="O314" s="793"/>
      <c r="P314" s="793"/>
      <c r="Q314" s="793"/>
      <c r="R314" s="793"/>
      <c r="S314" s="793"/>
      <c r="T314" s="793"/>
      <c r="U314" s="793"/>
      <c r="V314" s="793"/>
      <c r="W314" s="793"/>
      <c r="X314" s="793"/>
      <c r="Y314" s="793"/>
      <c r="Z314" s="793"/>
    </row>
    <row r="315">
      <c r="A315" s="791">
        <f t="shared" si="1"/>
        <v>45171</v>
      </c>
      <c r="B315" s="793"/>
      <c r="C315" s="793"/>
      <c r="D315" s="793"/>
      <c r="E315" s="793"/>
      <c r="F315" s="793"/>
      <c r="G315" s="793"/>
      <c r="H315" s="793"/>
      <c r="I315" s="793"/>
      <c r="J315" s="793"/>
      <c r="K315" s="793"/>
      <c r="L315" s="793"/>
      <c r="M315" s="793"/>
      <c r="N315" s="793"/>
      <c r="O315" s="793"/>
      <c r="P315" s="793"/>
      <c r="Q315" s="793"/>
      <c r="R315" s="793"/>
      <c r="S315" s="793"/>
      <c r="T315" s="793"/>
      <c r="U315" s="793"/>
      <c r="V315" s="793"/>
      <c r="W315" s="793"/>
      <c r="X315" s="793"/>
      <c r="Y315" s="793"/>
      <c r="Z315" s="793"/>
    </row>
    <row r="316">
      <c r="A316" s="791">
        <f t="shared" si="1"/>
        <v>45172</v>
      </c>
      <c r="B316" s="793"/>
      <c r="C316" s="793"/>
      <c r="D316" s="793"/>
      <c r="E316" s="793"/>
      <c r="F316" s="793"/>
      <c r="G316" s="793"/>
      <c r="H316" s="793"/>
      <c r="I316" s="793"/>
      <c r="J316" s="793"/>
      <c r="K316" s="793"/>
      <c r="L316" s="793"/>
      <c r="M316" s="793"/>
      <c r="N316" s="793"/>
      <c r="O316" s="793"/>
      <c r="P316" s="793"/>
      <c r="Q316" s="793"/>
      <c r="R316" s="793"/>
      <c r="S316" s="793"/>
      <c r="T316" s="793"/>
      <c r="U316" s="793"/>
      <c r="V316" s="793"/>
      <c r="W316" s="793"/>
      <c r="X316" s="793"/>
      <c r="Y316" s="793"/>
      <c r="Z316" s="793"/>
    </row>
    <row r="317">
      <c r="A317" s="791">
        <f t="shared" si="1"/>
        <v>45173</v>
      </c>
      <c r="B317" s="793"/>
      <c r="C317" s="793"/>
      <c r="D317" s="793"/>
      <c r="E317" s="793"/>
      <c r="F317" s="793"/>
      <c r="G317" s="793"/>
      <c r="H317" s="793"/>
      <c r="I317" s="793"/>
      <c r="J317" s="793"/>
      <c r="K317" s="793"/>
      <c r="L317" s="793"/>
      <c r="M317" s="793"/>
      <c r="N317" s="793"/>
      <c r="O317" s="793"/>
      <c r="P317" s="793"/>
      <c r="Q317" s="793"/>
      <c r="R317" s="793"/>
      <c r="S317" s="793"/>
      <c r="T317" s="793"/>
      <c r="U317" s="793"/>
      <c r="V317" s="793"/>
      <c r="W317" s="793"/>
      <c r="X317" s="793"/>
      <c r="Y317" s="793"/>
      <c r="Z317" s="793"/>
    </row>
    <row r="318">
      <c r="A318" s="791">
        <f t="shared" si="1"/>
        <v>45174</v>
      </c>
      <c r="B318" s="793"/>
      <c r="C318" s="793"/>
      <c r="D318" s="793"/>
      <c r="E318" s="793"/>
      <c r="F318" s="793"/>
      <c r="G318" s="793"/>
      <c r="H318" s="793"/>
      <c r="I318" s="793"/>
      <c r="J318" s="793"/>
      <c r="K318" s="793"/>
      <c r="L318" s="793"/>
      <c r="M318" s="793"/>
      <c r="N318" s="793"/>
      <c r="O318" s="793"/>
      <c r="P318" s="793"/>
      <c r="Q318" s="793"/>
      <c r="R318" s="793"/>
      <c r="S318" s="793"/>
      <c r="T318" s="793"/>
      <c r="U318" s="793"/>
      <c r="V318" s="793"/>
      <c r="W318" s="793"/>
      <c r="X318" s="793"/>
      <c r="Y318" s="793"/>
      <c r="Z318" s="793"/>
    </row>
    <row r="319">
      <c r="A319" s="791">
        <f t="shared" si="1"/>
        <v>45175</v>
      </c>
      <c r="B319" s="793"/>
      <c r="C319" s="793"/>
      <c r="D319" s="793"/>
      <c r="E319" s="793"/>
      <c r="F319" s="793"/>
      <c r="G319" s="793"/>
      <c r="H319" s="793"/>
      <c r="I319" s="793"/>
      <c r="J319" s="793"/>
      <c r="K319" s="793"/>
      <c r="L319" s="793"/>
      <c r="M319" s="793"/>
      <c r="N319" s="793"/>
      <c r="O319" s="793"/>
      <c r="P319" s="793"/>
      <c r="Q319" s="793"/>
      <c r="R319" s="793"/>
      <c r="S319" s="793"/>
      <c r="T319" s="793"/>
      <c r="U319" s="793"/>
      <c r="V319" s="793"/>
      <c r="W319" s="793"/>
      <c r="X319" s="793"/>
      <c r="Y319" s="793"/>
      <c r="Z319" s="793"/>
    </row>
    <row r="320">
      <c r="A320" s="791">
        <f t="shared" si="1"/>
        <v>45176</v>
      </c>
      <c r="B320" s="793"/>
      <c r="C320" s="793"/>
      <c r="D320" s="793"/>
      <c r="E320" s="793"/>
      <c r="F320" s="793"/>
      <c r="G320" s="793"/>
      <c r="H320" s="793"/>
      <c r="I320" s="793"/>
      <c r="J320" s="793"/>
      <c r="K320" s="793"/>
      <c r="L320" s="793"/>
      <c r="M320" s="793"/>
      <c r="N320" s="793"/>
      <c r="O320" s="793"/>
      <c r="P320" s="793"/>
      <c r="Q320" s="793"/>
      <c r="R320" s="793"/>
      <c r="S320" s="793"/>
      <c r="T320" s="793"/>
      <c r="U320" s="793"/>
      <c r="V320" s="793"/>
      <c r="W320" s="793"/>
      <c r="X320" s="793"/>
      <c r="Y320" s="793"/>
      <c r="Z320" s="793"/>
    </row>
    <row r="321">
      <c r="A321" s="791">
        <f t="shared" si="1"/>
        <v>45177</v>
      </c>
      <c r="B321" s="793"/>
      <c r="C321" s="793"/>
      <c r="D321" s="793"/>
      <c r="E321" s="793"/>
      <c r="F321" s="793"/>
      <c r="G321" s="793"/>
      <c r="H321" s="793"/>
      <c r="I321" s="793"/>
      <c r="J321" s="793"/>
      <c r="K321" s="793"/>
      <c r="L321" s="793"/>
      <c r="M321" s="793"/>
      <c r="N321" s="793"/>
      <c r="O321" s="793"/>
      <c r="P321" s="793"/>
      <c r="Q321" s="793"/>
      <c r="R321" s="793"/>
      <c r="S321" s="793"/>
      <c r="T321" s="793"/>
      <c r="U321" s="793"/>
      <c r="V321" s="793"/>
      <c r="W321" s="793"/>
      <c r="X321" s="793"/>
      <c r="Y321" s="793"/>
      <c r="Z321" s="793"/>
    </row>
    <row r="322">
      <c r="A322" s="791">
        <f t="shared" si="1"/>
        <v>45178</v>
      </c>
      <c r="B322" s="793"/>
      <c r="C322" s="793"/>
      <c r="D322" s="793"/>
      <c r="E322" s="793"/>
      <c r="F322" s="793"/>
      <c r="G322" s="793"/>
      <c r="H322" s="793"/>
      <c r="I322" s="793"/>
      <c r="J322" s="793"/>
      <c r="K322" s="793"/>
      <c r="L322" s="793"/>
      <c r="M322" s="793"/>
      <c r="N322" s="793"/>
      <c r="O322" s="793"/>
      <c r="P322" s="793"/>
      <c r="Q322" s="793"/>
      <c r="R322" s="793"/>
      <c r="S322" s="793"/>
      <c r="T322" s="793"/>
      <c r="U322" s="793"/>
      <c r="V322" s="793"/>
      <c r="W322" s="793"/>
      <c r="X322" s="793"/>
      <c r="Y322" s="793"/>
      <c r="Z322" s="793"/>
    </row>
    <row r="323">
      <c r="A323" s="791">
        <f t="shared" si="1"/>
        <v>45179</v>
      </c>
      <c r="B323" s="793"/>
      <c r="C323" s="793"/>
      <c r="D323" s="793"/>
      <c r="E323" s="793"/>
      <c r="F323" s="793"/>
      <c r="G323" s="793"/>
      <c r="H323" s="793"/>
      <c r="I323" s="793"/>
      <c r="J323" s="793"/>
      <c r="K323" s="793"/>
      <c r="L323" s="793"/>
      <c r="M323" s="793"/>
      <c r="N323" s="793"/>
      <c r="O323" s="793"/>
      <c r="P323" s="793"/>
      <c r="Q323" s="793"/>
      <c r="R323" s="793"/>
      <c r="S323" s="793"/>
      <c r="T323" s="793"/>
      <c r="U323" s="793"/>
      <c r="V323" s="793"/>
      <c r="W323" s="793"/>
      <c r="X323" s="793"/>
      <c r="Y323" s="793"/>
      <c r="Z323" s="793"/>
    </row>
    <row r="324">
      <c r="A324" s="791">
        <f t="shared" si="1"/>
        <v>45180</v>
      </c>
      <c r="B324" s="793"/>
      <c r="C324" s="793"/>
      <c r="D324" s="793"/>
      <c r="E324" s="793"/>
      <c r="F324" s="793"/>
      <c r="G324" s="793"/>
      <c r="H324" s="793"/>
      <c r="I324" s="793"/>
      <c r="J324" s="793"/>
      <c r="K324" s="793"/>
      <c r="L324" s="793"/>
      <c r="M324" s="793"/>
      <c r="N324" s="793"/>
      <c r="O324" s="793"/>
      <c r="P324" s="793"/>
      <c r="Q324" s="793"/>
      <c r="R324" s="793"/>
      <c r="S324" s="793"/>
      <c r="T324" s="793"/>
      <c r="U324" s="793"/>
      <c r="V324" s="793"/>
      <c r="W324" s="793"/>
      <c r="X324" s="793"/>
      <c r="Y324" s="793"/>
      <c r="Z324" s="793"/>
    </row>
    <row r="325">
      <c r="A325" s="791">
        <f t="shared" si="1"/>
        <v>45181</v>
      </c>
      <c r="B325" s="793"/>
      <c r="C325" s="793"/>
      <c r="D325" s="793"/>
      <c r="E325" s="793"/>
      <c r="F325" s="793"/>
      <c r="G325" s="793"/>
      <c r="H325" s="793"/>
      <c r="I325" s="793"/>
      <c r="J325" s="793"/>
      <c r="K325" s="793"/>
      <c r="L325" s="793"/>
      <c r="M325" s="793"/>
      <c r="N325" s="793"/>
      <c r="O325" s="793"/>
      <c r="P325" s="793"/>
      <c r="Q325" s="793"/>
      <c r="R325" s="793"/>
      <c r="S325" s="793"/>
      <c r="T325" s="793"/>
      <c r="U325" s="793"/>
      <c r="V325" s="793"/>
      <c r="W325" s="793"/>
      <c r="X325" s="793"/>
      <c r="Y325" s="793"/>
      <c r="Z325" s="793"/>
    </row>
    <row r="326">
      <c r="A326" s="791">
        <f t="shared" si="1"/>
        <v>45182</v>
      </c>
      <c r="B326" s="793"/>
      <c r="C326" s="793"/>
      <c r="D326" s="793"/>
      <c r="E326" s="793"/>
      <c r="F326" s="793"/>
      <c r="G326" s="793"/>
      <c r="H326" s="793"/>
      <c r="I326" s="793"/>
      <c r="J326" s="793"/>
      <c r="K326" s="793"/>
      <c r="L326" s="793"/>
      <c r="M326" s="793"/>
      <c r="N326" s="793"/>
      <c r="O326" s="793"/>
      <c r="P326" s="793"/>
      <c r="Q326" s="793"/>
      <c r="R326" s="793"/>
      <c r="S326" s="793"/>
      <c r="T326" s="793"/>
      <c r="U326" s="793"/>
      <c r="V326" s="793"/>
      <c r="W326" s="793"/>
      <c r="X326" s="793"/>
      <c r="Y326" s="793"/>
      <c r="Z326" s="793"/>
    </row>
    <row r="327">
      <c r="A327" s="791">
        <f t="shared" si="1"/>
        <v>45183</v>
      </c>
      <c r="B327" s="793"/>
      <c r="C327" s="793"/>
      <c r="D327" s="793"/>
      <c r="E327" s="793"/>
      <c r="F327" s="793"/>
      <c r="G327" s="793"/>
      <c r="H327" s="793"/>
      <c r="I327" s="793"/>
      <c r="J327" s="793"/>
      <c r="K327" s="793"/>
      <c r="L327" s="793"/>
      <c r="M327" s="793"/>
      <c r="N327" s="793"/>
      <c r="O327" s="793"/>
      <c r="P327" s="793"/>
      <c r="Q327" s="793"/>
      <c r="R327" s="793"/>
      <c r="S327" s="793"/>
      <c r="T327" s="793"/>
      <c r="U327" s="793"/>
      <c r="V327" s="793"/>
      <c r="W327" s="793"/>
      <c r="X327" s="793"/>
      <c r="Y327" s="793"/>
      <c r="Z327" s="793"/>
    </row>
    <row r="328">
      <c r="A328" s="791">
        <f t="shared" si="1"/>
        <v>45184</v>
      </c>
      <c r="B328" s="793"/>
      <c r="C328" s="793"/>
      <c r="D328" s="793"/>
      <c r="E328" s="793"/>
      <c r="F328" s="793"/>
      <c r="G328" s="793"/>
      <c r="H328" s="793"/>
      <c r="I328" s="793"/>
      <c r="J328" s="793"/>
      <c r="K328" s="793"/>
      <c r="L328" s="793"/>
      <c r="M328" s="793"/>
      <c r="N328" s="793"/>
      <c r="O328" s="793"/>
      <c r="P328" s="793"/>
      <c r="Q328" s="793"/>
      <c r="R328" s="793"/>
      <c r="S328" s="793"/>
      <c r="T328" s="793"/>
      <c r="U328" s="793"/>
      <c r="V328" s="793"/>
      <c r="W328" s="793"/>
      <c r="X328" s="793"/>
      <c r="Y328" s="793"/>
      <c r="Z328" s="793"/>
    </row>
    <row r="329">
      <c r="A329" s="791">
        <f t="shared" si="1"/>
        <v>45185</v>
      </c>
      <c r="B329" s="793"/>
      <c r="C329" s="793"/>
      <c r="D329" s="793"/>
      <c r="E329" s="793"/>
      <c r="F329" s="793"/>
      <c r="G329" s="793"/>
      <c r="H329" s="793"/>
      <c r="I329" s="793"/>
      <c r="J329" s="793"/>
      <c r="K329" s="793"/>
      <c r="L329" s="793"/>
      <c r="M329" s="793"/>
      <c r="N329" s="793"/>
      <c r="O329" s="793"/>
      <c r="P329" s="793"/>
      <c r="Q329" s="793"/>
      <c r="R329" s="793"/>
      <c r="S329" s="793"/>
      <c r="T329" s="793"/>
      <c r="U329" s="793"/>
      <c r="V329" s="793"/>
      <c r="W329" s="793"/>
      <c r="X329" s="793"/>
      <c r="Y329" s="793"/>
      <c r="Z329" s="793"/>
    </row>
    <row r="330">
      <c r="A330" s="791">
        <f t="shared" si="1"/>
        <v>45186</v>
      </c>
      <c r="B330" s="793"/>
      <c r="C330" s="793"/>
      <c r="D330" s="793"/>
      <c r="E330" s="793"/>
      <c r="F330" s="793"/>
      <c r="G330" s="793"/>
      <c r="H330" s="793"/>
      <c r="I330" s="793"/>
      <c r="J330" s="793"/>
      <c r="K330" s="793"/>
      <c r="L330" s="793"/>
      <c r="M330" s="793"/>
      <c r="N330" s="793"/>
      <c r="O330" s="793"/>
      <c r="P330" s="793"/>
      <c r="Q330" s="793"/>
      <c r="R330" s="793"/>
      <c r="S330" s="793"/>
      <c r="T330" s="793"/>
      <c r="U330" s="793"/>
      <c r="V330" s="793"/>
      <c r="W330" s="793"/>
      <c r="X330" s="793"/>
      <c r="Y330" s="793"/>
      <c r="Z330" s="793"/>
    </row>
    <row r="331">
      <c r="A331" s="791">
        <f t="shared" si="1"/>
        <v>45187</v>
      </c>
      <c r="B331" s="793"/>
      <c r="C331" s="793"/>
      <c r="D331" s="793"/>
      <c r="E331" s="793"/>
      <c r="F331" s="793"/>
      <c r="G331" s="793"/>
      <c r="H331" s="793"/>
      <c r="I331" s="793"/>
      <c r="J331" s="793"/>
      <c r="K331" s="793"/>
      <c r="L331" s="793"/>
      <c r="M331" s="793"/>
      <c r="N331" s="793"/>
      <c r="O331" s="793"/>
      <c r="P331" s="793"/>
      <c r="Q331" s="793"/>
      <c r="R331" s="793"/>
      <c r="S331" s="793"/>
      <c r="T331" s="793"/>
      <c r="U331" s="793"/>
      <c r="V331" s="793"/>
      <c r="W331" s="793"/>
      <c r="X331" s="793"/>
      <c r="Y331" s="793"/>
      <c r="Z331" s="793"/>
    </row>
    <row r="332">
      <c r="A332" s="791">
        <f t="shared" si="1"/>
        <v>45188</v>
      </c>
      <c r="B332" s="793"/>
      <c r="C332" s="793"/>
      <c r="D332" s="793"/>
      <c r="E332" s="793"/>
      <c r="F332" s="793"/>
      <c r="G332" s="793"/>
      <c r="H332" s="793"/>
      <c r="I332" s="793"/>
      <c r="J332" s="793"/>
      <c r="K332" s="793"/>
      <c r="L332" s="793"/>
      <c r="M332" s="793"/>
      <c r="N332" s="793"/>
      <c r="O332" s="793"/>
      <c r="P332" s="793"/>
      <c r="Q332" s="793"/>
      <c r="R332" s="793"/>
      <c r="S332" s="793"/>
      <c r="T332" s="793"/>
      <c r="U332" s="793"/>
      <c r="V332" s="793"/>
      <c r="W332" s="793"/>
      <c r="X332" s="793"/>
      <c r="Y332" s="793"/>
      <c r="Z332" s="793"/>
    </row>
    <row r="333">
      <c r="A333" s="791">
        <f t="shared" si="1"/>
        <v>45189</v>
      </c>
      <c r="B333" s="793"/>
      <c r="C333" s="793"/>
      <c r="D333" s="793"/>
      <c r="E333" s="793"/>
      <c r="F333" s="793"/>
      <c r="G333" s="793"/>
      <c r="H333" s="793"/>
      <c r="I333" s="793"/>
      <c r="J333" s="793"/>
      <c r="K333" s="793"/>
      <c r="L333" s="793"/>
      <c r="M333" s="793"/>
      <c r="N333" s="793"/>
      <c r="O333" s="793"/>
      <c r="P333" s="793"/>
      <c r="Q333" s="793"/>
      <c r="R333" s="793"/>
      <c r="S333" s="793"/>
      <c r="T333" s="793"/>
      <c r="U333" s="793"/>
      <c r="V333" s="793"/>
      <c r="W333" s="793"/>
      <c r="X333" s="793"/>
      <c r="Y333" s="793"/>
      <c r="Z333" s="793"/>
    </row>
    <row r="334">
      <c r="A334" s="791">
        <f t="shared" si="1"/>
        <v>45190</v>
      </c>
      <c r="B334" s="793"/>
      <c r="C334" s="793"/>
      <c r="D334" s="793"/>
      <c r="E334" s="793"/>
      <c r="F334" s="793"/>
      <c r="G334" s="793"/>
      <c r="H334" s="793"/>
      <c r="I334" s="793"/>
      <c r="J334" s="793"/>
      <c r="K334" s="793"/>
      <c r="L334" s="793"/>
      <c r="M334" s="793"/>
      <c r="N334" s="793"/>
      <c r="O334" s="793"/>
      <c r="P334" s="793"/>
      <c r="Q334" s="793"/>
      <c r="R334" s="793"/>
      <c r="S334" s="793"/>
      <c r="T334" s="793"/>
      <c r="U334" s="793"/>
      <c r="V334" s="793"/>
      <c r="W334" s="793"/>
      <c r="X334" s="793"/>
      <c r="Y334" s="793"/>
      <c r="Z334" s="793"/>
    </row>
    <row r="335">
      <c r="A335" s="791">
        <f t="shared" si="1"/>
        <v>45191</v>
      </c>
      <c r="B335" s="793"/>
      <c r="C335" s="793"/>
      <c r="D335" s="793"/>
      <c r="E335" s="793"/>
      <c r="F335" s="793"/>
      <c r="G335" s="793"/>
      <c r="H335" s="793"/>
      <c r="I335" s="793"/>
      <c r="J335" s="793"/>
      <c r="K335" s="793"/>
      <c r="L335" s="793"/>
      <c r="M335" s="793"/>
      <c r="N335" s="793"/>
      <c r="O335" s="793"/>
      <c r="P335" s="793"/>
      <c r="Q335" s="793"/>
      <c r="R335" s="793"/>
      <c r="S335" s="793"/>
      <c r="T335" s="793"/>
      <c r="U335" s="793"/>
      <c r="V335" s="793"/>
      <c r="W335" s="793"/>
      <c r="X335" s="793"/>
      <c r="Y335" s="793"/>
      <c r="Z335" s="793"/>
    </row>
    <row r="336">
      <c r="A336" s="791">
        <f t="shared" si="1"/>
        <v>45192</v>
      </c>
      <c r="B336" s="793"/>
      <c r="C336" s="793"/>
      <c r="D336" s="793"/>
      <c r="E336" s="793"/>
      <c r="F336" s="793"/>
      <c r="G336" s="793"/>
      <c r="H336" s="793"/>
      <c r="I336" s="793"/>
      <c r="J336" s="793"/>
      <c r="K336" s="793"/>
      <c r="L336" s="793"/>
      <c r="M336" s="793"/>
      <c r="N336" s="793"/>
      <c r="O336" s="793"/>
      <c r="P336" s="793"/>
      <c r="Q336" s="793"/>
      <c r="R336" s="793"/>
      <c r="S336" s="793"/>
      <c r="T336" s="793"/>
      <c r="U336" s="793"/>
      <c r="V336" s="793"/>
      <c r="W336" s="793"/>
      <c r="X336" s="793"/>
      <c r="Y336" s="793"/>
      <c r="Z336" s="793"/>
    </row>
    <row r="337">
      <c r="A337" s="791">
        <f t="shared" si="1"/>
        <v>45193</v>
      </c>
      <c r="B337" s="793"/>
      <c r="C337" s="793"/>
      <c r="D337" s="793"/>
      <c r="E337" s="793"/>
      <c r="F337" s="793"/>
      <c r="G337" s="793"/>
      <c r="H337" s="793"/>
      <c r="I337" s="793"/>
      <c r="J337" s="793"/>
      <c r="K337" s="793"/>
      <c r="L337" s="793"/>
      <c r="M337" s="793"/>
      <c r="N337" s="793"/>
      <c r="O337" s="793"/>
      <c r="P337" s="793"/>
      <c r="Q337" s="793"/>
      <c r="R337" s="793"/>
      <c r="S337" s="793"/>
      <c r="T337" s="793"/>
      <c r="U337" s="793"/>
      <c r="V337" s="793"/>
      <c r="W337" s="793"/>
      <c r="X337" s="793"/>
      <c r="Y337" s="793"/>
      <c r="Z337" s="793"/>
    </row>
    <row r="338">
      <c r="A338" s="791">
        <f t="shared" si="1"/>
        <v>45194</v>
      </c>
      <c r="B338" s="793"/>
      <c r="C338" s="793"/>
      <c r="D338" s="793"/>
      <c r="E338" s="793"/>
      <c r="F338" s="793"/>
      <c r="G338" s="793"/>
      <c r="H338" s="793"/>
      <c r="I338" s="793"/>
      <c r="J338" s="793"/>
      <c r="K338" s="793"/>
      <c r="L338" s="793"/>
      <c r="M338" s="793"/>
      <c r="N338" s="793"/>
      <c r="O338" s="793"/>
      <c r="P338" s="793"/>
      <c r="Q338" s="793"/>
      <c r="R338" s="793"/>
      <c r="S338" s="793"/>
      <c r="T338" s="793"/>
      <c r="U338" s="793"/>
      <c r="V338" s="793"/>
      <c r="W338" s="793"/>
      <c r="X338" s="793"/>
      <c r="Y338" s="793"/>
      <c r="Z338" s="793"/>
    </row>
    <row r="339">
      <c r="A339" s="791">
        <f t="shared" si="1"/>
        <v>45195</v>
      </c>
      <c r="B339" s="793"/>
      <c r="C339" s="793"/>
      <c r="D339" s="793"/>
      <c r="E339" s="793"/>
      <c r="F339" s="793"/>
      <c r="G339" s="793"/>
      <c r="H339" s="793"/>
      <c r="I339" s="793"/>
      <c r="J339" s="793"/>
      <c r="K339" s="793"/>
      <c r="L339" s="793"/>
      <c r="M339" s="793"/>
      <c r="N339" s="793"/>
      <c r="O339" s="793"/>
      <c r="P339" s="793"/>
      <c r="Q339" s="793"/>
      <c r="R339" s="793"/>
      <c r="S339" s="793"/>
      <c r="T339" s="793"/>
      <c r="U339" s="793"/>
      <c r="V339" s="793"/>
      <c r="W339" s="793"/>
      <c r="X339" s="793"/>
      <c r="Y339" s="793"/>
      <c r="Z339" s="793"/>
    </row>
    <row r="340">
      <c r="A340" s="791">
        <f t="shared" si="1"/>
        <v>45196</v>
      </c>
      <c r="B340" s="793"/>
      <c r="C340" s="793"/>
      <c r="D340" s="793"/>
      <c r="E340" s="793"/>
      <c r="F340" s="793"/>
      <c r="G340" s="793"/>
      <c r="H340" s="793"/>
      <c r="I340" s="793"/>
      <c r="J340" s="793"/>
      <c r="K340" s="793"/>
      <c r="L340" s="793"/>
      <c r="M340" s="793"/>
      <c r="N340" s="793"/>
      <c r="O340" s="793"/>
      <c r="P340" s="793"/>
      <c r="Q340" s="793"/>
      <c r="R340" s="793"/>
      <c r="S340" s="793"/>
      <c r="T340" s="793"/>
      <c r="U340" s="793"/>
      <c r="V340" s="793"/>
      <c r="W340" s="793"/>
      <c r="X340" s="793"/>
      <c r="Y340" s="793"/>
      <c r="Z340" s="793"/>
    </row>
    <row r="341">
      <c r="A341" s="791">
        <f t="shared" si="1"/>
        <v>45197</v>
      </c>
      <c r="B341" s="793"/>
      <c r="C341" s="793"/>
      <c r="D341" s="793"/>
      <c r="E341" s="793"/>
      <c r="F341" s="793"/>
      <c r="G341" s="793"/>
      <c r="H341" s="793"/>
      <c r="I341" s="793"/>
      <c r="J341" s="793"/>
      <c r="K341" s="793"/>
      <c r="L341" s="793"/>
      <c r="M341" s="793"/>
      <c r="N341" s="793"/>
      <c r="O341" s="793"/>
      <c r="P341" s="793"/>
      <c r="Q341" s="793"/>
      <c r="R341" s="793"/>
      <c r="S341" s="793"/>
      <c r="T341" s="793"/>
      <c r="U341" s="793"/>
      <c r="V341" s="793"/>
      <c r="W341" s="793"/>
      <c r="X341" s="793"/>
      <c r="Y341" s="793"/>
      <c r="Z341" s="793"/>
    </row>
    <row r="342">
      <c r="A342" s="791">
        <f t="shared" si="1"/>
        <v>45198</v>
      </c>
      <c r="B342" s="793"/>
      <c r="C342" s="793"/>
      <c r="D342" s="793"/>
      <c r="E342" s="793"/>
      <c r="F342" s="793"/>
      <c r="G342" s="793"/>
      <c r="H342" s="793"/>
      <c r="I342" s="793"/>
      <c r="J342" s="793"/>
      <c r="K342" s="793"/>
      <c r="L342" s="793"/>
      <c r="M342" s="793"/>
      <c r="N342" s="793"/>
      <c r="O342" s="793"/>
      <c r="P342" s="793"/>
      <c r="Q342" s="793"/>
      <c r="R342" s="793"/>
      <c r="S342" s="793"/>
      <c r="T342" s="793"/>
      <c r="U342" s="793"/>
      <c r="V342" s="793"/>
      <c r="W342" s="793"/>
      <c r="X342" s="793"/>
      <c r="Y342" s="793"/>
      <c r="Z342" s="793"/>
    </row>
    <row r="343">
      <c r="A343" s="791">
        <f t="shared" si="1"/>
        <v>45199</v>
      </c>
      <c r="B343" s="793"/>
      <c r="C343" s="793"/>
      <c r="D343" s="793"/>
      <c r="E343" s="793"/>
      <c r="F343" s="793"/>
      <c r="G343" s="793"/>
      <c r="H343" s="793"/>
      <c r="I343" s="793"/>
      <c r="J343" s="793"/>
      <c r="K343" s="793"/>
      <c r="L343" s="793"/>
      <c r="M343" s="793"/>
      <c r="N343" s="793"/>
      <c r="O343" s="793"/>
      <c r="P343" s="793"/>
      <c r="Q343" s="793"/>
      <c r="R343" s="793"/>
      <c r="S343" s="793"/>
      <c r="T343" s="793"/>
      <c r="U343" s="793"/>
      <c r="V343" s="793"/>
      <c r="W343" s="793"/>
      <c r="X343" s="793"/>
      <c r="Y343" s="793"/>
      <c r="Z343" s="793"/>
    </row>
    <row r="344">
      <c r="A344" s="791">
        <f t="shared" si="1"/>
        <v>45200</v>
      </c>
      <c r="B344" s="793"/>
      <c r="C344" s="793"/>
      <c r="D344" s="793"/>
      <c r="E344" s="793"/>
      <c r="F344" s="793"/>
      <c r="G344" s="793"/>
      <c r="H344" s="793"/>
      <c r="I344" s="793"/>
      <c r="J344" s="793"/>
      <c r="K344" s="793"/>
      <c r="L344" s="793"/>
      <c r="M344" s="793"/>
      <c r="N344" s="793"/>
      <c r="O344" s="793"/>
      <c r="P344" s="793"/>
      <c r="Q344" s="793"/>
      <c r="R344" s="793"/>
      <c r="S344" s="793"/>
      <c r="T344" s="793"/>
      <c r="U344" s="793"/>
      <c r="V344" s="793"/>
      <c r="W344" s="793"/>
      <c r="X344" s="793"/>
      <c r="Y344" s="793"/>
      <c r="Z344" s="793"/>
    </row>
    <row r="345">
      <c r="A345" s="791">
        <f t="shared" si="1"/>
        <v>45201</v>
      </c>
      <c r="B345" s="793"/>
      <c r="C345" s="793"/>
      <c r="D345" s="793"/>
      <c r="E345" s="793"/>
      <c r="F345" s="793"/>
      <c r="G345" s="793"/>
      <c r="H345" s="793"/>
      <c r="I345" s="793"/>
      <c r="J345" s="793"/>
      <c r="K345" s="793"/>
      <c r="L345" s="793"/>
      <c r="M345" s="793"/>
      <c r="N345" s="793"/>
      <c r="O345" s="793"/>
      <c r="P345" s="793"/>
      <c r="Q345" s="793"/>
      <c r="R345" s="793"/>
      <c r="S345" s="793"/>
      <c r="T345" s="793"/>
      <c r="U345" s="793"/>
      <c r="V345" s="793"/>
      <c r="W345" s="793"/>
      <c r="X345" s="793"/>
      <c r="Y345" s="793"/>
      <c r="Z345" s="793"/>
    </row>
    <row r="346">
      <c r="A346" s="791">
        <f t="shared" si="1"/>
        <v>45202</v>
      </c>
      <c r="B346" s="793"/>
      <c r="C346" s="793"/>
      <c r="D346" s="793"/>
      <c r="E346" s="793"/>
      <c r="F346" s="793"/>
      <c r="G346" s="793"/>
      <c r="H346" s="793"/>
      <c r="I346" s="793"/>
      <c r="J346" s="793"/>
      <c r="K346" s="793"/>
      <c r="L346" s="793"/>
      <c r="M346" s="793"/>
      <c r="N346" s="793"/>
      <c r="O346" s="793"/>
      <c r="P346" s="793"/>
      <c r="Q346" s="793"/>
      <c r="R346" s="793"/>
      <c r="S346" s="793"/>
      <c r="T346" s="793"/>
      <c r="U346" s="793"/>
      <c r="V346" s="793"/>
      <c r="W346" s="793"/>
      <c r="X346" s="793"/>
      <c r="Y346" s="793"/>
      <c r="Z346" s="793"/>
    </row>
    <row r="347">
      <c r="A347" s="791">
        <f t="shared" si="1"/>
        <v>45203</v>
      </c>
      <c r="B347" s="793"/>
      <c r="C347" s="793"/>
      <c r="D347" s="793"/>
      <c r="E347" s="793"/>
      <c r="F347" s="793"/>
      <c r="G347" s="793"/>
      <c r="H347" s="793"/>
      <c r="I347" s="793"/>
      <c r="J347" s="793"/>
      <c r="K347" s="793"/>
      <c r="L347" s="793"/>
      <c r="M347" s="793"/>
      <c r="N347" s="793"/>
      <c r="O347" s="793"/>
      <c r="P347" s="793"/>
      <c r="Q347" s="793"/>
      <c r="R347" s="793"/>
      <c r="S347" s="793"/>
      <c r="T347" s="793"/>
      <c r="U347" s="793"/>
      <c r="V347" s="793"/>
      <c r="W347" s="793"/>
      <c r="X347" s="793"/>
      <c r="Y347" s="793"/>
      <c r="Z347" s="793"/>
    </row>
    <row r="348">
      <c r="A348" s="791">
        <f t="shared" si="1"/>
        <v>45204</v>
      </c>
      <c r="B348" s="793"/>
      <c r="C348" s="793"/>
      <c r="D348" s="793"/>
      <c r="E348" s="793"/>
      <c r="F348" s="793"/>
      <c r="G348" s="793"/>
      <c r="H348" s="793"/>
      <c r="I348" s="793"/>
      <c r="J348" s="793"/>
      <c r="K348" s="793"/>
      <c r="L348" s="793"/>
      <c r="M348" s="793"/>
      <c r="N348" s="793"/>
      <c r="O348" s="793"/>
      <c r="P348" s="793"/>
      <c r="Q348" s="793"/>
      <c r="R348" s="793"/>
      <c r="S348" s="793"/>
      <c r="T348" s="793"/>
      <c r="U348" s="793"/>
      <c r="V348" s="793"/>
      <c r="W348" s="793"/>
      <c r="X348" s="793"/>
      <c r="Y348" s="793"/>
      <c r="Z348" s="793"/>
    </row>
    <row r="349">
      <c r="A349" s="791">
        <f t="shared" si="1"/>
        <v>45205</v>
      </c>
      <c r="B349" s="793"/>
      <c r="C349" s="793"/>
      <c r="D349" s="793"/>
      <c r="E349" s="793"/>
      <c r="F349" s="793"/>
      <c r="G349" s="793"/>
      <c r="H349" s="793"/>
      <c r="I349" s="793"/>
      <c r="J349" s="793"/>
      <c r="K349" s="793"/>
      <c r="L349" s="793"/>
      <c r="M349" s="793"/>
      <c r="N349" s="793"/>
      <c r="O349" s="793"/>
      <c r="P349" s="793"/>
      <c r="Q349" s="793"/>
      <c r="R349" s="793"/>
      <c r="S349" s="793"/>
      <c r="T349" s="793"/>
      <c r="U349" s="793"/>
      <c r="V349" s="793"/>
      <c r="W349" s="793"/>
      <c r="X349" s="793"/>
      <c r="Y349" s="793"/>
      <c r="Z349" s="793"/>
    </row>
    <row r="350">
      <c r="A350" s="791">
        <f t="shared" si="1"/>
        <v>45206</v>
      </c>
      <c r="B350" s="793"/>
      <c r="C350" s="793"/>
      <c r="D350" s="793"/>
      <c r="E350" s="793"/>
      <c r="F350" s="793"/>
      <c r="G350" s="793"/>
      <c r="H350" s="793"/>
      <c r="I350" s="793"/>
      <c r="J350" s="793"/>
      <c r="K350" s="793"/>
      <c r="L350" s="793"/>
      <c r="M350" s="793"/>
      <c r="N350" s="793"/>
      <c r="O350" s="793"/>
      <c r="P350" s="793"/>
      <c r="Q350" s="793"/>
      <c r="R350" s="793"/>
      <c r="S350" s="793"/>
      <c r="T350" s="793"/>
      <c r="U350" s="793"/>
      <c r="V350" s="793"/>
      <c r="W350" s="793"/>
      <c r="X350" s="793"/>
      <c r="Y350" s="793"/>
      <c r="Z350" s="793"/>
    </row>
    <row r="351">
      <c r="A351" s="791">
        <f t="shared" si="1"/>
        <v>45207</v>
      </c>
      <c r="B351" s="793"/>
      <c r="C351" s="793"/>
      <c r="D351" s="793"/>
      <c r="E351" s="793"/>
      <c r="F351" s="793"/>
      <c r="G351" s="793"/>
      <c r="H351" s="793"/>
      <c r="I351" s="793"/>
      <c r="J351" s="793"/>
      <c r="K351" s="793"/>
      <c r="L351" s="793"/>
      <c r="M351" s="793"/>
      <c r="N351" s="793"/>
      <c r="O351" s="793"/>
      <c r="P351" s="793"/>
      <c r="Q351" s="793"/>
      <c r="R351" s="793"/>
      <c r="S351" s="793"/>
      <c r="T351" s="793"/>
      <c r="U351" s="793"/>
      <c r="V351" s="793"/>
      <c r="W351" s="793"/>
      <c r="X351" s="793"/>
      <c r="Y351" s="793"/>
      <c r="Z351" s="793"/>
    </row>
    <row r="352">
      <c r="A352" s="791">
        <f t="shared" si="1"/>
        <v>45208</v>
      </c>
      <c r="B352" s="793"/>
      <c r="C352" s="793"/>
      <c r="D352" s="793"/>
      <c r="E352" s="793"/>
      <c r="F352" s="793"/>
      <c r="G352" s="793"/>
      <c r="H352" s="793"/>
      <c r="I352" s="793"/>
      <c r="J352" s="793"/>
      <c r="K352" s="793"/>
      <c r="L352" s="793"/>
      <c r="M352" s="793"/>
      <c r="N352" s="793"/>
      <c r="O352" s="793"/>
      <c r="P352" s="793"/>
      <c r="Q352" s="793"/>
      <c r="R352" s="793"/>
      <c r="S352" s="793"/>
      <c r="T352" s="793"/>
      <c r="U352" s="793"/>
      <c r="V352" s="793"/>
      <c r="W352" s="793"/>
      <c r="X352" s="793"/>
      <c r="Y352" s="793"/>
      <c r="Z352" s="793"/>
    </row>
    <row r="353">
      <c r="A353" s="791">
        <f t="shared" si="1"/>
        <v>45209</v>
      </c>
      <c r="B353" s="793"/>
      <c r="C353" s="793"/>
      <c r="D353" s="793"/>
      <c r="E353" s="793"/>
      <c r="F353" s="793"/>
      <c r="G353" s="793"/>
      <c r="H353" s="793"/>
      <c r="I353" s="793"/>
      <c r="J353" s="793"/>
      <c r="K353" s="793"/>
      <c r="L353" s="793"/>
      <c r="M353" s="793"/>
      <c r="N353" s="793"/>
      <c r="O353" s="793"/>
      <c r="P353" s="793"/>
      <c r="Q353" s="793"/>
      <c r="R353" s="793"/>
      <c r="S353" s="793"/>
      <c r="T353" s="793"/>
      <c r="U353" s="793"/>
      <c r="V353" s="793"/>
      <c r="W353" s="793"/>
      <c r="X353" s="793"/>
      <c r="Y353" s="793"/>
      <c r="Z353" s="793"/>
    </row>
    <row r="354">
      <c r="A354" s="791">
        <f t="shared" si="1"/>
        <v>45210</v>
      </c>
      <c r="B354" s="793"/>
      <c r="C354" s="793"/>
      <c r="D354" s="793"/>
      <c r="E354" s="793"/>
      <c r="F354" s="793"/>
      <c r="G354" s="793"/>
      <c r="H354" s="793"/>
      <c r="I354" s="793"/>
      <c r="J354" s="793"/>
      <c r="K354" s="793"/>
      <c r="L354" s="793"/>
      <c r="M354" s="793"/>
      <c r="N354" s="793"/>
      <c r="O354" s="793"/>
      <c r="P354" s="793"/>
      <c r="Q354" s="793"/>
      <c r="R354" s="793"/>
      <c r="S354" s="793"/>
      <c r="T354" s="793"/>
      <c r="U354" s="793"/>
      <c r="V354" s="793"/>
      <c r="W354" s="793"/>
      <c r="X354" s="793"/>
      <c r="Y354" s="793"/>
      <c r="Z354" s="793"/>
    </row>
    <row r="355">
      <c r="A355" s="791">
        <f t="shared" si="1"/>
        <v>45211</v>
      </c>
      <c r="B355" s="793"/>
      <c r="C355" s="793"/>
      <c r="D355" s="793"/>
      <c r="E355" s="793"/>
      <c r="F355" s="793"/>
      <c r="G355" s="793"/>
      <c r="H355" s="793"/>
      <c r="I355" s="793"/>
      <c r="J355" s="793"/>
      <c r="K355" s="793"/>
      <c r="L355" s="793"/>
      <c r="M355" s="793"/>
      <c r="N355" s="793"/>
      <c r="O355" s="793"/>
      <c r="P355" s="793"/>
      <c r="Q355" s="793"/>
      <c r="R355" s="793"/>
      <c r="S355" s="793"/>
      <c r="T355" s="793"/>
      <c r="U355" s="793"/>
      <c r="V355" s="793"/>
      <c r="W355" s="793"/>
      <c r="X355" s="793"/>
      <c r="Y355" s="793"/>
      <c r="Z355" s="793"/>
    </row>
    <row r="356">
      <c r="A356" s="791">
        <f t="shared" si="1"/>
        <v>45212</v>
      </c>
      <c r="B356" s="793"/>
      <c r="C356" s="793"/>
      <c r="D356" s="793"/>
      <c r="E356" s="793"/>
      <c r="F356" s="793"/>
      <c r="G356" s="793"/>
      <c r="H356" s="793"/>
      <c r="I356" s="793"/>
      <c r="J356" s="793"/>
      <c r="K356" s="793"/>
      <c r="L356" s="793"/>
      <c r="M356" s="793"/>
      <c r="N356" s="793"/>
      <c r="O356" s="793"/>
      <c r="P356" s="793"/>
      <c r="Q356" s="793"/>
      <c r="R356" s="793"/>
      <c r="S356" s="793"/>
      <c r="T356" s="793"/>
      <c r="U356" s="793"/>
      <c r="V356" s="793"/>
      <c r="W356" s="793"/>
      <c r="X356" s="793"/>
      <c r="Y356" s="793"/>
      <c r="Z356" s="793"/>
    </row>
    <row r="357">
      <c r="A357" s="791">
        <f t="shared" si="1"/>
        <v>45213</v>
      </c>
      <c r="B357" s="793"/>
      <c r="C357" s="793"/>
      <c r="D357" s="793"/>
      <c r="E357" s="793"/>
      <c r="F357" s="793"/>
      <c r="G357" s="793"/>
      <c r="H357" s="793"/>
      <c r="I357" s="793"/>
      <c r="J357" s="793"/>
      <c r="K357" s="793"/>
      <c r="L357" s="793"/>
      <c r="M357" s="793"/>
      <c r="N357" s="793"/>
      <c r="O357" s="793"/>
      <c r="P357" s="793"/>
      <c r="Q357" s="793"/>
      <c r="R357" s="793"/>
      <c r="S357" s="793"/>
      <c r="T357" s="793"/>
      <c r="U357" s="793"/>
      <c r="V357" s="793"/>
      <c r="W357" s="793"/>
      <c r="X357" s="793"/>
      <c r="Y357" s="793"/>
      <c r="Z357" s="793"/>
    </row>
    <row r="358">
      <c r="A358" s="791">
        <f t="shared" si="1"/>
        <v>45214</v>
      </c>
      <c r="B358" s="793"/>
      <c r="C358" s="793"/>
      <c r="D358" s="793"/>
      <c r="E358" s="793"/>
      <c r="F358" s="793"/>
      <c r="G358" s="793"/>
      <c r="H358" s="793"/>
      <c r="I358" s="793"/>
      <c r="J358" s="793"/>
      <c r="K358" s="793"/>
      <c r="L358" s="793"/>
      <c r="M358" s="793"/>
      <c r="N358" s="793"/>
      <c r="O358" s="793"/>
      <c r="P358" s="793"/>
      <c r="Q358" s="793"/>
      <c r="R358" s="793"/>
      <c r="S358" s="793"/>
      <c r="T358" s="793"/>
      <c r="U358" s="793"/>
      <c r="V358" s="793"/>
      <c r="W358" s="793"/>
      <c r="X358" s="793"/>
      <c r="Y358" s="793"/>
      <c r="Z358" s="793"/>
    </row>
    <row r="359">
      <c r="A359" s="791">
        <f t="shared" si="1"/>
        <v>45215</v>
      </c>
      <c r="B359" s="793"/>
      <c r="C359" s="793"/>
      <c r="D359" s="793"/>
      <c r="E359" s="793"/>
      <c r="F359" s="793"/>
      <c r="G359" s="793"/>
      <c r="H359" s="793"/>
      <c r="I359" s="793"/>
      <c r="J359" s="793"/>
      <c r="K359" s="793"/>
      <c r="L359" s="793"/>
      <c r="M359" s="793"/>
      <c r="N359" s="793"/>
      <c r="O359" s="793"/>
      <c r="P359" s="793"/>
      <c r="Q359" s="793"/>
      <c r="R359" s="793"/>
      <c r="S359" s="793"/>
      <c r="T359" s="793"/>
      <c r="U359" s="793"/>
      <c r="V359" s="793"/>
      <c r="W359" s="793"/>
      <c r="X359" s="793"/>
      <c r="Y359" s="793"/>
      <c r="Z359" s="793"/>
    </row>
    <row r="360">
      <c r="A360" s="791">
        <f t="shared" si="1"/>
        <v>45216</v>
      </c>
      <c r="B360" s="793"/>
      <c r="C360" s="793"/>
      <c r="D360" s="793"/>
      <c r="E360" s="793"/>
      <c r="F360" s="793"/>
      <c r="G360" s="793"/>
      <c r="H360" s="793"/>
      <c r="I360" s="793"/>
      <c r="J360" s="793"/>
      <c r="K360" s="793"/>
      <c r="L360" s="793"/>
      <c r="M360" s="793"/>
      <c r="N360" s="793"/>
      <c r="O360" s="793"/>
      <c r="P360" s="793"/>
      <c r="Q360" s="793"/>
      <c r="R360" s="793"/>
      <c r="S360" s="793"/>
      <c r="T360" s="793"/>
      <c r="U360" s="793"/>
      <c r="V360" s="793"/>
      <c r="W360" s="793"/>
      <c r="X360" s="793"/>
      <c r="Y360" s="793"/>
      <c r="Z360" s="793"/>
    </row>
    <row r="361">
      <c r="A361" s="791">
        <f t="shared" si="1"/>
        <v>45217</v>
      </c>
      <c r="B361" s="793"/>
      <c r="C361" s="793"/>
      <c r="D361" s="793"/>
      <c r="E361" s="793"/>
      <c r="F361" s="793"/>
      <c r="G361" s="793"/>
      <c r="H361" s="793"/>
      <c r="I361" s="793"/>
      <c r="J361" s="793"/>
      <c r="K361" s="793"/>
      <c r="L361" s="793"/>
      <c r="M361" s="793"/>
      <c r="N361" s="793"/>
      <c r="O361" s="793"/>
      <c r="P361" s="793"/>
      <c r="Q361" s="793"/>
      <c r="R361" s="793"/>
      <c r="S361" s="793"/>
      <c r="T361" s="793"/>
      <c r="U361" s="793"/>
      <c r="V361" s="793"/>
      <c r="W361" s="793"/>
      <c r="X361" s="793"/>
      <c r="Y361" s="793"/>
      <c r="Z361" s="793"/>
    </row>
    <row r="362">
      <c r="A362" s="791">
        <f t="shared" si="1"/>
        <v>45218</v>
      </c>
      <c r="B362" s="793"/>
      <c r="C362" s="793"/>
      <c r="D362" s="793"/>
      <c r="E362" s="793"/>
      <c r="F362" s="793"/>
      <c r="G362" s="793"/>
      <c r="H362" s="793"/>
      <c r="I362" s="793"/>
      <c r="J362" s="793"/>
      <c r="K362" s="793"/>
      <c r="L362" s="793"/>
      <c r="M362" s="793"/>
      <c r="N362" s="793"/>
      <c r="O362" s="793"/>
      <c r="P362" s="793"/>
      <c r="Q362" s="793"/>
      <c r="R362" s="793"/>
      <c r="S362" s="793"/>
      <c r="T362" s="793"/>
      <c r="U362" s="793"/>
      <c r="V362" s="793"/>
      <c r="W362" s="793"/>
      <c r="X362" s="793"/>
      <c r="Y362" s="793"/>
      <c r="Z362" s="793"/>
    </row>
    <row r="363">
      <c r="A363" s="791">
        <f t="shared" si="1"/>
        <v>45219</v>
      </c>
      <c r="B363" s="793"/>
      <c r="C363" s="793"/>
      <c r="D363" s="793"/>
      <c r="E363" s="793"/>
      <c r="F363" s="793"/>
      <c r="G363" s="793"/>
      <c r="H363" s="793"/>
      <c r="I363" s="793"/>
      <c r="J363" s="793"/>
      <c r="K363" s="793"/>
      <c r="L363" s="793"/>
      <c r="M363" s="793"/>
      <c r="N363" s="793"/>
      <c r="O363" s="793"/>
      <c r="P363" s="793"/>
      <c r="Q363" s="793"/>
      <c r="R363" s="793"/>
      <c r="S363" s="793"/>
      <c r="T363" s="793"/>
      <c r="U363" s="793"/>
      <c r="V363" s="793"/>
      <c r="W363" s="793"/>
      <c r="X363" s="793"/>
      <c r="Y363" s="793"/>
      <c r="Z363" s="793"/>
    </row>
    <row r="364">
      <c r="A364" s="791">
        <f t="shared" si="1"/>
        <v>45220</v>
      </c>
      <c r="B364" s="793"/>
      <c r="C364" s="793"/>
      <c r="D364" s="793"/>
      <c r="E364" s="793"/>
      <c r="F364" s="793"/>
      <c r="G364" s="793"/>
      <c r="H364" s="793"/>
      <c r="I364" s="793"/>
      <c r="J364" s="793"/>
      <c r="K364" s="793"/>
      <c r="L364" s="793"/>
      <c r="M364" s="793"/>
      <c r="N364" s="793"/>
      <c r="O364" s="793"/>
      <c r="P364" s="793"/>
      <c r="Q364" s="793"/>
      <c r="R364" s="793"/>
      <c r="S364" s="793"/>
      <c r="T364" s="793"/>
      <c r="U364" s="793"/>
      <c r="V364" s="793"/>
      <c r="W364" s="793"/>
      <c r="X364" s="793"/>
      <c r="Y364" s="793"/>
      <c r="Z364" s="793"/>
    </row>
    <row r="365">
      <c r="A365" s="791">
        <f t="shared" si="1"/>
        <v>45221</v>
      </c>
      <c r="B365" s="793"/>
      <c r="C365" s="793"/>
      <c r="D365" s="793"/>
      <c r="E365" s="793"/>
      <c r="F365" s="793"/>
      <c r="G365" s="793"/>
      <c r="H365" s="793"/>
      <c r="I365" s="793"/>
      <c r="J365" s="793"/>
      <c r="K365" s="793"/>
      <c r="L365" s="793"/>
      <c r="M365" s="793"/>
      <c r="N365" s="793"/>
      <c r="O365" s="793"/>
      <c r="P365" s="793"/>
      <c r="Q365" s="793"/>
      <c r="R365" s="793"/>
      <c r="S365" s="793"/>
      <c r="T365" s="793"/>
      <c r="U365" s="793"/>
      <c r="V365" s="793"/>
      <c r="W365" s="793"/>
      <c r="X365" s="793"/>
      <c r="Y365" s="793"/>
      <c r="Z365" s="793"/>
    </row>
    <row r="366">
      <c r="A366" s="791">
        <f t="shared" si="1"/>
        <v>45222</v>
      </c>
      <c r="B366" s="793"/>
      <c r="C366" s="793"/>
      <c r="D366" s="793"/>
      <c r="E366" s="793"/>
      <c r="F366" s="793"/>
      <c r="G366" s="793"/>
      <c r="H366" s="793"/>
      <c r="I366" s="793"/>
      <c r="J366" s="793"/>
      <c r="K366" s="793"/>
      <c r="L366" s="793"/>
      <c r="M366" s="793"/>
      <c r="N366" s="793"/>
      <c r="O366" s="793"/>
      <c r="P366" s="793"/>
      <c r="Q366" s="793"/>
      <c r="R366" s="793"/>
      <c r="S366" s="793"/>
      <c r="T366" s="793"/>
      <c r="U366" s="793"/>
      <c r="V366" s="793"/>
      <c r="W366" s="793"/>
      <c r="X366" s="793"/>
      <c r="Y366" s="793"/>
      <c r="Z366" s="793"/>
    </row>
    <row r="367">
      <c r="A367" s="791">
        <f t="shared" si="1"/>
        <v>45223</v>
      </c>
      <c r="B367" s="793"/>
      <c r="C367" s="793"/>
      <c r="D367" s="793"/>
      <c r="E367" s="793"/>
      <c r="F367" s="793"/>
      <c r="G367" s="793"/>
      <c r="H367" s="793"/>
      <c r="I367" s="793"/>
      <c r="J367" s="793"/>
      <c r="K367" s="793"/>
      <c r="L367" s="793"/>
      <c r="M367" s="793"/>
      <c r="N367" s="793"/>
      <c r="O367" s="793"/>
      <c r="P367" s="793"/>
      <c r="Q367" s="793"/>
      <c r="R367" s="793"/>
      <c r="S367" s="793"/>
      <c r="T367" s="793"/>
      <c r="U367" s="793"/>
      <c r="V367" s="793"/>
      <c r="W367" s="793"/>
      <c r="X367" s="793"/>
      <c r="Y367" s="793"/>
      <c r="Z367" s="793"/>
    </row>
    <row r="368">
      <c r="A368" s="791">
        <f t="shared" si="1"/>
        <v>45224</v>
      </c>
      <c r="B368" s="793"/>
      <c r="C368" s="793"/>
      <c r="D368" s="793"/>
      <c r="E368" s="793"/>
      <c r="F368" s="793"/>
      <c r="G368" s="793"/>
      <c r="H368" s="793"/>
      <c r="I368" s="793"/>
      <c r="J368" s="793"/>
      <c r="K368" s="793"/>
      <c r="L368" s="793"/>
      <c r="M368" s="793"/>
      <c r="N368" s="793"/>
      <c r="O368" s="793"/>
      <c r="P368" s="793"/>
      <c r="Q368" s="793"/>
      <c r="R368" s="793"/>
      <c r="S368" s="793"/>
      <c r="T368" s="793"/>
      <c r="U368" s="793"/>
      <c r="V368" s="793"/>
      <c r="W368" s="793"/>
      <c r="X368" s="793"/>
      <c r="Y368" s="793"/>
      <c r="Z368" s="793"/>
    </row>
    <row r="369">
      <c r="A369" s="791">
        <f t="shared" si="1"/>
        <v>45225</v>
      </c>
      <c r="B369" s="793"/>
      <c r="C369" s="793"/>
      <c r="D369" s="793"/>
      <c r="E369" s="793"/>
      <c r="F369" s="793"/>
      <c r="G369" s="793"/>
      <c r="H369" s="793"/>
      <c r="I369" s="793"/>
      <c r="J369" s="793"/>
      <c r="K369" s="793"/>
      <c r="L369" s="793"/>
      <c r="M369" s="793"/>
      <c r="N369" s="793"/>
      <c r="O369" s="793"/>
      <c r="P369" s="793"/>
      <c r="Q369" s="793"/>
      <c r="R369" s="793"/>
      <c r="S369" s="793"/>
      <c r="T369" s="793"/>
      <c r="U369" s="793"/>
      <c r="V369" s="793"/>
      <c r="W369" s="793"/>
      <c r="X369" s="793"/>
      <c r="Y369" s="793"/>
      <c r="Z369" s="793"/>
    </row>
    <row r="370">
      <c r="A370" s="791">
        <f t="shared" si="1"/>
        <v>45226</v>
      </c>
      <c r="B370" s="793"/>
      <c r="C370" s="793"/>
      <c r="D370" s="793"/>
      <c r="E370" s="793"/>
      <c r="F370" s="793"/>
      <c r="G370" s="793"/>
      <c r="H370" s="793"/>
      <c r="I370" s="793"/>
      <c r="J370" s="793"/>
      <c r="K370" s="793"/>
      <c r="L370" s="793"/>
      <c r="M370" s="793"/>
      <c r="N370" s="793"/>
      <c r="O370" s="793"/>
      <c r="P370" s="793"/>
      <c r="Q370" s="793"/>
      <c r="R370" s="793"/>
      <c r="S370" s="793"/>
      <c r="T370" s="793"/>
      <c r="U370" s="793"/>
      <c r="V370" s="793"/>
      <c r="W370" s="793"/>
      <c r="X370" s="793"/>
      <c r="Y370" s="793"/>
      <c r="Z370" s="793"/>
    </row>
    <row r="371">
      <c r="A371" s="791">
        <f t="shared" si="1"/>
        <v>45227</v>
      </c>
      <c r="B371" s="793"/>
      <c r="C371" s="793"/>
      <c r="D371" s="793"/>
      <c r="E371" s="793"/>
      <c r="F371" s="793"/>
      <c r="G371" s="793"/>
      <c r="H371" s="793"/>
      <c r="I371" s="793"/>
      <c r="J371" s="793"/>
      <c r="K371" s="793"/>
      <c r="L371" s="793"/>
      <c r="M371" s="793"/>
      <c r="N371" s="793"/>
      <c r="O371" s="793"/>
      <c r="P371" s="793"/>
      <c r="Q371" s="793"/>
      <c r="R371" s="793"/>
      <c r="S371" s="793"/>
      <c r="T371" s="793"/>
      <c r="U371" s="793"/>
      <c r="V371" s="793"/>
      <c r="W371" s="793"/>
      <c r="X371" s="793"/>
      <c r="Y371" s="793"/>
      <c r="Z371" s="793"/>
    </row>
    <row r="372">
      <c r="A372" s="791">
        <f t="shared" si="1"/>
        <v>45228</v>
      </c>
      <c r="B372" s="793"/>
      <c r="C372" s="793"/>
      <c r="D372" s="793"/>
      <c r="E372" s="793"/>
      <c r="F372" s="793"/>
      <c r="G372" s="793"/>
      <c r="H372" s="793"/>
      <c r="I372" s="793"/>
      <c r="J372" s="793"/>
      <c r="K372" s="793"/>
      <c r="L372" s="793"/>
      <c r="M372" s="793"/>
      <c r="N372" s="793"/>
      <c r="O372" s="793"/>
      <c r="P372" s="793"/>
      <c r="Q372" s="793"/>
      <c r="R372" s="793"/>
      <c r="S372" s="793"/>
      <c r="T372" s="793"/>
      <c r="U372" s="793"/>
      <c r="V372" s="793"/>
      <c r="W372" s="793"/>
      <c r="X372" s="793"/>
      <c r="Y372" s="793"/>
      <c r="Z372" s="793"/>
    </row>
    <row r="373">
      <c r="A373" s="791">
        <f t="shared" si="1"/>
        <v>45229</v>
      </c>
      <c r="B373" s="793"/>
      <c r="C373" s="793"/>
      <c r="D373" s="793"/>
      <c r="E373" s="793"/>
      <c r="F373" s="793"/>
      <c r="G373" s="793"/>
      <c r="H373" s="793"/>
      <c r="I373" s="793"/>
      <c r="J373" s="793"/>
      <c r="K373" s="793"/>
      <c r="L373" s="793"/>
      <c r="M373" s="793"/>
      <c r="N373" s="793"/>
      <c r="O373" s="793"/>
      <c r="P373" s="793"/>
      <c r="Q373" s="793"/>
      <c r="R373" s="793"/>
      <c r="S373" s="793"/>
      <c r="T373" s="793"/>
      <c r="U373" s="793"/>
      <c r="V373" s="793"/>
      <c r="W373" s="793"/>
      <c r="X373" s="793"/>
      <c r="Y373" s="793"/>
      <c r="Z373" s="793"/>
    </row>
    <row r="374">
      <c r="A374" s="791">
        <f t="shared" si="1"/>
        <v>45230</v>
      </c>
      <c r="B374" s="793"/>
      <c r="C374" s="793"/>
      <c r="D374" s="793"/>
      <c r="E374" s="793"/>
      <c r="F374" s="793"/>
      <c r="G374" s="793"/>
      <c r="H374" s="793"/>
      <c r="I374" s="793"/>
      <c r="J374" s="793"/>
      <c r="K374" s="793"/>
      <c r="L374" s="793"/>
      <c r="M374" s="793"/>
      <c r="N374" s="793"/>
      <c r="O374" s="793"/>
      <c r="P374" s="793"/>
      <c r="Q374" s="793"/>
      <c r="R374" s="793"/>
      <c r="S374" s="793"/>
      <c r="T374" s="793"/>
      <c r="U374" s="793"/>
      <c r="V374" s="793"/>
      <c r="W374" s="793"/>
      <c r="X374" s="793"/>
      <c r="Y374" s="793"/>
      <c r="Z374" s="793"/>
    </row>
    <row r="375">
      <c r="A375" s="791">
        <f t="shared" si="1"/>
        <v>45231</v>
      </c>
      <c r="B375" s="793"/>
      <c r="C375" s="793"/>
      <c r="D375" s="793"/>
      <c r="E375" s="793"/>
      <c r="F375" s="793"/>
      <c r="G375" s="793"/>
      <c r="H375" s="793"/>
      <c r="I375" s="793"/>
      <c r="J375" s="793"/>
      <c r="K375" s="793"/>
      <c r="L375" s="793"/>
      <c r="M375" s="793"/>
      <c r="N375" s="793"/>
      <c r="O375" s="793"/>
      <c r="P375" s="793"/>
      <c r="Q375" s="793"/>
      <c r="R375" s="793"/>
      <c r="S375" s="793"/>
      <c r="T375" s="793"/>
      <c r="U375" s="793"/>
      <c r="V375" s="793"/>
      <c r="W375" s="793"/>
      <c r="X375" s="793"/>
      <c r="Y375" s="793"/>
      <c r="Z375" s="793"/>
    </row>
    <row r="376">
      <c r="A376" s="791">
        <f t="shared" si="1"/>
        <v>45232</v>
      </c>
      <c r="B376" s="793"/>
      <c r="C376" s="793"/>
      <c r="D376" s="793"/>
      <c r="E376" s="793"/>
      <c r="F376" s="793"/>
      <c r="G376" s="793"/>
      <c r="H376" s="793"/>
      <c r="I376" s="793"/>
      <c r="J376" s="793"/>
      <c r="K376" s="793"/>
      <c r="L376" s="793"/>
      <c r="M376" s="793"/>
      <c r="N376" s="793"/>
      <c r="O376" s="793"/>
      <c r="P376" s="793"/>
      <c r="Q376" s="793"/>
      <c r="R376" s="793"/>
      <c r="S376" s="793"/>
      <c r="T376" s="793"/>
      <c r="U376" s="793"/>
      <c r="V376" s="793"/>
      <c r="W376" s="793"/>
      <c r="X376" s="793"/>
      <c r="Y376" s="793"/>
      <c r="Z376" s="793"/>
    </row>
    <row r="377">
      <c r="A377" s="791">
        <f t="shared" si="1"/>
        <v>45233</v>
      </c>
      <c r="B377" s="793"/>
      <c r="C377" s="793"/>
      <c r="D377" s="793"/>
      <c r="E377" s="793"/>
      <c r="F377" s="793"/>
      <c r="G377" s="793"/>
      <c r="H377" s="793"/>
      <c r="I377" s="793"/>
      <c r="J377" s="793"/>
      <c r="K377" s="793"/>
      <c r="L377" s="793"/>
      <c r="M377" s="793"/>
      <c r="N377" s="793"/>
      <c r="O377" s="793"/>
      <c r="P377" s="793"/>
      <c r="Q377" s="793"/>
      <c r="R377" s="793"/>
      <c r="S377" s="793"/>
      <c r="T377" s="793"/>
      <c r="U377" s="793"/>
      <c r="V377" s="793"/>
      <c r="W377" s="793"/>
      <c r="X377" s="793"/>
      <c r="Y377" s="793"/>
      <c r="Z377" s="793"/>
    </row>
    <row r="378">
      <c r="A378" s="791">
        <f t="shared" si="1"/>
        <v>45234</v>
      </c>
      <c r="B378" s="793"/>
      <c r="C378" s="793"/>
      <c r="D378" s="793"/>
      <c r="E378" s="793"/>
      <c r="F378" s="793"/>
      <c r="G378" s="793"/>
      <c r="H378" s="793"/>
      <c r="I378" s="793"/>
      <c r="J378" s="793"/>
      <c r="K378" s="793"/>
      <c r="L378" s="793"/>
      <c r="M378" s="793"/>
      <c r="N378" s="793"/>
      <c r="O378" s="793"/>
      <c r="P378" s="793"/>
      <c r="Q378" s="793"/>
      <c r="R378" s="793"/>
      <c r="S378" s="793"/>
      <c r="T378" s="793"/>
      <c r="U378" s="793"/>
      <c r="V378" s="793"/>
      <c r="W378" s="793"/>
      <c r="X378" s="793"/>
      <c r="Y378" s="793"/>
      <c r="Z378" s="793"/>
    </row>
    <row r="379">
      <c r="A379" s="791">
        <f t="shared" si="1"/>
        <v>45235</v>
      </c>
      <c r="B379" s="793"/>
      <c r="C379" s="793"/>
      <c r="D379" s="793"/>
      <c r="E379" s="793"/>
      <c r="F379" s="793"/>
      <c r="G379" s="793"/>
      <c r="H379" s="793"/>
      <c r="I379" s="793"/>
      <c r="J379" s="793"/>
      <c r="K379" s="793"/>
      <c r="L379" s="793"/>
      <c r="M379" s="793"/>
      <c r="N379" s="793"/>
      <c r="O379" s="793"/>
      <c r="P379" s="793"/>
      <c r="Q379" s="793"/>
      <c r="R379" s="793"/>
      <c r="S379" s="793"/>
      <c r="T379" s="793"/>
      <c r="U379" s="793"/>
      <c r="V379" s="793"/>
      <c r="W379" s="793"/>
      <c r="X379" s="793"/>
      <c r="Y379" s="793"/>
      <c r="Z379" s="793"/>
    </row>
    <row r="380">
      <c r="A380" s="791">
        <f t="shared" si="1"/>
        <v>45236</v>
      </c>
      <c r="B380" s="793"/>
      <c r="C380" s="793"/>
      <c r="D380" s="793"/>
      <c r="E380" s="793"/>
      <c r="F380" s="793"/>
      <c r="G380" s="793"/>
      <c r="H380" s="793"/>
      <c r="I380" s="793"/>
      <c r="J380" s="793"/>
      <c r="K380" s="793"/>
      <c r="L380" s="793"/>
      <c r="M380" s="793"/>
      <c r="N380" s="793"/>
      <c r="O380" s="793"/>
      <c r="P380" s="793"/>
      <c r="Q380" s="793"/>
      <c r="R380" s="793"/>
      <c r="S380" s="793"/>
      <c r="T380" s="793"/>
      <c r="U380" s="793"/>
      <c r="V380" s="793"/>
      <c r="W380" s="793"/>
      <c r="X380" s="793"/>
      <c r="Y380" s="793"/>
      <c r="Z380" s="793"/>
    </row>
    <row r="381">
      <c r="A381" s="791">
        <f t="shared" si="1"/>
        <v>45237</v>
      </c>
      <c r="B381" s="793"/>
      <c r="C381" s="793"/>
      <c r="D381" s="793"/>
      <c r="E381" s="793"/>
      <c r="F381" s="793"/>
      <c r="G381" s="793"/>
      <c r="H381" s="793"/>
      <c r="I381" s="793"/>
      <c r="J381" s="793"/>
      <c r="K381" s="793"/>
      <c r="L381" s="793"/>
      <c r="M381" s="793"/>
      <c r="N381" s="793"/>
      <c r="O381" s="793"/>
      <c r="P381" s="793"/>
      <c r="Q381" s="793"/>
      <c r="R381" s="793"/>
      <c r="S381" s="793"/>
      <c r="T381" s="793"/>
      <c r="U381" s="793"/>
      <c r="V381" s="793"/>
      <c r="W381" s="793"/>
      <c r="X381" s="793"/>
      <c r="Y381" s="793"/>
      <c r="Z381" s="793"/>
    </row>
    <row r="382">
      <c r="A382" s="791">
        <f t="shared" si="1"/>
        <v>45238</v>
      </c>
      <c r="B382" s="793"/>
      <c r="C382" s="793"/>
      <c r="D382" s="793"/>
      <c r="E382" s="793"/>
      <c r="F382" s="793"/>
      <c r="G382" s="793"/>
      <c r="H382" s="793"/>
      <c r="I382" s="793"/>
      <c r="J382" s="793"/>
      <c r="K382" s="793"/>
      <c r="L382" s="793"/>
      <c r="M382" s="793"/>
      <c r="N382" s="793"/>
      <c r="O382" s="793"/>
      <c r="P382" s="793"/>
      <c r="Q382" s="793"/>
      <c r="R382" s="793"/>
      <c r="S382" s="793"/>
      <c r="T382" s="793"/>
      <c r="U382" s="793"/>
      <c r="V382" s="793"/>
      <c r="W382" s="793"/>
      <c r="X382" s="793"/>
      <c r="Y382" s="793"/>
      <c r="Z382" s="793"/>
    </row>
    <row r="383">
      <c r="A383" s="791">
        <f t="shared" si="1"/>
        <v>45239</v>
      </c>
      <c r="B383" s="793"/>
      <c r="C383" s="793"/>
      <c r="D383" s="793"/>
      <c r="E383" s="793"/>
      <c r="F383" s="793"/>
      <c r="G383" s="793"/>
      <c r="H383" s="793"/>
      <c r="I383" s="793"/>
      <c r="J383" s="793"/>
      <c r="K383" s="793"/>
      <c r="L383" s="793"/>
      <c r="M383" s="793"/>
      <c r="N383" s="793"/>
      <c r="O383" s="793"/>
      <c r="P383" s="793"/>
      <c r="Q383" s="793"/>
      <c r="R383" s="793"/>
      <c r="S383" s="793"/>
      <c r="T383" s="793"/>
      <c r="U383" s="793"/>
      <c r="V383" s="793"/>
      <c r="W383" s="793"/>
      <c r="X383" s="793"/>
      <c r="Y383" s="793"/>
      <c r="Z383" s="793"/>
    </row>
    <row r="384">
      <c r="A384" s="791">
        <f t="shared" si="1"/>
        <v>45240</v>
      </c>
      <c r="B384" s="793"/>
      <c r="C384" s="793"/>
      <c r="D384" s="793"/>
      <c r="E384" s="793"/>
      <c r="F384" s="793"/>
      <c r="G384" s="793"/>
      <c r="H384" s="793"/>
      <c r="I384" s="793"/>
      <c r="J384" s="793"/>
      <c r="K384" s="793"/>
      <c r="L384" s="793"/>
      <c r="M384" s="793"/>
      <c r="N384" s="793"/>
      <c r="O384" s="793"/>
      <c r="P384" s="793"/>
      <c r="Q384" s="793"/>
      <c r="R384" s="793"/>
      <c r="S384" s="793"/>
      <c r="T384" s="793"/>
      <c r="U384" s="793"/>
      <c r="V384" s="793"/>
      <c r="W384" s="793"/>
      <c r="X384" s="793"/>
      <c r="Y384" s="793"/>
      <c r="Z384" s="793"/>
    </row>
    <row r="385">
      <c r="A385" s="791">
        <f t="shared" si="1"/>
        <v>45241</v>
      </c>
      <c r="B385" s="793"/>
      <c r="C385" s="793"/>
      <c r="D385" s="793"/>
      <c r="E385" s="793"/>
      <c r="F385" s="793"/>
      <c r="G385" s="793"/>
      <c r="H385" s="793"/>
      <c r="I385" s="793"/>
      <c r="J385" s="793"/>
      <c r="K385" s="793"/>
      <c r="L385" s="793"/>
      <c r="M385" s="793"/>
      <c r="N385" s="793"/>
      <c r="O385" s="793"/>
      <c r="P385" s="793"/>
      <c r="Q385" s="793"/>
      <c r="R385" s="793"/>
      <c r="S385" s="793"/>
      <c r="T385" s="793"/>
      <c r="U385" s="793"/>
      <c r="V385" s="793"/>
      <c r="W385" s="793"/>
      <c r="X385" s="793"/>
      <c r="Y385" s="793"/>
      <c r="Z385" s="793"/>
    </row>
    <row r="386">
      <c r="A386" s="791">
        <f t="shared" si="1"/>
        <v>45242</v>
      </c>
      <c r="B386" s="793"/>
      <c r="C386" s="793"/>
      <c r="D386" s="793"/>
      <c r="E386" s="793"/>
      <c r="F386" s="793"/>
      <c r="G386" s="793"/>
      <c r="H386" s="793"/>
      <c r="I386" s="793"/>
      <c r="J386" s="793"/>
      <c r="K386" s="793"/>
      <c r="L386" s="793"/>
      <c r="M386" s="793"/>
      <c r="N386" s="793"/>
      <c r="O386" s="793"/>
      <c r="P386" s="793"/>
      <c r="Q386" s="793"/>
      <c r="R386" s="793"/>
      <c r="S386" s="793"/>
      <c r="T386" s="793"/>
      <c r="U386" s="793"/>
      <c r="V386" s="793"/>
      <c r="W386" s="793"/>
      <c r="X386" s="793"/>
      <c r="Y386" s="793"/>
      <c r="Z386" s="793"/>
    </row>
    <row r="387">
      <c r="A387" s="791">
        <f t="shared" si="1"/>
        <v>45243</v>
      </c>
      <c r="B387" s="793"/>
      <c r="C387" s="793"/>
      <c r="D387" s="793"/>
      <c r="E387" s="793"/>
      <c r="F387" s="793"/>
      <c r="G387" s="793"/>
      <c r="H387" s="793"/>
      <c r="I387" s="793"/>
      <c r="J387" s="793"/>
      <c r="K387" s="793"/>
      <c r="L387" s="793"/>
      <c r="M387" s="793"/>
      <c r="N387" s="793"/>
      <c r="O387" s="793"/>
      <c r="P387" s="793"/>
      <c r="Q387" s="793"/>
      <c r="R387" s="793"/>
      <c r="S387" s="793"/>
      <c r="T387" s="793"/>
      <c r="U387" s="793"/>
      <c r="V387" s="793"/>
      <c r="W387" s="793"/>
      <c r="X387" s="793"/>
      <c r="Y387" s="793"/>
      <c r="Z387" s="793"/>
    </row>
    <row r="388">
      <c r="A388" s="791">
        <f t="shared" si="1"/>
        <v>45244</v>
      </c>
      <c r="B388" s="793"/>
      <c r="C388" s="793"/>
      <c r="D388" s="793"/>
      <c r="E388" s="793"/>
      <c r="F388" s="793"/>
      <c r="G388" s="793"/>
      <c r="H388" s="793"/>
      <c r="I388" s="793"/>
      <c r="J388" s="793"/>
      <c r="K388" s="793"/>
      <c r="L388" s="793"/>
      <c r="M388" s="793"/>
      <c r="N388" s="793"/>
      <c r="O388" s="793"/>
      <c r="P388" s="793"/>
      <c r="Q388" s="793"/>
      <c r="R388" s="793"/>
      <c r="S388" s="793"/>
      <c r="T388" s="793"/>
      <c r="U388" s="793"/>
      <c r="V388" s="793"/>
      <c r="W388" s="793"/>
      <c r="X388" s="793"/>
      <c r="Y388" s="793"/>
      <c r="Z388" s="793"/>
    </row>
    <row r="389">
      <c r="A389" s="791">
        <f t="shared" si="1"/>
        <v>45245</v>
      </c>
      <c r="B389" s="793"/>
      <c r="C389" s="793"/>
      <c r="D389" s="793"/>
      <c r="E389" s="793"/>
      <c r="F389" s="793"/>
      <c r="G389" s="793"/>
      <c r="H389" s="793"/>
      <c r="I389" s="793"/>
      <c r="J389" s="793"/>
      <c r="K389" s="793"/>
      <c r="L389" s="793"/>
      <c r="M389" s="793"/>
      <c r="N389" s="793"/>
      <c r="O389" s="793"/>
      <c r="P389" s="793"/>
      <c r="Q389" s="793"/>
      <c r="R389" s="793"/>
      <c r="S389" s="793"/>
      <c r="T389" s="793"/>
      <c r="U389" s="793"/>
      <c r="V389" s="793"/>
      <c r="W389" s="793"/>
      <c r="X389" s="793"/>
      <c r="Y389" s="793"/>
      <c r="Z389" s="793"/>
    </row>
    <row r="390">
      <c r="A390" s="791">
        <f t="shared" si="1"/>
        <v>45246</v>
      </c>
      <c r="B390" s="793"/>
      <c r="C390" s="793"/>
      <c r="D390" s="793"/>
      <c r="E390" s="793"/>
      <c r="F390" s="793"/>
      <c r="G390" s="793"/>
      <c r="H390" s="793"/>
      <c r="I390" s="793"/>
      <c r="J390" s="793"/>
      <c r="K390" s="793"/>
      <c r="L390" s="793"/>
      <c r="M390" s="793"/>
      <c r="N390" s="793"/>
      <c r="O390" s="793"/>
      <c r="P390" s="793"/>
      <c r="Q390" s="793"/>
      <c r="R390" s="793"/>
      <c r="S390" s="793"/>
      <c r="T390" s="793"/>
      <c r="U390" s="793"/>
      <c r="V390" s="793"/>
      <c r="W390" s="793"/>
      <c r="X390" s="793"/>
      <c r="Y390" s="793"/>
      <c r="Z390" s="793"/>
    </row>
    <row r="391">
      <c r="A391" s="791">
        <f t="shared" si="1"/>
        <v>45247</v>
      </c>
      <c r="B391" s="793"/>
      <c r="C391" s="793"/>
      <c r="D391" s="793"/>
      <c r="E391" s="793"/>
      <c r="F391" s="793"/>
      <c r="G391" s="793"/>
      <c r="H391" s="793"/>
      <c r="I391" s="793"/>
      <c r="J391" s="793"/>
      <c r="K391" s="793"/>
      <c r="L391" s="793"/>
      <c r="M391" s="793"/>
      <c r="N391" s="793"/>
      <c r="O391" s="793"/>
      <c r="P391" s="793"/>
      <c r="Q391" s="793"/>
      <c r="R391" s="793"/>
      <c r="S391" s="793"/>
      <c r="T391" s="793"/>
      <c r="U391" s="793"/>
      <c r="V391" s="793"/>
      <c r="W391" s="793"/>
      <c r="X391" s="793"/>
      <c r="Y391" s="793"/>
      <c r="Z391" s="793"/>
    </row>
    <row r="392">
      <c r="A392" s="791">
        <f t="shared" si="1"/>
        <v>45248</v>
      </c>
      <c r="B392" s="793"/>
      <c r="C392" s="793"/>
      <c r="D392" s="793"/>
      <c r="E392" s="793"/>
      <c r="F392" s="793"/>
      <c r="G392" s="793"/>
      <c r="H392" s="793"/>
      <c r="I392" s="793"/>
      <c r="J392" s="793"/>
      <c r="K392" s="793"/>
      <c r="L392" s="793"/>
      <c r="M392" s="793"/>
      <c r="N392" s="793"/>
      <c r="O392" s="793"/>
      <c r="P392" s="793"/>
      <c r="Q392" s="793"/>
      <c r="R392" s="793"/>
      <c r="S392" s="793"/>
      <c r="T392" s="793"/>
      <c r="U392" s="793"/>
      <c r="V392" s="793"/>
      <c r="W392" s="793"/>
      <c r="X392" s="793"/>
      <c r="Y392" s="793"/>
      <c r="Z392" s="793"/>
    </row>
    <row r="393">
      <c r="A393" s="791">
        <f t="shared" si="1"/>
        <v>45249</v>
      </c>
      <c r="B393" s="793"/>
      <c r="C393" s="793"/>
      <c r="D393" s="793"/>
      <c r="E393" s="793"/>
      <c r="F393" s="793"/>
      <c r="G393" s="793"/>
      <c r="H393" s="793"/>
      <c r="I393" s="793"/>
      <c r="J393" s="793"/>
      <c r="K393" s="793"/>
      <c r="L393" s="793"/>
      <c r="M393" s="793"/>
      <c r="N393" s="793"/>
      <c r="O393" s="793"/>
      <c r="P393" s="793"/>
      <c r="Q393" s="793"/>
      <c r="R393" s="793"/>
      <c r="S393" s="793"/>
      <c r="T393" s="793"/>
      <c r="U393" s="793"/>
      <c r="V393" s="793"/>
      <c r="W393" s="793"/>
      <c r="X393" s="793"/>
      <c r="Y393" s="793"/>
      <c r="Z393" s="793"/>
    </row>
    <row r="394">
      <c r="A394" s="791">
        <f t="shared" si="1"/>
        <v>45250</v>
      </c>
      <c r="B394" s="793"/>
      <c r="C394" s="793"/>
      <c r="D394" s="793"/>
      <c r="E394" s="793"/>
      <c r="F394" s="793"/>
      <c r="G394" s="793"/>
      <c r="H394" s="793"/>
      <c r="I394" s="793"/>
      <c r="J394" s="793"/>
      <c r="K394" s="793"/>
      <c r="L394" s="793"/>
      <c r="M394" s="793"/>
      <c r="N394" s="793"/>
      <c r="O394" s="793"/>
      <c r="P394" s="793"/>
      <c r="Q394" s="793"/>
      <c r="R394" s="793"/>
      <c r="S394" s="793"/>
      <c r="T394" s="793"/>
      <c r="U394" s="793"/>
      <c r="V394" s="793"/>
      <c r="W394" s="793"/>
      <c r="X394" s="793"/>
      <c r="Y394" s="793"/>
      <c r="Z394" s="793"/>
    </row>
    <row r="395">
      <c r="A395" s="791">
        <f t="shared" si="1"/>
        <v>45251</v>
      </c>
      <c r="B395" s="793"/>
      <c r="C395" s="793"/>
      <c r="D395" s="793"/>
      <c r="E395" s="793"/>
      <c r="F395" s="793"/>
      <c r="G395" s="793"/>
      <c r="H395" s="793"/>
      <c r="I395" s="793"/>
      <c r="J395" s="793"/>
      <c r="K395" s="793"/>
      <c r="L395" s="793"/>
      <c r="M395" s="793"/>
      <c r="N395" s="793"/>
      <c r="O395" s="793"/>
      <c r="P395" s="793"/>
      <c r="Q395" s="793"/>
      <c r="R395" s="793"/>
      <c r="S395" s="793"/>
      <c r="T395" s="793"/>
      <c r="U395" s="793"/>
      <c r="V395" s="793"/>
      <c r="W395" s="793"/>
      <c r="X395" s="793"/>
      <c r="Y395" s="793"/>
      <c r="Z395" s="793"/>
    </row>
    <row r="396">
      <c r="A396" s="791">
        <f t="shared" si="1"/>
        <v>45252</v>
      </c>
      <c r="B396" s="793"/>
      <c r="C396" s="793"/>
      <c r="D396" s="793"/>
      <c r="E396" s="793"/>
      <c r="F396" s="793"/>
      <c r="G396" s="793"/>
      <c r="H396" s="793"/>
      <c r="I396" s="793"/>
      <c r="J396" s="793"/>
      <c r="K396" s="793"/>
      <c r="L396" s="793"/>
      <c r="M396" s="793"/>
      <c r="N396" s="793"/>
      <c r="O396" s="793"/>
      <c r="P396" s="793"/>
      <c r="Q396" s="793"/>
      <c r="R396" s="793"/>
      <c r="S396" s="793"/>
      <c r="T396" s="793"/>
      <c r="U396" s="793"/>
      <c r="V396" s="793"/>
      <c r="W396" s="793"/>
      <c r="X396" s="793"/>
      <c r="Y396" s="793"/>
      <c r="Z396" s="793"/>
    </row>
    <row r="397">
      <c r="A397" s="791">
        <f t="shared" si="1"/>
        <v>45253</v>
      </c>
      <c r="B397" s="793"/>
      <c r="C397" s="793"/>
      <c r="D397" s="793"/>
      <c r="E397" s="793"/>
      <c r="F397" s="793"/>
      <c r="G397" s="793"/>
      <c r="H397" s="793"/>
      <c r="I397" s="793"/>
      <c r="J397" s="793"/>
      <c r="K397" s="793"/>
      <c r="L397" s="793"/>
      <c r="M397" s="793"/>
      <c r="N397" s="793"/>
      <c r="O397" s="793"/>
      <c r="P397" s="793"/>
      <c r="Q397" s="793"/>
      <c r="R397" s="793"/>
      <c r="S397" s="793"/>
      <c r="T397" s="793"/>
      <c r="U397" s="793"/>
      <c r="V397" s="793"/>
      <c r="W397" s="793"/>
      <c r="X397" s="793"/>
      <c r="Y397" s="793"/>
      <c r="Z397" s="793"/>
    </row>
    <row r="398">
      <c r="A398" s="791">
        <f t="shared" si="1"/>
        <v>45254</v>
      </c>
      <c r="B398" s="793"/>
      <c r="C398" s="793"/>
      <c r="D398" s="793"/>
      <c r="E398" s="793"/>
      <c r="F398" s="793"/>
      <c r="G398" s="793"/>
      <c r="H398" s="793"/>
      <c r="I398" s="793"/>
      <c r="J398" s="793"/>
      <c r="K398" s="793"/>
      <c r="L398" s="793"/>
      <c r="M398" s="793"/>
      <c r="N398" s="793"/>
      <c r="O398" s="793"/>
      <c r="P398" s="793"/>
      <c r="Q398" s="793"/>
      <c r="R398" s="793"/>
      <c r="S398" s="793"/>
      <c r="T398" s="793"/>
      <c r="U398" s="793"/>
      <c r="V398" s="793"/>
      <c r="W398" s="793"/>
      <c r="X398" s="793"/>
      <c r="Y398" s="793"/>
      <c r="Z398" s="793"/>
    </row>
    <row r="399">
      <c r="A399" s="791">
        <f t="shared" si="1"/>
        <v>45255</v>
      </c>
      <c r="B399" s="793"/>
      <c r="C399" s="793"/>
      <c r="D399" s="793"/>
      <c r="E399" s="793"/>
      <c r="F399" s="793"/>
      <c r="G399" s="793"/>
      <c r="H399" s="793"/>
      <c r="I399" s="793"/>
      <c r="J399" s="793"/>
      <c r="K399" s="793"/>
      <c r="L399" s="793"/>
      <c r="M399" s="793"/>
      <c r="N399" s="793"/>
      <c r="O399" s="793"/>
      <c r="P399" s="793"/>
      <c r="Q399" s="793"/>
      <c r="R399" s="793"/>
      <c r="S399" s="793"/>
      <c r="T399" s="793"/>
      <c r="U399" s="793"/>
      <c r="V399" s="793"/>
      <c r="W399" s="793"/>
      <c r="X399" s="793"/>
      <c r="Y399" s="793"/>
      <c r="Z399" s="793"/>
    </row>
    <row r="400">
      <c r="A400" s="791">
        <f t="shared" si="1"/>
        <v>45256</v>
      </c>
      <c r="B400" s="793"/>
      <c r="C400" s="793"/>
      <c r="D400" s="793"/>
      <c r="E400" s="793"/>
      <c r="F400" s="793"/>
      <c r="G400" s="793"/>
      <c r="H400" s="793"/>
      <c r="I400" s="793"/>
      <c r="J400" s="793"/>
      <c r="K400" s="793"/>
      <c r="L400" s="793"/>
      <c r="M400" s="793"/>
      <c r="N400" s="793"/>
      <c r="O400" s="793"/>
      <c r="P400" s="793"/>
      <c r="Q400" s="793"/>
      <c r="R400" s="793"/>
      <c r="S400" s="793"/>
      <c r="T400" s="793"/>
      <c r="U400" s="793"/>
      <c r="V400" s="793"/>
      <c r="W400" s="793"/>
      <c r="X400" s="793"/>
      <c r="Y400" s="793"/>
      <c r="Z400" s="793"/>
    </row>
    <row r="401">
      <c r="A401" s="791">
        <f t="shared" si="1"/>
        <v>45257</v>
      </c>
      <c r="B401" s="793"/>
      <c r="C401" s="793"/>
      <c r="D401" s="793"/>
      <c r="E401" s="793"/>
      <c r="F401" s="793"/>
      <c r="G401" s="793"/>
      <c r="H401" s="793"/>
      <c r="I401" s="793"/>
      <c r="J401" s="793"/>
      <c r="K401" s="793"/>
      <c r="L401" s="793"/>
      <c r="M401" s="793"/>
      <c r="N401" s="793"/>
      <c r="O401" s="793"/>
      <c r="P401" s="793"/>
      <c r="Q401" s="793"/>
      <c r="R401" s="793"/>
      <c r="S401" s="793"/>
      <c r="T401" s="793"/>
      <c r="U401" s="793"/>
      <c r="V401" s="793"/>
      <c r="W401" s="793"/>
      <c r="X401" s="793"/>
      <c r="Y401" s="793"/>
      <c r="Z401" s="793"/>
    </row>
    <row r="402">
      <c r="A402" s="791">
        <f t="shared" si="1"/>
        <v>45258</v>
      </c>
      <c r="B402" s="793"/>
      <c r="C402" s="793"/>
      <c r="D402" s="793"/>
      <c r="E402" s="793"/>
      <c r="F402" s="793"/>
      <c r="G402" s="793"/>
      <c r="H402" s="793"/>
      <c r="I402" s="793"/>
      <c r="J402" s="793"/>
      <c r="K402" s="793"/>
      <c r="L402" s="793"/>
      <c r="M402" s="793"/>
      <c r="N402" s="793"/>
      <c r="O402" s="793"/>
      <c r="P402" s="793"/>
      <c r="Q402" s="793"/>
      <c r="R402" s="793"/>
      <c r="S402" s="793"/>
      <c r="T402" s="793"/>
      <c r="U402" s="793"/>
      <c r="V402" s="793"/>
      <c r="W402" s="793"/>
      <c r="X402" s="793"/>
      <c r="Y402" s="793"/>
      <c r="Z402" s="793"/>
    </row>
    <row r="403">
      <c r="A403" s="791">
        <f t="shared" si="1"/>
        <v>45259</v>
      </c>
      <c r="B403" s="793"/>
      <c r="C403" s="793"/>
      <c r="D403" s="793"/>
      <c r="E403" s="793"/>
      <c r="F403" s="793"/>
      <c r="G403" s="793"/>
      <c r="H403" s="793"/>
      <c r="I403" s="793"/>
      <c r="J403" s="793"/>
      <c r="K403" s="793"/>
      <c r="L403" s="793"/>
      <c r="M403" s="793"/>
      <c r="N403" s="793"/>
      <c r="O403" s="793"/>
      <c r="P403" s="793"/>
      <c r="Q403" s="793"/>
      <c r="R403" s="793"/>
      <c r="S403" s="793"/>
      <c r="T403" s="793"/>
      <c r="U403" s="793"/>
      <c r="V403" s="793"/>
      <c r="W403" s="793"/>
      <c r="X403" s="793"/>
      <c r="Y403" s="793"/>
      <c r="Z403" s="793"/>
    </row>
    <row r="404">
      <c r="A404" s="791">
        <f t="shared" si="1"/>
        <v>45260</v>
      </c>
      <c r="B404" s="793"/>
      <c r="C404" s="793"/>
      <c r="D404" s="793"/>
      <c r="E404" s="793"/>
      <c r="F404" s="793"/>
      <c r="G404" s="793"/>
      <c r="H404" s="793"/>
      <c r="I404" s="793"/>
      <c r="J404" s="793"/>
      <c r="K404" s="793"/>
      <c r="L404" s="793"/>
      <c r="M404" s="793"/>
      <c r="N404" s="793"/>
      <c r="O404" s="793"/>
      <c r="P404" s="793"/>
      <c r="Q404" s="793"/>
      <c r="R404" s="793"/>
      <c r="S404" s="793"/>
      <c r="T404" s="793"/>
      <c r="U404" s="793"/>
      <c r="V404" s="793"/>
      <c r="W404" s="793"/>
      <c r="X404" s="793"/>
      <c r="Y404" s="793"/>
      <c r="Z404" s="793"/>
    </row>
    <row r="405">
      <c r="A405" s="791">
        <f t="shared" si="1"/>
        <v>45261</v>
      </c>
      <c r="B405" s="793"/>
      <c r="C405" s="793"/>
      <c r="D405" s="793"/>
      <c r="E405" s="793"/>
      <c r="F405" s="793"/>
      <c r="G405" s="793"/>
      <c r="H405" s="793"/>
      <c r="I405" s="793"/>
      <c r="J405" s="793"/>
      <c r="K405" s="793"/>
      <c r="L405" s="793"/>
      <c r="M405" s="793"/>
      <c r="N405" s="793"/>
      <c r="O405" s="793"/>
      <c r="P405" s="793"/>
      <c r="Q405" s="793"/>
      <c r="R405" s="793"/>
      <c r="S405" s="793"/>
      <c r="T405" s="793"/>
      <c r="U405" s="793"/>
      <c r="V405" s="793"/>
      <c r="W405" s="793"/>
      <c r="X405" s="793"/>
      <c r="Y405" s="793"/>
      <c r="Z405" s="793"/>
    </row>
    <row r="406">
      <c r="A406" s="791">
        <f t="shared" si="1"/>
        <v>45262</v>
      </c>
      <c r="B406" s="793"/>
      <c r="C406" s="793"/>
      <c r="D406" s="793"/>
      <c r="E406" s="793"/>
      <c r="F406" s="793"/>
      <c r="G406" s="793"/>
      <c r="H406" s="793"/>
      <c r="I406" s="793"/>
      <c r="J406" s="793"/>
      <c r="K406" s="793"/>
      <c r="L406" s="793"/>
      <c r="M406" s="793"/>
      <c r="N406" s="793"/>
      <c r="O406" s="793"/>
      <c r="P406" s="793"/>
      <c r="Q406" s="793"/>
      <c r="R406" s="793"/>
      <c r="S406" s="793"/>
      <c r="T406" s="793"/>
      <c r="U406" s="793"/>
      <c r="V406" s="793"/>
      <c r="W406" s="793"/>
      <c r="X406" s="793"/>
      <c r="Y406" s="793"/>
      <c r="Z406" s="793"/>
    </row>
    <row r="407">
      <c r="A407" s="791">
        <f t="shared" si="1"/>
        <v>45263</v>
      </c>
      <c r="B407" s="793"/>
      <c r="C407" s="793"/>
      <c r="D407" s="793"/>
      <c r="E407" s="793"/>
      <c r="F407" s="793"/>
      <c r="G407" s="793"/>
      <c r="H407" s="793"/>
      <c r="I407" s="793"/>
      <c r="J407" s="793"/>
      <c r="K407" s="793"/>
      <c r="L407" s="793"/>
      <c r="M407" s="793"/>
      <c r="N407" s="793"/>
      <c r="O407" s="793"/>
      <c r="P407" s="793"/>
      <c r="Q407" s="793"/>
      <c r="R407" s="793"/>
      <c r="S407" s="793"/>
      <c r="T407" s="793"/>
      <c r="U407" s="793"/>
      <c r="V407" s="793"/>
      <c r="W407" s="793"/>
      <c r="X407" s="793"/>
      <c r="Y407" s="793"/>
      <c r="Z407" s="793"/>
    </row>
    <row r="408">
      <c r="A408" s="791">
        <f t="shared" si="1"/>
        <v>45264</v>
      </c>
      <c r="B408" s="793"/>
      <c r="C408" s="793"/>
      <c r="D408" s="793"/>
      <c r="E408" s="793"/>
      <c r="F408" s="793"/>
      <c r="G408" s="793"/>
      <c r="H408" s="793"/>
      <c r="I408" s="793"/>
      <c r="J408" s="793"/>
      <c r="K408" s="793"/>
      <c r="L408" s="793"/>
      <c r="M408" s="793"/>
      <c r="N408" s="793"/>
      <c r="O408" s="793"/>
      <c r="P408" s="793"/>
      <c r="Q408" s="793"/>
      <c r="R408" s="793"/>
      <c r="S408" s="793"/>
      <c r="T408" s="793"/>
      <c r="U408" s="793"/>
      <c r="V408" s="793"/>
      <c r="W408" s="793"/>
      <c r="X408" s="793"/>
      <c r="Y408" s="793"/>
      <c r="Z408" s="793"/>
    </row>
    <row r="409">
      <c r="A409" s="791">
        <f t="shared" si="1"/>
        <v>45265</v>
      </c>
      <c r="B409" s="793"/>
      <c r="C409" s="793"/>
      <c r="D409" s="793"/>
      <c r="E409" s="793"/>
      <c r="F409" s="793"/>
      <c r="G409" s="793"/>
      <c r="H409" s="793"/>
      <c r="I409" s="793"/>
      <c r="J409" s="793"/>
      <c r="K409" s="793"/>
      <c r="L409" s="793"/>
      <c r="M409" s="793"/>
      <c r="N409" s="793"/>
      <c r="O409" s="793"/>
      <c r="P409" s="793"/>
      <c r="Q409" s="793"/>
      <c r="R409" s="793"/>
      <c r="S409" s="793"/>
      <c r="T409" s="793"/>
      <c r="U409" s="793"/>
      <c r="V409" s="793"/>
      <c r="W409" s="793"/>
      <c r="X409" s="793"/>
      <c r="Y409" s="793"/>
      <c r="Z409" s="793"/>
    </row>
    <row r="410">
      <c r="A410" s="791">
        <f t="shared" si="1"/>
        <v>45266</v>
      </c>
      <c r="B410" s="793"/>
      <c r="C410" s="793"/>
      <c r="D410" s="793"/>
      <c r="E410" s="793"/>
      <c r="F410" s="793"/>
      <c r="G410" s="793"/>
      <c r="H410" s="793"/>
      <c r="I410" s="793"/>
      <c r="J410" s="793"/>
      <c r="K410" s="793"/>
      <c r="L410" s="793"/>
      <c r="M410" s="793"/>
      <c r="N410" s="793"/>
      <c r="O410" s="793"/>
      <c r="P410" s="793"/>
      <c r="Q410" s="793"/>
      <c r="R410" s="793"/>
      <c r="S410" s="793"/>
      <c r="T410" s="793"/>
      <c r="U410" s="793"/>
      <c r="V410" s="793"/>
      <c r="W410" s="793"/>
      <c r="X410" s="793"/>
      <c r="Y410" s="793"/>
      <c r="Z410" s="793"/>
    </row>
    <row r="411">
      <c r="A411" s="791">
        <f t="shared" si="1"/>
        <v>45267</v>
      </c>
      <c r="B411" s="793"/>
      <c r="C411" s="793"/>
      <c r="D411" s="793"/>
      <c r="E411" s="793"/>
      <c r="F411" s="793"/>
      <c r="G411" s="793"/>
      <c r="H411" s="793"/>
      <c r="I411" s="793"/>
      <c r="J411" s="793"/>
      <c r="K411" s="793"/>
      <c r="L411" s="793"/>
      <c r="M411" s="793"/>
      <c r="N411" s="793"/>
      <c r="O411" s="793"/>
      <c r="P411" s="793"/>
      <c r="Q411" s="793"/>
      <c r="R411" s="793"/>
      <c r="S411" s="793"/>
      <c r="T411" s="793"/>
      <c r="U411" s="793"/>
      <c r="V411" s="793"/>
      <c r="W411" s="793"/>
      <c r="X411" s="793"/>
      <c r="Y411" s="793"/>
      <c r="Z411" s="793"/>
    </row>
    <row r="412">
      <c r="A412" s="791">
        <f t="shared" si="1"/>
        <v>45268</v>
      </c>
      <c r="B412" s="793"/>
      <c r="C412" s="793"/>
      <c r="D412" s="793"/>
      <c r="E412" s="793"/>
      <c r="F412" s="793"/>
      <c r="G412" s="793"/>
      <c r="H412" s="793"/>
      <c r="I412" s="793"/>
      <c r="J412" s="793"/>
      <c r="K412" s="793"/>
      <c r="L412" s="793"/>
      <c r="M412" s="793"/>
      <c r="N412" s="793"/>
      <c r="O412" s="793"/>
      <c r="P412" s="793"/>
      <c r="Q412" s="793"/>
      <c r="R412" s="793"/>
      <c r="S412" s="793"/>
      <c r="T412" s="793"/>
      <c r="U412" s="793"/>
      <c r="V412" s="793"/>
      <c r="W412" s="793"/>
      <c r="X412" s="793"/>
      <c r="Y412" s="793"/>
      <c r="Z412" s="793"/>
    </row>
    <row r="413">
      <c r="A413" s="791">
        <f t="shared" si="1"/>
        <v>45269</v>
      </c>
      <c r="B413" s="793"/>
      <c r="C413" s="793"/>
      <c r="D413" s="793"/>
      <c r="E413" s="793"/>
      <c r="F413" s="793"/>
      <c r="G413" s="793"/>
      <c r="H413" s="793"/>
      <c r="I413" s="793"/>
      <c r="J413" s="793"/>
      <c r="K413" s="793"/>
      <c r="L413" s="793"/>
      <c r="M413" s="793"/>
      <c r="N413" s="793"/>
      <c r="O413" s="793"/>
      <c r="P413" s="793"/>
      <c r="Q413" s="793"/>
      <c r="R413" s="793"/>
      <c r="S413" s="793"/>
      <c r="T413" s="793"/>
      <c r="U413" s="793"/>
      <c r="V413" s="793"/>
      <c r="W413" s="793"/>
      <c r="X413" s="793"/>
      <c r="Y413" s="793"/>
      <c r="Z413" s="793"/>
    </row>
    <row r="414">
      <c r="A414" s="791">
        <f t="shared" si="1"/>
        <v>45270</v>
      </c>
      <c r="B414" s="793"/>
      <c r="C414" s="793"/>
      <c r="D414" s="793"/>
      <c r="E414" s="793"/>
      <c r="F414" s="793"/>
      <c r="G414" s="793"/>
      <c r="H414" s="793"/>
      <c r="I414" s="793"/>
      <c r="J414" s="793"/>
      <c r="K414" s="793"/>
      <c r="L414" s="793"/>
      <c r="M414" s="793"/>
      <c r="N414" s="793"/>
      <c r="O414" s="793"/>
      <c r="P414" s="793"/>
      <c r="Q414" s="793"/>
      <c r="R414" s="793"/>
      <c r="S414" s="793"/>
      <c r="T414" s="793"/>
      <c r="U414" s="793"/>
      <c r="V414" s="793"/>
      <c r="W414" s="793"/>
      <c r="X414" s="793"/>
      <c r="Y414" s="793"/>
      <c r="Z414" s="793"/>
    </row>
    <row r="415">
      <c r="A415" s="791">
        <f t="shared" si="1"/>
        <v>45271</v>
      </c>
      <c r="B415" s="793"/>
      <c r="C415" s="793"/>
      <c r="D415" s="793"/>
      <c r="E415" s="793"/>
      <c r="F415" s="793"/>
      <c r="G415" s="793"/>
      <c r="H415" s="793"/>
      <c r="I415" s="793"/>
      <c r="J415" s="793"/>
      <c r="K415" s="793"/>
      <c r="L415" s="793"/>
      <c r="M415" s="793"/>
      <c r="N415" s="793"/>
      <c r="O415" s="793"/>
      <c r="P415" s="793"/>
      <c r="Q415" s="793"/>
      <c r="R415" s="793"/>
      <c r="S415" s="793"/>
      <c r="T415" s="793"/>
      <c r="U415" s="793"/>
      <c r="V415" s="793"/>
      <c r="W415" s="793"/>
      <c r="X415" s="793"/>
      <c r="Y415" s="793"/>
      <c r="Z415" s="793"/>
    </row>
    <row r="416">
      <c r="A416" s="791">
        <f t="shared" si="1"/>
        <v>45272</v>
      </c>
      <c r="B416" s="793"/>
      <c r="C416" s="793"/>
      <c r="D416" s="793"/>
      <c r="E416" s="793"/>
      <c r="F416" s="793"/>
      <c r="G416" s="793"/>
      <c r="H416" s="793"/>
      <c r="I416" s="793"/>
      <c r="J416" s="793"/>
      <c r="K416" s="793"/>
      <c r="L416" s="793"/>
      <c r="M416" s="793"/>
      <c r="N416" s="793"/>
      <c r="O416" s="793"/>
      <c r="P416" s="793"/>
      <c r="Q416" s="793"/>
      <c r="R416" s="793"/>
      <c r="S416" s="793"/>
      <c r="T416" s="793"/>
      <c r="U416" s="793"/>
      <c r="V416" s="793"/>
      <c r="W416" s="793"/>
      <c r="X416" s="793"/>
      <c r="Y416" s="793"/>
      <c r="Z416" s="793"/>
    </row>
    <row r="417">
      <c r="A417" s="791">
        <f t="shared" si="1"/>
        <v>45273</v>
      </c>
      <c r="B417" s="793"/>
      <c r="C417" s="793"/>
      <c r="D417" s="793"/>
      <c r="E417" s="793"/>
      <c r="F417" s="793"/>
      <c r="G417" s="793"/>
      <c r="H417" s="793"/>
      <c r="I417" s="793"/>
      <c r="J417" s="793"/>
      <c r="K417" s="793"/>
      <c r="L417" s="793"/>
      <c r="M417" s="793"/>
      <c r="N417" s="793"/>
      <c r="O417" s="793"/>
      <c r="P417" s="793"/>
      <c r="Q417" s="793"/>
      <c r="R417" s="793"/>
      <c r="S417" s="793"/>
      <c r="T417" s="793"/>
      <c r="U417" s="793"/>
      <c r="V417" s="793"/>
      <c r="W417" s="793"/>
      <c r="X417" s="793"/>
      <c r="Y417" s="793"/>
      <c r="Z417" s="793"/>
    </row>
    <row r="418">
      <c r="A418" s="791">
        <f t="shared" si="1"/>
        <v>45274</v>
      </c>
      <c r="B418" s="793"/>
      <c r="C418" s="793"/>
      <c r="D418" s="793"/>
      <c r="E418" s="793"/>
      <c r="F418" s="793"/>
      <c r="G418" s="793"/>
      <c r="H418" s="793"/>
      <c r="I418" s="793"/>
      <c r="J418" s="793"/>
      <c r="K418" s="793"/>
      <c r="L418" s="793"/>
      <c r="M418" s="793"/>
      <c r="N418" s="793"/>
      <c r="O418" s="793"/>
      <c r="P418" s="793"/>
      <c r="Q418" s="793"/>
      <c r="R418" s="793"/>
      <c r="S418" s="793"/>
      <c r="T418" s="793"/>
      <c r="U418" s="793"/>
      <c r="V418" s="793"/>
      <c r="W418" s="793"/>
      <c r="X418" s="793"/>
      <c r="Y418" s="793"/>
      <c r="Z418" s="793"/>
    </row>
    <row r="419">
      <c r="A419" s="791">
        <f t="shared" si="1"/>
        <v>45275</v>
      </c>
      <c r="B419" s="793"/>
      <c r="C419" s="793"/>
      <c r="D419" s="793"/>
      <c r="E419" s="793"/>
      <c r="F419" s="793"/>
      <c r="G419" s="793"/>
      <c r="H419" s="793"/>
      <c r="I419" s="793"/>
      <c r="J419" s="793"/>
      <c r="K419" s="793"/>
      <c r="L419" s="793"/>
      <c r="M419" s="793"/>
      <c r="N419" s="793"/>
      <c r="O419" s="793"/>
      <c r="P419" s="793"/>
      <c r="Q419" s="793"/>
      <c r="R419" s="793"/>
      <c r="S419" s="793"/>
      <c r="T419" s="793"/>
      <c r="U419" s="793"/>
      <c r="V419" s="793"/>
      <c r="W419" s="793"/>
      <c r="X419" s="793"/>
      <c r="Y419" s="793"/>
      <c r="Z419" s="793"/>
    </row>
    <row r="420">
      <c r="A420" s="791">
        <f t="shared" si="1"/>
        <v>45276</v>
      </c>
      <c r="B420" s="793"/>
      <c r="C420" s="793"/>
      <c r="D420" s="793"/>
      <c r="E420" s="793"/>
      <c r="F420" s="793"/>
      <c r="G420" s="793"/>
      <c r="H420" s="793"/>
      <c r="I420" s="793"/>
      <c r="J420" s="793"/>
      <c r="K420" s="793"/>
      <c r="L420" s="793"/>
      <c r="M420" s="793"/>
      <c r="N420" s="793"/>
      <c r="O420" s="793"/>
      <c r="P420" s="793"/>
      <c r="Q420" s="793"/>
      <c r="R420" s="793"/>
      <c r="S420" s="793"/>
      <c r="T420" s="793"/>
      <c r="U420" s="793"/>
      <c r="V420" s="793"/>
      <c r="W420" s="793"/>
      <c r="X420" s="793"/>
      <c r="Y420" s="793"/>
      <c r="Z420" s="793"/>
    </row>
    <row r="421">
      <c r="A421" s="791">
        <f t="shared" si="1"/>
        <v>45277</v>
      </c>
      <c r="B421" s="793"/>
      <c r="C421" s="793"/>
      <c r="D421" s="793"/>
      <c r="E421" s="793"/>
      <c r="F421" s="793"/>
      <c r="G421" s="793"/>
      <c r="H421" s="793"/>
      <c r="I421" s="793"/>
      <c r="J421" s="793"/>
      <c r="K421" s="793"/>
      <c r="L421" s="793"/>
      <c r="M421" s="793"/>
      <c r="N421" s="793"/>
      <c r="O421" s="793"/>
      <c r="P421" s="793"/>
      <c r="Q421" s="793"/>
      <c r="R421" s="793"/>
      <c r="S421" s="793"/>
      <c r="T421" s="793"/>
      <c r="U421" s="793"/>
      <c r="V421" s="793"/>
      <c r="W421" s="793"/>
      <c r="X421" s="793"/>
      <c r="Y421" s="793"/>
      <c r="Z421" s="793"/>
    </row>
    <row r="422">
      <c r="A422" s="791">
        <f t="shared" si="1"/>
        <v>45278</v>
      </c>
      <c r="B422" s="793"/>
      <c r="C422" s="793"/>
      <c r="D422" s="793"/>
      <c r="E422" s="793"/>
      <c r="F422" s="793"/>
      <c r="G422" s="793"/>
      <c r="H422" s="793"/>
      <c r="I422" s="793"/>
      <c r="J422" s="793"/>
      <c r="K422" s="793"/>
      <c r="L422" s="793"/>
      <c r="M422" s="793"/>
      <c r="N422" s="793"/>
      <c r="O422" s="793"/>
      <c r="P422" s="793"/>
      <c r="Q422" s="793"/>
      <c r="R422" s="793"/>
      <c r="S422" s="793"/>
      <c r="T422" s="793"/>
      <c r="U422" s="793"/>
      <c r="V422" s="793"/>
      <c r="W422" s="793"/>
      <c r="X422" s="793"/>
      <c r="Y422" s="793"/>
      <c r="Z422" s="793"/>
    </row>
    <row r="423">
      <c r="A423" s="791">
        <f t="shared" si="1"/>
        <v>45279</v>
      </c>
      <c r="B423" s="793"/>
      <c r="C423" s="793"/>
      <c r="D423" s="793"/>
      <c r="E423" s="793"/>
      <c r="F423" s="793"/>
      <c r="G423" s="793"/>
      <c r="H423" s="793"/>
      <c r="I423" s="793"/>
      <c r="J423" s="793"/>
      <c r="K423" s="793"/>
      <c r="L423" s="793"/>
      <c r="M423" s="793"/>
      <c r="N423" s="793"/>
      <c r="O423" s="793"/>
      <c r="P423" s="793"/>
      <c r="Q423" s="793"/>
      <c r="R423" s="793"/>
      <c r="S423" s="793"/>
      <c r="T423" s="793"/>
      <c r="U423" s="793"/>
      <c r="V423" s="793"/>
      <c r="W423" s="793"/>
      <c r="X423" s="793"/>
      <c r="Y423" s="793"/>
      <c r="Z423" s="793"/>
    </row>
    <row r="424">
      <c r="A424" s="791">
        <f t="shared" si="1"/>
        <v>45280</v>
      </c>
      <c r="B424" s="793"/>
      <c r="C424" s="793"/>
      <c r="D424" s="793"/>
      <c r="E424" s="793"/>
      <c r="F424" s="793"/>
      <c r="G424" s="793"/>
      <c r="H424" s="793"/>
      <c r="I424" s="793"/>
      <c r="J424" s="793"/>
      <c r="K424" s="793"/>
      <c r="L424" s="793"/>
      <c r="M424" s="793"/>
      <c r="N424" s="793"/>
      <c r="O424" s="793"/>
      <c r="P424" s="793"/>
      <c r="Q424" s="793"/>
      <c r="R424" s="793"/>
      <c r="S424" s="793"/>
      <c r="T424" s="793"/>
      <c r="U424" s="793"/>
      <c r="V424" s="793"/>
      <c r="W424" s="793"/>
      <c r="X424" s="793"/>
      <c r="Y424" s="793"/>
      <c r="Z424" s="793"/>
    </row>
    <row r="425">
      <c r="A425" s="791">
        <f t="shared" si="1"/>
        <v>45281</v>
      </c>
      <c r="B425" s="793"/>
      <c r="C425" s="793"/>
      <c r="D425" s="793"/>
      <c r="E425" s="793"/>
      <c r="F425" s="793"/>
      <c r="G425" s="793"/>
      <c r="H425" s="793"/>
      <c r="I425" s="793"/>
      <c r="J425" s="793"/>
      <c r="K425" s="793"/>
      <c r="L425" s="793"/>
      <c r="M425" s="793"/>
      <c r="N425" s="793"/>
      <c r="O425" s="793"/>
      <c r="P425" s="793"/>
      <c r="Q425" s="793"/>
      <c r="R425" s="793"/>
      <c r="S425" s="793"/>
      <c r="T425" s="793"/>
      <c r="U425" s="793"/>
      <c r="V425" s="793"/>
      <c r="W425" s="793"/>
      <c r="X425" s="793"/>
      <c r="Y425" s="793"/>
      <c r="Z425" s="793"/>
    </row>
    <row r="426">
      <c r="A426" s="791">
        <f t="shared" si="1"/>
        <v>45282</v>
      </c>
      <c r="B426" s="793"/>
      <c r="C426" s="793"/>
      <c r="D426" s="793"/>
      <c r="E426" s="793"/>
      <c r="F426" s="793"/>
      <c r="G426" s="793"/>
      <c r="H426" s="793"/>
      <c r="I426" s="793"/>
      <c r="J426" s="793"/>
      <c r="K426" s="793"/>
      <c r="L426" s="793"/>
      <c r="M426" s="793"/>
      <c r="N426" s="793"/>
      <c r="O426" s="793"/>
      <c r="P426" s="793"/>
      <c r="Q426" s="793"/>
      <c r="R426" s="793"/>
      <c r="S426" s="793"/>
      <c r="T426" s="793"/>
      <c r="U426" s="793"/>
      <c r="V426" s="793"/>
      <c r="W426" s="793"/>
      <c r="X426" s="793"/>
      <c r="Y426" s="793"/>
      <c r="Z426" s="793"/>
    </row>
    <row r="427">
      <c r="A427" s="791">
        <f t="shared" si="1"/>
        <v>45283</v>
      </c>
      <c r="B427" s="793"/>
      <c r="C427" s="793"/>
      <c r="D427" s="793"/>
      <c r="E427" s="793"/>
      <c r="F427" s="793"/>
      <c r="G427" s="793"/>
      <c r="H427" s="793"/>
      <c r="I427" s="793"/>
      <c r="J427" s="793"/>
      <c r="K427" s="793"/>
      <c r="L427" s="793"/>
      <c r="M427" s="793"/>
      <c r="N427" s="793"/>
      <c r="O427" s="793"/>
      <c r="P427" s="793"/>
      <c r="Q427" s="793"/>
      <c r="R427" s="793"/>
      <c r="S427" s="793"/>
      <c r="T427" s="793"/>
      <c r="U427" s="793"/>
      <c r="V427" s="793"/>
      <c r="W427" s="793"/>
      <c r="X427" s="793"/>
      <c r="Y427" s="793"/>
      <c r="Z427" s="793"/>
    </row>
    <row r="428">
      <c r="A428" s="791">
        <f t="shared" si="1"/>
        <v>45284</v>
      </c>
      <c r="B428" s="793"/>
      <c r="C428" s="793"/>
      <c r="D428" s="793"/>
      <c r="E428" s="793"/>
      <c r="F428" s="793"/>
      <c r="G428" s="793"/>
      <c r="H428" s="793"/>
      <c r="I428" s="793"/>
      <c r="J428" s="793"/>
      <c r="K428" s="793"/>
      <c r="L428" s="793"/>
      <c r="M428" s="793"/>
      <c r="N428" s="793"/>
      <c r="O428" s="793"/>
      <c r="P428" s="793"/>
      <c r="Q428" s="793"/>
      <c r="R428" s="793"/>
      <c r="S428" s="793"/>
      <c r="T428" s="793"/>
      <c r="U428" s="793"/>
      <c r="V428" s="793"/>
      <c r="W428" s="793"/>
      <c r="X428" s="793"/>
      <c r="Y428" s="793"/>
      <c r="Z428" s="793"/>
    </row>
    <row r="429">
      <c r="A429" s="791">
        <f t="shared" si="1"/>
        <v>45285</v>
      </c>
      <c r="B429" s="793"/>
      <c r="C429" s="793"/>
      <c r="D429" s="793"/>
      <c r="E429" s="793"/>
      <c r="F429" s="793"/>
      <c r="G429" s="793"/>
      <c r="H429" s="793"/>
      <c r="I429" s="793"/>
      <c r="J429" s="793"/>
      <c r="K429" s="793"/>
      <c r="L429" s="793"/>
      <c r="M429" s="793"/>
      <c r="N429" s="793"/>
      <c r="O429" s="793"/>
      <c r="P429" s="793"/>
      <c r="Q429" s="793"/>
      <c r="R429" s="793"/>
      <c r="S429" s="793"/>
      <c r="T429" s="793"/>
      <c r="U429" s="793"/>
      <c r="V429" s="793"/>
      <c r="W429" s="793"/>
      <c r="X429" s="793"/>
      <c r="Y429" s="793"/>
      <c r="Z429" s="793"/>
    </row>
    <row r="430">
      <c r="A430" s="791">
        <f t="shared" si="1"/>
        <v>45286</v>
      </c>
      <c r="B430" s="793"/>
      <c r="C430" s="793"/>
      <c r="D430" s="793"/>
      <c r="E430" s="793"/>
      <c r="F430" s="793"/>
      <c r="G430" s="793"/>
      <c r="H430" s="793"/>
      <c r="I430" s="793"/>
      <c r="J430" s="793"/>
      <c r="K430" s="793"/>
      <c r="L430" s="793"/>
      <c r="M430" s="793"/>
      <c r="N430" s="793"/>
      <c r="O430" s="793"/>
      <c r="P430" s="793"/>
      <c r="Q430" s="793"/>
      <c r="R430" s="793"/>
      <c r="S430" s="793"/>
      <c r="T430" s="793"/>
      <c r="U430" s="793"/>
      <c r="V430" s="793"/>
      <c r="W430" s="793"/>
      <c r="X430" s="793"/>
      <c r="Y430" s="793"/>
      <c r="Z430" s="793"/>
    </row>
    <row r="431">
      <c r="A431" s="791">
        <f t="shared" si="1"/>
        <v>45287</v>
      </c>
      <c r="B431" s="793"/>
      <c r="C431" s="793"/>
      <c r="D431" s="793"/>
      <c r="E431" s="793"/>
      <c r="F431" s="793"/>
      <c r="G431" s="793"/>
      <c r="H431" s="793"/>
      <c r="I431" s="793"/>
      <c r="J431" s="793"/>
      <c r="K431" s="793"/>
      <c r="L431" s="793"/>
      <c r="M431" s="793"/>
      <c r="N431" s="793"/>
      <c r="O431" s="793"/>
      <c r="P431" s="793"/>
      <c r="Q431" s="793"/>
      <c r="R431" s="793"/>
      <c r="S431" s="793"/>
      <c r="T431" s="793"/>
      <c r="U431" s="793"/>
      <c r="V431" s="793"/>
      <c r="W431" s="793"/>
      <c r="X431" s="793"/>
      <c r="Y431" s="793"/>
      <c r="Z431" s="793"/>
    </row>
    <row r="432">
      <c r="A432" s="791">
        <f t="shared" si="1"/>
        <v>45288</v>
      </c>
      <c r="B432" s="793"/>
      <c r="C432" s="793"/>
      <c r="D432" s="793"/>
      <c r="E432" s="793"/>
      <c r="F432" s="793"/>
      <c r="G432" s="793"/>
      <c r="H432" s="793"/>
      <c r="I432" s="793"/>
      <c r="J432" s="793"/>
      <c r="K432" s="793"/>
      <c r="L432" s="793"/>
      <c r="M432" s="793"/>
      <c r="N432" s="793"/>
      <c r="O432" s="793"/>
      <c r="P432" s="793"/>
      <c r="Q432" s="793"/>
      <c r="R432" s="793"/>
      <c r="S432" s="793"/>
      <c r="T432" s="793"/>
      <c r="U432" s="793"/>
      <c r="V432" s="793"/>
      <c r="W432" s="793"/>
      <c r="X432" s="793"/>
      <c r="Y432" s="793"/>
      <c r="Z432" s="793"/>
    </row>
    <row r="433">
      <c r="A433" s="791">
        <f t="shared" si="1"/>
        <v>45289</v>
      </c>
      <c r="B433" s="793"/>
      <c r="C433" s="793"/>
      <c r="D433" s="793"/>
      <c r="E433" s="793"/>
      <c r="F433" s="793"/>
      <c r="G433" s="793"/>
      <c r="H433" s="793"/>
      <c r="I433" s="793"/>
      <c r="J433" s="793"/>
      <c r="K433" s="793"/>
      <c r="L433" s="793"/>
      <c r="M433" s="793"/>
      <c r="N433" s="793"/>
      <c r="O433" s="793"/>
      <c r="P433" s="793"/>
      <c r="Q433" s="793"/>
      <c r="R433" s="793"/>
      <c r="S433" s="793"/>
      <c r="T433" s="793"/>
      <c r="U433" s="793"/>
      <c r="V433" s="793"/>
      <c r="W433" s="793"/>
      <c r="X433" s="793"/>
      <c r="Y433" s="793"/>
      <c r="Z433" s="793"/>
    </row>
    <row r="434">
      <c r="A434" s="791">
        <f t="shared" si="1"/>
        <v>45290</v>
      </c>
      <c r="B434" s="793"/>
      <c r="C434" s="793"/>
      <c r="D434" s="793"/>
      <c r="E434" s="793"/>
      <c r="F434" s="793"/>
      <c r="G434" s="793"/>
      <c r="H434" s="793"/>
      <c r="I434" s="793"/>
      <c r="J434" s="793"/>
      <c r="K434" s="793"/>
      <c r="L434" s="793"/>
      <c r="M434" s="793"/>
      <c r="N434" s="793"/>
      <c r="O434" s="793"/>
      <c r="P434" s="793"/>
      <c r="Q434" s="793"/>
      <c r="R434" s="793"/>
      <c r="S434" s="793"/>
      <c r="T434" s="793"/>
      <c r="U434" s="793"/>
      <c r="V434" s="793"/>
      <c r="W434" s="793"/>
      <c r="X434" s="793"/>
      <c r="Y434" s="793"/>
      <c r="Z434" s="793"/>
    </row>
    <row r="435">
      <c r="A435" s="791">
        <f t="shared" si="1"/>
        <v>45291</v>
      </c>
      <c r="B435" s="793"/>
      <c r="C435" s="793"/>
      <c r="D435" s="793"/>
      <c r="E435" s="793"/>
      <c r="F435" s="793"/>
      <c r="G435" s="793"/>
      <c r="H435" s="793"/>
      <c r="I435" s="793"/>
      <c r="J435" s="793"/>
      <c r="K435" s="793"/>
      <c r="L435" s="793"/>
      <c r="M435" s="793"/>
      <c r="N435" s="793"/>
      <c r="O435" s="793"/>
      <c r="P435" s="793"/>
      <c r="Q435" s="793"/>
      <c r="R435" s="793"/>
      <c r="S435" s="793"/>
      <c r="T435" s="793"/>
      <c r="U435" s="793"/>
      <c r="V435" s="793"/>
      <c r="W435" s="793"/>
      <c r="X435" s="793"/>
      <c r="Y435" s="793"/>
      <c r="Z435" s="793"/>
    </row>
    <row r="436">
      <c r="A436" s="791">
        <f t="shared" si="1"/>
        <v>45292</v>
      </c>
      <c r="B436" s="793"/>
      <c r="C436" s="793"/>
      <c r="D436" s="793"/>
      <c r="E436" s="793"/>
      <c r="F436" s="793"/>
      <c r="G436" s="793"/>
      <c r="H436" s="793"/>
      <c r="I436" s="793"/>
      <c r="J436" s="793"/>
      <c r="K436" s="793"/>
      <c r="L436" s="793"/>
      <c r="M436" s="793"/>
      <c r="N436" s="793"/>
      <c r="O436" s="793"/>
      <c r="P436" s="793"/>
      <c r="Q436" s="793"/>
      <c r="R436" s="793"/>
      <c r="S436" s="793"/>
      <c r="T436" s="793"/>
      <c r="U436" s="793"/>
      <c r="V436" s="793"/>
      <c r="W436" s="793"/>
      <c r="X436" s="793"/>
      <c r="Y436" s="793"/>
      <c r="Z436" s="793"/>
    </row>
    <row r="437">
      <c r="A437" s="791">
        <f t="shared" si="1"/>
        <v>45293</v>
      </c>
      <c r="B437" s="793"/>
      <c r="C437" s="793"/>
      <c r="D437" s="793"/>
      <c r="E437" s="793"/>
      <c r="F437" s="793"/>
      <c r="G437" s="793"/>
      <c r="H437" s="793"/>
      <c r="I437" s="793"/>
      <c r="J437" s="793"/>
      <c r="K437" s="793"/>
      <c r="L437" s="793"/>
      <c r="M437" s="793"/>
      <c r="N437" s="793"/>
      <c r="O437" s="793"/>
      <c r="P437" s="793"/>
      <c r="Q437" s="793"/>
      <c r="R437" s="793"/>
      <c r="S437" s="793"/>
      <c r="T437" s="793"/>
      <c r="U437" s="793"/>
      <c r="V437" s="793"/>
      <c r="W437" s="793"/>
      <c r="X437" s="793"/>
      <c r="Y437" s="793"/>
      <c r="Z437" s="793"/>
    </row>
    <row r="438">
      <c r="A438" s="791">
        <f t="shared" si="1"/>
        <v>45294</v>
      </c>
      <c r="B438" s="793"/>
      <c r="C438" s="793"/>
      <c r="D438" s="793"/>
      <c r="E438" s="793"/>
      <c r="F438" s="793"/>
      <c r="G438" s="793"/>
      <c r="H438" s="793"/>
      <c r="I438" s="793"/>
      <c r="J438" s="793"/>
      <c r="K438" s="793"/>
      <c r="L438" s="793"/>
      <c r="M438" s="793"/>
      <c r="N438" s="793"/>
      <c r="O438" s="793"/>
      <c r="P438" s="793"/>
      <c r="Q438" s="793"/>
      <c r="R438" s="793"/>
      <c r="S438" s="793"/>
      <c r="T438" s="793"/>
      <c r="U438" s="793"/>
      <c r="V438" s="793"/>
      <c r="W438" s="793"/>
      <c r="X438" s="793"/>
      <c r="Y438" s="793"/>
      <c r="Z438" s="793"/>
    </row>
    <row r="439">
      <c r="A439" s="791">
        <f t="shared" si="1"/>
        <v>45295</v>
      </c>
      <c r="B439" s="793"/>
      <c r="C439" s="793"/>
      <c r="D439" s="793"/>
      <c r="E439" s="793"/>
      <c r="F439" s="793"/>
      <c r="G439" s="793"/>
      <c r="H439" s="793"/>
      <c r="I439" s="793"/>
      <c r="J439" s="793"/>
      <c r="K439" s="793"/>
      <c r="L439" s="793"/>
      <c r="M439" s="793"/>
      <c r="N439" s="793"/>
      <c r="O439" s="793"/>
      <c r="P439" s="793"/>
      <c r="Q439" s="793"/>
      <c r="R439" s="793"/>
      <c r="S439" s="793"/>
      <c r="T439" s="793"/>
      <c r="U439" s="793"/>
      <c r="V439" s="793"/>
      <c r="W439" s="793"/>
      <c r="X439" s="793"/>
      <c r="Y439" s="793"/>
      <c r="Z439" s="793"/>
    </row>
    <row r="440">
      <c r="A440" s="791">
        <f t="shared" si="1"/>
        <v>45296</v>
      </c>
      <c r="B440" s="793"/>
      <c r="C440" s="793"/>
      <c r="D440" s="793"/>
      <c r="E440" s="793"/>
      <c r="F440" s="793"/>
      <c r="G440" s="793"/>
      <c r="H440" s="793"/>
      <c r="I440" s="793"/>
      <c r="J440" s="793"/>
      <c r="K440" s="793"/>
      <c r="L440" s="793"/>
      <c r="M440" s="793"/>
      <c r="N440" s="793"/>
      <c r="O440" s="793"/>
      <c r="P440" s="793"/>
      <c r="Q440" s="793"/>
      <c r="R440" s="793"/>
      <c r="S440" s="793"/>
      <c r="T440" s="793"/>
      <c r="U440" s="793"/>
      <c r="V440" s="793"/>
      <c r="W440" s="793"/>
      <c r="X440" s="793"/>
      <c r="Y440" s="793"/>
      <c r="Z440" s="793"/>
    </row>
    <row r="441">
      <c r="A441" s="791">
        <f t="shared" si="1"/>
        <v>45297</v>
      </c>
      <c r="B441" s="793"/>
      <c r="C441" s="793"/>
      <c r="D441" s="793"/>
      <c r="E441" s="793"/>
      <c r="F441" s="793"/>
      <c r="G441" s="793"/>
      <c r="H441" s="793"/>
      <c r="I441" s="793"/>
      <c r="J441" s="793"/>
      <c r="K441" s="793"/>
      <c r="L441" s="793"/>
      <c r="M441" s="793"/>
      <c r="N441" s="793"/>
      <c r="O441" s="793"/>
      <c r="P441" s="793"/>
      <c r="Q441" s="793"/>
      <c r="R441" s="793"/>
      <c r="S441" s="793"/>
      <c r="T441" s="793"/>
      <c r="U441" s="793"/>
      <c r="V441" s="793"/>
      <c r="W441" s="793"/>
      <c r="X441" s="793"/>
      <c r="Y441" s="793"/>
      <c r="Z441" s="793"/>
    </row>
    <row r="442">
      <c r="A442" s="791">
        <f t="shared" si="1"/>
        <v>45298</v>
      </c>
      <c r="B442" s="793"/>
      <c r="C442" s="793"/>
      <c r="D442" s="793"/>
      <c r="E442" s="793"/>
      <c r="F442" s="793"/>
      <c r="G442" s="793"/>
      <c r="H442" s="793"/>
      <c r="I442" s="793"/>
      <c r="J442" s="793"/>
      <c r="K442" s="793"/>
      <c r="L442" s="793"/>
      <c r="M442" s="793"/>
      <c r="N442" s="793"/>
      <c r="O442" s="793"/>
      <c r="P442" s="793"/>
      <c r="Q442" s="793"/>
      <c r="R442" s="793"/>
      <c r="S442" s="793"/>
      <c r="T442" s="793"/>
      <c r="U442" s="793"/>
      <c r="V442" s="793"/>
      <c r="W442" s="793"/>
      <c r="X442" s="793"/>
      <c r="Y442" s="793"/>
      <c r="Z442" s="793"/>
    </row>
    <row r="443">
      <c r="A443" s="791">
        <f t="shared" si="1"/>
        <v>45299</v>
      </c>
      <c r="B443" s="793"/>
      <c r="C443" s="793"/>
      <c r="D443" s="793"/>
      <c r="E443" s="793"/>
      <c r="F443" s="793"/>
      <c r="G443" s="793"/>
      <c r="H443" s="793"/>
      <c r="I443" s="793"/>
      <c r="J443" s="793"/>
      <c r="K443" s="793"/>
      <c r="L443" s="793"/>
      <c r="M443" s="793"/>
      <c r="N443" s="793"/>
      <c r="O443" s="793"/>
      <c r="P443" s="793"/>
      <c r="Q443" s="793"/>
      <c r="R443" s="793"/>
      <c r="S443" s="793"/>
      <c r="T443" s="793"/>
      <c r="U443" s="793"/>
      <c r="V443" s="793"/>
      <c r="W443" s="793"/>
      <c r="X443" s="793"/>
      <c r="Y443" s="793"/>
      <c r="Z443" s="793"/>
    </row>
    <row r="444">
      <c r="A444" s="791">
        <f t="shared" si="1"/>
        <v>45300</v>
      </c>
      <c r="B444" s="793"/>
      <c r="C444" s="793"/>
      <c r="D444" s="793"/>
      <c r="E444" s="793"/>
      <c r="F444" s="793"/>
      <c r="G444" s="793"/>
      <c r="H444" s="793"/>
      <c r="I444" s="793"/>
      <c r="J444" s="793"/>
      <c r="K444" s="793"/>
      <c r="L444" s="793"/>
      <c r="M444" s="793"/>
      <c r="N444" s="793"/>
      <c r="O444" s="793"/>
      <c r="P444" s="793"/>
      <c r="Q444" s="793"/>
      <c r="R444" s="793"/>
      <c r="S444" s="793"/>
      <c r="T444" s="793"/>
      <c r="U444" s="793"/>
      <c r="V444" s="793"/>
      <c r="W444" s="793"/>
      <c r="X444" s="793"/>
      <c r="Y444" s="793"/>
      <c r="Z444" s="793"/>
    </row>
    <row r="445">
      <c r="A445" s="791">
        <f t="shared" si="1"/>
        <v>45301</v>
      </c>
      <c r="B445" s="793"/>
      <c r="C445" s="793"/>
      <c r="D445" s="793"/>
      <c r="E445" s="793"/>
      <c r="F445" s="793"/>
      <c r="G445" s="793"/>
      <c r="H445" s="793"/>
      <c r="I445" s="793"/>
      <c r="J445" s="793"/>
      <c r="K445" s="793"/>
      <c r="L445" s="793"/>
      <c r="M445" s="793"/>
      <c r="N445" s="793"/>
      <c r="O445" s="793"/>
      <c r="P445" s="793"/>
      <c r="Q445" s="793"/>
      <c r="R445" s="793"/>
      <c r="S445" s="793"/>
      <c r="T445" s="793"/>
      <c r="U445" s="793"/>
      <c r="V445" s="793"/>
      <c r="W445" s="793"/>
      <c r="X445" s="793"/>
      <c r="Y445" s="793"/>
      <c r="Z445" s="793"/>
    </row>
    <row r="446">
      <c r="A446" s="791">
        <f t="shared" si="1"/>
        <v>45302</v>
      </c>
      <c r="B446" s="793"/>
      <c r="C446" s="793"/>
      <c r="D446" s="793"/>
      <c r="E446" s="793"/>
      <c r="F446" s="793"/>
      <c r="G446" s="793"/>
      <c r="H446" s="793"/>
      <c r="I446" s="793"/>
      <c r="J446" s="793"/>
      <c r="K446" s="793"/>
      <c r="L446" s="793"/>
      <c r="M446" s="793"/>
      <c r="N446" s="793"/>
      <c r="O446" s="793"/>
      <c r="P446" s="793"/>
      <c r="Q446" s="793"/>
      <c r="R446" s="793"/>
      <c r="S446" s="793"/>
      <c r="T446" s="793"/>
      <c r="U446" s="793"/>
      <c r="V446" s="793"/>
      <c r="W446" s="793"/>
      <c r="X446" s="793"/>
      <c r="Y446" s="793"/>
      <c r="Z446" s="793"/>
    </row>
    <row r="447">
      <c r="A447" s="791">
        <f t="shared" si="1"/>
        <v>45303</v>
      </c>
      <c r="B447" s="793"/>
      <c r="C447" s="793"/>
      <c r="D447" s="793"/>
      <c r="E447" s="793"/>
      <c r="F447" s="793"/>
      <c r="G447" s="793"/>
      <c r="H447" s="793"/>
      <c r="I447" s="793"/>
      <c r="J447" s="793"/>
      <c r="K447" s="793"/>
      <c r="L447" s="793"/>
      <c r="M447" s="793"/>
      <c r="N447" s="793"/>
      <c r="O447" s="793"/>
      <c r="P447" s="793"/>
      <c r="Q447" s="793"/>
      <c r="R447" s="793"/>
      <c r="S447" s="793"/>
      <c r="T447" s="793"/>
      <c r="U447" s="793"/>
      <c r="V447" s="793"/>
      <c r="W447" s="793"/>
      <c r="X447" s="793"/>
      <c r="Y447" s="793"/>
      <c r="Z447" s="793"/>
    </row>
    <row r="448">
      <c r="A448" s="791">
        <f t="shared" si="1"/>
        <v>45304</v>
      </c>
      <c r="B448" s="793"/>
      <c r="C448" s="793"/>
      <c r="D448" s="793"/>
      <c r="E448" s="793"/>
      <c r="F448" s="793"/>
      <c r="G448" s="793"/>
      <c r="H448" s="793"/>
      <c r="I448" s="793"/>
      <c r="J448" s="793"/>
      <c r="K448" s="793"/>
      <c r="L448" s="793"/>
      <c r="M448" s="793"/>
      <c r="N448" s="793"/>
      <c r="O448" s="793"/>
      <c r="P448" s="793"/>
      <c r="Q448" s="793"/>
      <c r="R448" s="793"/>
      <c r="S448" s="793"/>
      <c r="T448" s="793"/>
      <c r="U448" s="793"/>
      <c r="V448" s="793"/>
      <c r="W448" s="793"/>
      <c r="X448" s="793"/>
      <c r="Y448" s="793"/>
      <c r="Z448" s="793"/>
    </row>
    <row r="449">
      <c r="A449" s="791">
        <f t="shared" si="1"/>
        <v>45305</v>
      </c>
      <c r="B449" s="793"/>
      <c r="C449" s="793"/>
      <c r="D449" s="793"/>
      <c r="E449" s="793"/>
      <c r="F449" s="793"/>
      <c r="G449" s="793"/>
      <c r="H449" s="793"/>
      <c r="I449" s="793"/>
      <c r="J449" s="793"/>
      <c r="K449" s="793"/>
      <c r="L449" s="793"/>
      <c r="M449" s="793"/>
      <c r="N449" s="793"/>
      <c r="O449" s="793"/>
      <c r="P449" s="793"/>
      <c r="Q449" s="793"/>
      <c r="R449" s="793"/>
      <c r="S449" s="793"/>
      <c r="T449" s="793"/>
      <c r="U449" s="793"/>
      <c r="V449" s="793"/>
      <c r="W449" s="793"/>
      <c r="X449" s="793"/>
      <c r="Y449" s="793"/>
      <c r="Z449" s="793"/>
    </row>
    <row r="450">
      <c r="A450" s="791">
        <f t="shared" si="1"/>
        <v>45306</v>
      </c>
      <c r="B450" s="793"/>
      <c r="C450" s="793"/>
      <c r="D450" s="793"/>
      <c r="E450" s="793"/>
      <c r="F450" s="793"/>
      <c r="G450" s="793"/>
      <c r="H450" s="793"/>
      <c r="I450" s="793"/>
      <c r="J450" s="793"/>
      <c r="K450" s="793"/>
      <c r="L450" s="793"/>
      <c r="M450" s="793"/>
      <c r="N450" s="793"/>
      <c r="O450" s="793"/>
      <c r="P450" s="793"/>
      <c r="Q450" s="793"/>
      <c r="R450" s="793"/>
      <c r="S450" s="793"/>
      <c r="T450" s="793"/>
      <c r="U450" s="793"/>
      <c r="V450" s="793"/>
      <c r="W450" s="793"/>
      <c r="X450" s="793"/>
      <c r="Y450" s="793"/>
      <c r="Z450" s="793"/>
    </row>
    <row r="451">
      <c r="A451" s="791">
        <f t="shared" si="1"/>
        <v>45307</v>
      </c>
      <c r="B451" s="793"/>
      <c r="C451" s="793"/>
      <c r="D451" s="793"/>
      <c r="E451" s="793"/>
      <c r="F451" s="793"/>
      <c r="G451" s="793"/>
      <c r="H451" s="793"/>
      <c r="I451" s="793"/>
      <c r="J451" s="793"/>
      <c r="K451" s="793"/>
      <c r="L451" s="793"/>
      <c r="M451" s="793"/>
      <c r="N451" s="793"/>
      <c r="O451" s="793"/>
      <c r="P451" s="793"/>
      <c r="Q451" s="793"/>
      <c r="R451" s="793"/>
      <c r="S451" s="793"/>
      <c r="T451" s="793"/>
      <c r="U451" s="793"/>
      <c r="V451" s="793"/>
      <c r="W451" s="793"/>
      <c r="X451" s="793"/>
      <c r="Y451" s="793"/>
      <c r="Z451" s="793"/>
    </row>
    <row r="452">
      <c r="A452" s="791">
        <f t="shared" si="1"/>
        <v>45308</v>
      </c>
      <c r="B452" s="793"/>
      <c r="C452" s="793"/>
      <c r="D452" s="793"/>
      <c r="E452" s="793"/>
      <c r="F452" s="793"/>
      <c r="G452" s="793"/>
      <c r="H452" s="793"/>
      <c r="I452" s="793"/>
      <c r="J452" s="793"/>
      <c r="K452" s="793"/>
      <c r="L452" s="793"/>
      <c r="M452" s="793"/>
      <c r="N452" s="793"/>
      <c r="O452" s="793"/>
      <c r="P452" s="793"/>
      <c r="Q452" s="793"/>
      <c r="R452" s="793"/>
      <c r="S452" s="793"/>
      <c r="T452" s="793"/>
      <c r="U452" s="793"/>
      <c r="V452" s="793"/>
      <c r="W452" s="793"/>
      <c r="X452" s="793"/>
      <c r="Y452" s="793"/>
      <c r="Z452" s="793"/>
    </row>
    <row r="453">
      <c r="A453" s="791">
        <f t="shared" si="1"/>
        <v>45309</v>
      </c>
      <c r="B453" s="793"/>
      <c r="C453" s="793"/>
      <c r="D453" s="793"/>
      <c r="E453" s="793"/>
      <c r="F453" s="793"/>
      <c r="G453" s="793"/>
      <c r="H453" s="793"/>
      <c r="I453" s="793"/>
      <c r="J453" s="793"/>
      <c r="K453" s="793"/>
      <c r="L453" s="793"/>
      <c r="M453" s="793"/>
      <c r="N453" s="793"/>
      <c r="O453" s="793"/>
      <c r="P453" s="793"/>
      <c r="Q453" s="793"/>
      <c r="R453" s="793"/>
      <c r="S453" s="793"/>
      <c r="T453" s="793"/>
      <c r="U453" s="793"/>
      <c r="V453" s="793"/>
      <c r="W453" s="793"/>
      <c r="X453" s="793"/>
      <c r="Y453" s="793"/>
      <c r="Z453" s="793"/>
    </row>
    <row r="454">
      <c r="A454" s="791">
        <f t="shared" si="1"/>
        <v>45310</v>
      </c>
      <c r="B454" s="793"/>
      <c r="C454" s="793"/>
      <c r="D454" s="793"/>
      <c r="E454" s="793"/>
      <c r="F454" s="793"/>
      <c r="G454" s="793"/>
      <c r="H454" s="793"/>
      <c r="I454" s="793"/>
      <c r="J454" s="793"/>
      <c r="K454" s="793"/>
      <c r="L454" s="793"/>
      <c r="M454" s="793"/>
      <c r="N454" s="793"/>
      <c r="O454" s="793"/>
      <c r="P454" s="793"/>
      <c r="Q454" s="793"/>
      <c r="R454" s="793"/>
      <c r="S454" s="793"/>
      <c r="T454" s="793"/>
      <c r="U454" s="793"/>
      <c r="V454" s="793"/>
      <c r="W454" s="793"/>
      <c r="X454" s="793"/>
      <c r="Y454" s="793"/>
      <c r="Z454" s="793"/>
    </row>
    <row r="455">
      <c r="A455" s="791">
        <f t="shared" si="1"/>
        <v>45311</v>
      </c>
      <c r="B455" s="793"/>
      <c r="C455" s="793"/>
      <c r="D455" s="793"/>
      <c r="E455" s="793"/>
      <c r="F455" s="793"/>
      <c r="G455" s="793"/>
      <c r="H455" s="793"/>
      <c r="I455" s="793"/>
      <c r="J455" s="793"/>
      <c r="K455" s="793"/>
      <c r="L455" s="793"/>
      <c r="M455" s="793"/>
      <c r="N455" s="793"/>
      <c r="O455" s="793"/>
      <c r="P455" s="793"/>
      <c r="Q455" s="793"/>
      <c r="R455" s="793"/>
      <c r="S455" s="793"/>
      <c r="T455" s="793"/>
      <c r="U455" s="793"/>
      <c r="V455" s="793"/>
      <c r="W455" s="793"/>
      <c r="X455" s="793"/>
      <c r="Y455" s="793"/>
      <c r="Z455" s="793"/>
    </row>
    <row r="456">
      <c r="A456" s="791">
        <f t="shared" si="1"/>
        <v>45312</v>
      </c>
      <c r="B456" s="793"/>
      <c r="C456" s="793"/>
      <c r="D456" s="793"/>
      <c r="E456" s="793"/>
      <c r="F456" s="793"/>
      <c r="G456" s="793"/>
      <c r="H456" s="793"/>
      <c r="I456" s="793"/>
      <c r="J456" s="793"/>
      <c r="K456" s="793"/>
      <c r="L456" s="793"/>
      <c r="M456" s="793"/>
      <c r="N456" s="793"/>
      <c r="O456" s="793"/>
      <c r="P456" s="793"/>
      <c r="Q456" s="793"/>
      <c r="R456" s="793"/>
      <c r="S456" s="793"/>
      <c r="T456" s="793"/>
      <c r="U456" s="793"/>
      <c r="V456" s="793"/>
      <c r="W456" s="793"/>
      <c r="X456" s="793"/>
      <c r="Y456" s="793"/>
      <c r="Z456" s="793"/>
    </row>
    <row r="457">
      <c r="A457" s="791">
        <f t="shared" si="1"/>
        <v>45313</v>
      </c>
      <c r="B457" s="793"/>
      <c r="C457" s="793"/>
      <c r="D457" s="793"/>
      <c r="E457" s="793"/>
      <c r="F457" s="793"/>
      <c r="G457" s="793"/>
      <c r="H457" s="793"/>
      <c r="I457" s="793"/>
      <c r="J457" s="793"/>
      <c r="K457" s="793"/>
      <c r="L457" s="793"/>
      <c r="M457" s="793"/>
      <c r="N457" s="793"/>
      <c r="O457" s="793"/>
      <c r="P457" s="793"/>
      <c r="Q457" s="793"/>
      <c r="R457" s="793"/>
      <c r="S457" s="793"/>
      <c r="T457" s="793"/>
      <c r="U457" s="793"/>
      <c r="V457" s="793"/>
      <c r="W457" s="793"/>
      <c r="X457" s="793"/>
      <c r="Y457" s="793"/>
      <c r="Z457" s="793"/>
    </row>
    <row r="458">
      <c r="A458" s="791">
        <f t="shared" si="1"/>
        <v>45314</v>
      </c>
      <c r="B458" s="793"/>
      <c r="C458" s="793"/>
      <c r="D458" s="793"/>
      <c r="E458" s="793"/>
      <c r="F458" s="793"/>
      <c r="G458" s="793"/>
      <c r="H458" s="793"/>
      <c r="I458" s="793"/>
      <c r="J458" s="793"/>
      <c r="K458" s="793"/>
      <c r="L458" s="793"/>
      <c r="M458" s="793"/>
      <c r="N458" s="793"/>
      <c r="O458" s="793"/>
      <c r="P458" s="793"/>
      <c r="Q458" s="793"/>
      <c r="R458" s="793"/>
      <c r="S458" s="793"/>
      <c r="T458" s="793"/>
      <c r="U458" s="793"/>
      <c r="V458" s="793"/>
      <c r="W458" s="793"/>
      <c r="X458" s="793"/>
      <c r="Y458" s="793"/>
      <c r="Z458" s="793"/>
    </row>
    <row r="459">
      <c r="A459" s="791">
        <f t="shared" si="1"/>
        <v>45315</v>
      </c>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row>
    <row r="460">
      <c r="A460" s="791">
        <f t="shared" si="1"/>
        <v>45316</v>
      </c>
      <c r="B460" s="793"/>
      <c r="C460" s="793"/>
      <c r="D460" s="793"/>
      <c r="E460" s="793"/>
      <c r="F460" s="793"/>
      <c r="G460" s="793"/>
      <c r="H460" s="793"/>
      <c r="I460" s="793"/>
      <c r="J460" s="793"/>
      <c r="K460" s="793"/>
      <c r="L460" s="793"/>
      <c r="M460" s="793"/>
      <c r="N460" s="793"/>
      <c r="O460" s="793"/>
      <c r="P460" s="793"/>
      <c r="Q460" s="793"/>
      <c r="R460" s="793"/>
      <c r="S460" s="793"/>
      <c r="T460" s="793"/>
      <c r="U460" s="793"/>
      <c r="V460" s="793"/>
      <c r="W460" s="793"/>
      <c r="X460" s="793"/>
      <c r="Y460" s="793"/>
      <c r="Z460" s="793"/>
    </row>
    <row r="461">
      <c r="A461" s="791">
        <f t="shared" si="1"/>
        <v>45317</v>
      </c>
      <c r="B461" s="793"/>
      <c r="C461" s="793"/>
      <c r="D461" s="793"/>
      <c r="E461" s="793"/>
      <c r="F461" s="793"/>
      <c r="G461" s="793"/>
      <c r="H461" s="793"/>
      <c r="I461" s="793"/>
      <c r="J461" s="793"/>
      <c r="K461" s="793"/>
      <c r="L461" s="793"/>
      <c r="M461" s="793"/>
      <c r="N461" s="793"/>
      <c r="O461" s="793"/>
      <c r="P461" s="793"/>
      <c r="Q461" s="793"/>
      <c r="R461" s="793"/>
      <c r="S461" s="793"/>
      <c r="T461" s="793"/>
      <c r="U461" s="793"/>
      <c r="V461" s="793"/>
      <c r="W461" s="793"/>
      <c r="X461" s="793"/>
      <c r="Y461" s="793"/>
      <c r="Z461" s="793"/>
    </row>
    <row r="462">
      <c r="A462" s="791">
        <f t="shared" si="1"/>
        <v>45318</v>
      </c>
      <c r="B462" s="793"/>
      <c r="C462" s="793"/>
      <c r="D462" s="793"/>
      <c r="E462" s="793"/>
      <c r="F462" s="793"/>
      <c r="G462" s="793"/>
      <c r="H462" s="793"/>
      <c r="I462" s="793"/>
      <c r="J462" s="793"/>
      <c r="K462" s="793"/>
      <c r="L462" s="793"/>
      <c r="M462" s="793"/>
      <c r="N462" s="793"/>
      <c r="O462" s="793"/>
      <c r="P462" s="793"/>
      <c r="Q462" s="793"/>
      <c r="R462" s="793"/>
      <c r="S462" s="793"/>
      <c r="T462" s="793"/>
      <c r="U462" s="793"/>
      <c r="V462" s="793"/>
      <c r="W462" s="793"/>
      <c r="X462" s="793"/>
      <c r="Y462" s="793"/>
      <c r="Z462" s="793"/>
    </row>
    <row r="463">
      <c r="A463" s="791">
        <f t="shared" si="1"/>
        <v>45319</v>
      </c>
      <c r="B463" s="793"/>
      <c r="C463" s="793"/>
      <c r="D463" s="793"/>
      <c r="E463" s="793"/>
      <c r="F463" s="793"/>
      <c r="G463" s="793"/>
      <c r="H463" s="793"/>
      <c r="I463" s="793"/>
      <c r="J463" s="793"/>
      <c r="K463" s="793"/>
      <c r="L463" s="793"/>
      <c r="M463" s="793"/>
      <c r="N463" s="793"/>
      <c r="O463" s="793"/>
      <c r="P463" s="793"/>
      <c r="Q463" s="793"/>
      <c r="R463" s="793"/>
      <c r="S463" s="793"/>
      <c r="T463" s="793"/>
      <c r="U463" s="793"/>
      <c r="V463" s="793"/>
      <c r="W463" s="793"/>
      <c r="X463" s="793"/>
      <c r="Y463" s="793"/>
      <c r="Z463" s="793"/>
    </row>
    <row r="464">
      <c r="A464" s="791">
        <f t="shared" si="1"/>
        <v>45320</v>
      </c>
      <c r="B464" s="793"/>
      <c r="C464" s="793"/>
      <c r="D464" s="793"/>
      <c r="E464" s="793"/>
      <c r="F464" s="793"/>
      <c r="G464" s="793"/>
      <c r="H464" s="793"/>
      <c r="I464" s="793"/>
      <c r="J464" s="793"/>
      <c r="K464" s="793"/>
      <c r="L464" s="793"/>
      <c r="M464" s="793"/>
      <c r="N464" s="793"/>
      <c r="O464" s="793"/>
      <c r="P464" s="793"/>
      <c r="Q464" s="793"/>
      <c r="R464" s="793"/>
      <c r="S464" s="793"/>
      <c r="T464" s="793"/>
      <c r="U464" s="793"/>
      <c r="V464" s="793"/>
      <c r="W464" s="793"/>
      <c r="X464" s="793"/>
      <c r="Y464" s="793"/>
      <c r="Z464" s="793"/>
    </row>
    <row r="465">
      <c r="A465" s="791">
        <f t="shared" si="1"/>
        <v>45321</v>
      </c>
      <c r="B465" s="793"/>
      <c r="C465" s="793"/>
      <c r="D465" s="793"/>
      <c r="E465" s="793"/>
      <c r="F465" s="793"/>
      <c r="G465" s="793"/>
      <c r="H465" s="793"/>
      <c r="I465" s="793"/>
      <c r="J465" s="793"/>
      <c r="K465" s="793"/>
      <c r="L465" s="793"/>
      <c r="M465" s="793"/>
      <c r="N465" s="793"/>
      <c r="O465" s="793"/>
      <c r="P465" s="793"/>
      <c r="Q465" s="793"/>
      <c r="R465" s="793"/>
      <c r="S465" s="793"/>
      <c r="T465" s="793"/>
      <c r="U465" s="793"/>
      <c r="V465" s="793"/>
      <c r="W465" s="793"/>
      <c r="X465" s="793"/>
      <c r="Y465" s="793"/>
      <c r="Z465" s="793"/>
    </row>
    <row r="466">
      <c r="A466" s="791">
        <f t="shared" si="1"/>
        <v>45322</v>
      </c>
      <c r="B466" s="793"/>
      <c r="C466" s="793"/>
      <c r="D466" s="793"/>
      <c r="E466" s="793"/>
      <c r="F466" s="793"/>
      <c r="G466" s="793"/>
      <c r="H466" s="793"/>
      <c r="I466" s="793"/>
      <c r="J466" s="793"/>
      <c r="K466" s="793"/>
      <c r="L466" s="793"/>
      <c r="M466" s="793"/>
      <c r="N466" s="793"/>
      <c r="O466" s="793"/>
      <c r="P466" s="793"/>
      <c r="Q466" s="793"/>
      <c r="R466" s="793"/>
      <c r="S466" s="793"/>
      <c r="T466" s="793"/>
      <c r="U466" s="793"/>
      <c r="V466" s="793"/>
      <c r="W466" s="793"/>
      <c r="X466" s="793"/>
      <c r="Y466" s="793"/>
      <c r="Z466" s="793"/>
    </row>
    <row r="467">
      <c r="A467" s="791">
        <f t="shared" si="1"/>
        <v>45323</v>
      </c>
      <c r="B467" s="793"/>
      <c r="C467" s="793"/>
      <c r="D467" s="793"/>
      <c r="E467" s="793"/>
      <c r="F467" s="793"/>
      <c r="G467" s="793"/>
      <c r="H467" s="793"/>
      <c r="I467" s="793"/>
      <c r="J467" s="793"/>
      <c r="K467" s="793"/>
      <c r="L467" s="793"/>
      <c r="M467" s="793"/>
      <c r="N467" s="793"/>
      <c r="O467" s="793"/>
      <c r="P467" s="793"/>
      <c r="Q467" s="793"/>
      <c r="R467" s="793"/>
      <c r="S467" s="793"/>
      <c r="T467" s="793"/>
      <c r="U467" s="793"/>
      <c r="V467" s="793"/>
      <c r="W467" s="793"/>
      <c r="X467" s="793"/>
      <c r="Y467" s="793"/>
      <c r="Z467" s="793"/>
    </row>
    <row r="468">
      <c r="A468" s="791">
        <f t="shared" si="1"/>
        <v>45324</v>
      </c>
      <c r="B468" s="793"/>
      <c r="C468" s="793"/>
      <c r="D468" s="793"/>
      <c r="E468" s="793"/>
      <c r="F468" s="793"/>
      <c r="G468" s="793"/>
      <c r="H468" s="793"/>
      <c r="I468" s="793"/>
      <c r="J468" s="793"/>
      <c r="K468" s="793"/>
      <c r="L468" s="793"/>
      <c r="M468" s="793"/>
      <c r="N468" s="793"/>
      <c r="O468" s="793"/>
      <c r="P468" s="793"/>
      <c r="Q468" s="793"/>
      <c r="R468" s="793"/>
      <c r="S468" s="793"/>
      <c r="T468" s="793"/>
      <c r="U468" s="793"/>
      <c r="V468" s="793"/>
      <c r="W468" s="793"/>
      <c r="X468" s="793"/>
      <c r="Y468" s="793"/>
      <c r="Z468" s="793"/>
    </row>
    <row r="469">
      <c r="A469" s="791">
        <f t="shared" si="1"/>
        <v>45325</v>
      </c>
      <c r="B469" s="793"/>
      <c r="C469" s="793"/>
      <c r="D469" s="793"/>
      <c r="E469" s="793"/>
      <c r="F469" s="793"/>
      <c r="G469" s="793"/>
      <c r="H469" s="793"/>
      <c r="I469" s="793"/>
      <c r="J469" s="793"/>
      <c r="K469" s="793"/>
      <c r="L469" s="793"/>
      <c r="M469" s="793"/>
      <c r="N469" s="793"/>
      <c r="O469" s="793"/>
      <c r="P469" s="793"/>
      <c r="Q469" s="793"/>
      <c r="R469" s="793"/>
      <c r="S469" s="793"/>
      <c r="T469" s="793"/>
      <c r="U469" s="793"/>
      <c r="V469" s="793"/>
      <c r="W469" s="793"/>
      <c r="X469" s="793"/>
      <c r="Y469" s="793"/>
      <c r="Z469" s="793"/>
    </row>
    <row r="470">
      <c r="A470" s="791">
        <f t="shared" si="1"/>
        <v>45326</v>
      </c>
      <c r="B470" s="793"/>
      <c r="C470" s="793"/>
      <c r="D470" s="793"/>
      <c r="E470" s="793"/>
      <c r="F470" s="793"/>
      <c r="G470" s="793"/>
      <c r="H470" s="793"/>
      <c r="I470" s="793"/>
      <c r="J470" s="793"/>
      <c r="K470" s="793"/>
      <c r="L470" s="793"/>
      <c r="M470" s="793"/>
      <c r="N470" s="793"/>
      <c r="O470" s="793"/>
      <c r="P470" s="793"/>
      <c r="Q470" s="793"/>
      <c r="R470" s="793"/>
      <c r="S470" s="793"/>
      <c r="T470" s="793"/>
      <c r="U470" s="793"/>
      <c r="V470" s="793"/>
      <c r="W470" s="793"/>
      <c r="X470" s="793"/>
      <c r="Y470" s="793"/>
      <c r="Z470" s="793"/>
    </row>
    <row r="471">
      <c r="A471" s="791">
        <f t="shared" si="1"/>
        <v>45327</v>
      </c>
      <c r="B471" s="793"/>
      <c r="C471" s="793"/>
      <c r="D471" s="793"/>
      <c r="E471" s="793"/>
      <c r="F471" s="793"/>
      <c r="G471" s="793"/>
      <c r="H471" s="793"/>
      <c r="I471" s="793"/>
      <c r="J471" s="793"/>
      <c r="K471" s="793"/>
      <c r="L471" s="793"/>
      <c r="M471" s="793"/>
      <c r="N471" s="793"/>
      <c r="O471" s="793"/>
      <c r="P471" s="793"/>
      <c r="Q471" s="793"/>
      <c r="R471" s="793"/>
      <c r="S471" s="793"/>
      <c r="T471" s="793"/>
      <c r="U471" s="793"/>
      <c r="V471" s="793"/>
      <c r="W471" s="793"/>
      <c r="X471" s="793"/>
      <c r="Y471" s="793"/>
      <c r="Z471" s="793"/>
    </row>
    <row r="472">
      <c r="A472" s="791">
        <f t="shared" si="1"/>
        <v>45328</v>
      </c>
      <c r="B472" s="793"/>
      <c r="C472" s="793"/>
      <c r="D472" s="793"/>
      <c r="E472" s="793"/>
      <c r="F472" s="793"/>
      <c r="G472" s="793"/>
      <c r="H472" s="793"/>
      <c r="I472" s="793"/>
      <c r="J472" s="793"/>
      <c r="K472" s="793"/>
      <c r="L472" s="793"/>
      <c r="M472" s="793"/>
      <c r="N472" s="793"/>
      <c r="O472" s="793"/>
      <c r="P472" s="793"/>
      <c r="Q472" s="793"/>
      <c r="R472" s="793"/>
      <c r="S472" s="793"/>
      <c r="T472" s="793"/>
      <c r="U472" s="793"/>
      <c r="V472" s="793"/>
      <c r="W472" s="793"/>
      <c r="X472" s="793"/>
      <c r="Y472" s="793"/>
      <c r="Z472" s="793"/>
    </row>
    <row r="473">
      <c r="A473" s="791">
        <f t="shared" si="1"/>
        <v>45329</v>
      </c>
      <c r="B473" s="793"/>
      <c r="C473" s="793"/>
      <c r="D473" s="793"/>
      <c r="E473" s="793"/>
      <c r="F473" s="793"/>
      <c r="G473" s="793"/>
      <c r="H473" s="793"/>
      <c r="I473" s="793"/>
      <c r="J473" s="793"/>
      <c r="K473" s="793"/>
      <c r="L473" s="793"/>
      <c r="M473" s="793"/>
      <c r="N473" s="793"/>
      <c r="O473" s="793"/>
      <c r="P473" s="793"/>
      <c r="Q473" s="793"/>
      <c r="R473" s="793"/>
      <c r="S473" s="793"/>
      <c r="T473" s="793"/>
      <c r="U473" s="793"/>
      <c r="V473" s="793"/>
      <c r="W473" s="793"/>
      <c r="X473" s="793"/>
      <c r="Y473" s="793"/>
      <c r="Z473" s="793"/>
    </row>
    <row r="474">
      <c r="A474" s="791">
        <f t="shared" si="1"/>
        <v>45330</v>
      </c>
      <c r="B474" s="793"/>
      <c r="C474" s="793"/>
      <c r="D474" s="793"/>
      <c r="E474" s="793"/>
      <c r="F474" s="793"/>
      <c r="G474" s="793"/>
      <c r="H474" s="793"/>
      <c r="I474" s="793"/>
      <c r="J474" s="793"/>
      <c r="K474" s="793"/>
      <c r="L474" s="793"/>
      <c r="M474" s="793"/>
      <c r="N474" s="793"/>
      <c r="O474" s="793"/>
      <c r="P474" s="793"/>
      <c r="Q474" s="793"/>
      <c r="R474" s="793"/>
      <c r="S474" s="793"/>
      <c r="T474" s="793"/>
      <c r="U474" s="793"/>
      <c r="V474" s="793"/>
      <c r="W474" s="793"/>
      <c r="X474" s="793"/>
      <c r="Y474" s="793"/>
      <c r="Z474" s="793"/>
    </row>
    <row r="475">
      <c r="A475" s="791">
        <f t="shared" si="1"/>
        <v>45331</v>
      </c>
      <c r="B475" s="793"/>
      <c r="C475" s="793"/>
      <c r="D475" s="793"/>
      <c r="E475" s="793"/>
      <c r="F475" s="793"/>
      <c r="G475" s="793"/>
      <c r="H475" s="793"/>
      <c r="I475" s="793"/>
      <c r="J475" s="793"/>
      <c r="K475" s="793"/>
      <c r="L475" s="793"/>
      <c r="M475" s="793"/>
      <c r="N475" s="793"/>
      <c r="O475" s="793"/>
      <c r="P475" s="793"/>
      <c r="Q475" s="793"/>
      <c r="R475" s="793"/>
      <c r="S475" s="793"/>
      <c r="T475" s="793"/>
      <c r="U475" s="793"/>
      <c r="V475" s="793"/>
      <c r="W475" s="793"/>
      <c r="X475" s="793"/>
      <c r="Y475" s="793"/>
      <c r="Z475" s="793"/>
    </row>
    <row r="476">
      <c r="A476" s="791">
        <f t="shared" si="1"/>
        <v>45332</v>
      </c>
      <c r="B476" s="793"/>
      <c r="C476" s="793"/>
      <c r="D476" s="793"/>
      <c r="E476" s="793"/>
      <c r="F476" s="793"/>
      <c r="G476" s="793"/>
      <c r="H476" s="793"/>
      <c r="I476" s="793"/>
      <c r="J476" s="793"/>
      <c r="K476" s="793"/>
      <c r="L476" s="793"/>
      <c r="M476" s="793"/>
      <c r="N476" s="793"/>
      <c r="O476" s="793"/>
      <c r="P476" s="793"/>
      <c r="Q476" s="793"/>
      <c r="R476" s="793"/>
      <c r="S476" s="793"/>
      <c r="T476" s="793"/>
      <c r="U476" s="793"/>
      <c r="V476" s="793"/>
      <c r="W476" s="793"/>
      <c r="X476" s="793"/>
      <c r="Y476" s="793"/>
      <c r="Z476" s="793"/>
    </row>
    <row r="477">
      <c r="A477" s="791">
        <f t="shared" si="1"/>
        <v>45333</v>
      </c>
      <c r="B477" s="793"/>
      <c r="C477" s="793"/>
      <c r="D477" s="793"/>
      <c r="E477" s="793"/>
      <c r="F477" s="793"/>
      <c r="G477" s="793"/>
      <c r="H477" s="793"/>
      <c r="I477" s="793"/>
      <c r="J477" s="793"/>
      <c r="K477" s="793"/>
      <c r="L477" s="793"/>
      <c r="M477" s="793"/>
      <c r="N477" s="793"/>
      <c r="O477" s="793"/>
      <c r="P477" s="793"/>
      <c r="Q477" s="793"/>
      <c r="R477" s="793"/>
      <c r="S477" s="793"/>
      <c r="T477" s="793"/>
      <c r="U477" s="793"/>
      <c r="V477" s="793"/>
      <c r="W477" s="793"/>
      <c r="X477" s="793"/>
      <c r="Y477" s="793"/>
      <c r="Z477" s="793"/>
    </row>
    <row r="478">
      <c r="A478" s="791">
        <f t="shared" si="1"/>
        <v>45334</v>
      </c>
      <c r="B478" s="793"/>
      <c r="C478" s="793"/>
      <c r="D478" s="793"/>
      <c r="E478" s="793"/>
      <c r="F478" s="793"/>
      <c r="G478" s="793"/>
      <c r="H478" s="793"/>
      <c r="I478" s="793"/>
      <c r="J478" s="793"/>
      <c r="K478" s="793"/>
      <c r="L478" s="793"/>
      <c r="M478" s="793"/>
      <c r="N478" s="793"/>
      <c r="O478" s="793"/>
      <c r="P478" s="793"/>
      <c r="Q478" s="793"/>
      <c r="R478" s="793"/>
      <c r="S478" s="793"/>
      <c r="T478" s="793"/>
      <c r="U478" s="793"/>
      <c r="V478" s="793"/>
      <c r="W478" s="793"/>
      <c r="X478" s="793"/>
      <c r="Y478" s="793"/>
      <c r="Z478" s="793"/>
    </row>
    <row r="479">
      <c r="A479" s="791">
        <f t="shared" si="1"/>
        <v>45335</v>
      </c>
      <c r="B479" s="793"/>
      <c r="C479" s="793"/>
      <c r="D479" s="793"/>
      <c r="E479" s="793"/>
      <c r="F479" s="793"/>
      <c r="G479" s="793"/>
      <c r="H479" s="793"/>
      <c r="I479" s="793"/>
      <c r="J479" s="793"/>
      <c r="K479" s="793"/>
      <c r="L479" s="793"/>
      <c r="M479" s="793"/>
      <c r="N479" s="793"/>
      <c r="O479" s="793"/>
      <c r="P479" s="793"/>
      <c r="Q479" s="793"/>
      <c r="R479" s="793"/>
      <c r="S479" s="793"/>
      <c r="T479" s="793"/>
      <c r="U479" s="793"/>
      <c r="V479" s="793"/>
      <c r="W479" s="793"/>
      <c r="X479" s="793"/>
      <c r="Y479" s="793"/>
      <c r="Z479" s="793"/>
    </row>
    <row r="480">
      <c r="A480" s="791">
        <f t="shared" si="1"/>
        <v>45336</v>
      </c>
      <c r="B480" s="793"/>
      <c r="C480" s="793"/>
      <c r="D480" s="793"/>
      <c r="E480" s="793"/>
      <c r="F480" s="793"/>
      <c r="G480" s="793"/>
      <c r="H480" s="793"/>
      <c r="I480" s="793"/>
      <c r="J480" s="793"/>
      <c r="K480" s="793"/>
      <c r="L480" s="793"/>
      <c r="M480" s="793"/>
      <c r="N480" s="793"/>
      <c r="O480" s="793"/>
      <c r="P480" s="793"/>
      <c r="Q480" s="793"/>
      <c r="R480" s="793"/>
      <c r="S480" s="793"/>
      <c r="T480" s="793"/>
      <c r="U480" s="793"/>
      <c r="V480" s="793"/>
      <c r="W480" s="793"/>
      <c r="X480" s="793"/>
      <c r="Y480" s="793"/>
      <c r="Z480" s="793"/>
    </row>
    <row r="481">
      <c r="A481" s="791">
        <f t="shared" si="1"/>
        <v>45337</v>
      </c>
      <c r="B481" s="793"/>
      <c r="C481" s="793"/>
      <c r="D481" s="793"/>
      <c r="E481" s="793"/>
      <c r="F481" s="793"/>
      <c r="G481" s="793"/>
      <c r="H481" s="793"/>
      <c r="I481" s="793"/>
      <c r="J481" s="793"/>
      <c r="K481" s="793"/>
      <c r="L481" s="793"/>
      <c r="M481" s="793"/>
      <c r="N481" s="793"/>
      <c r="O481" s="793"/>
      <c r="P481" s="793"/>
      <c r="Q481" s="793"/>
      <c r="R481" s="793"/>
      <c r="S481" s="793"/>
      <c r="T481" s="793"/>
      <c r="U481" s="793"/>
      <c r="V481" s="793"/>
      <c r="W481" s="793"/>
      <c r="X481" s="793"/>
      <c r="Y481" s="793"/>
      <c r="Z481" s="793"/>
    </row>
    <row r="482">
      <c r="A482" s="791">
        <f t="shared" si="1"/>
        <v>45338</v>
      </c>
      <c r="B482" s="793"/>
      <c r="C482" s="793"/>
      <c r="D482" s="793"/>
      <c r="E482" s="793"/>
      <c r="F482" s="793"/>
      <c r="G482" s="793"/>
      <c r="H482" s="793"/>
      <c r="I482" s="793"/>
      <c r="J482" s="793"/>
      <c r="K482" s="793"/>
      <c r="L482" s="793"/>
      <c r="M482" s="793"/>
      <c r="N482" s="793"/>
      <c r="O482" s="793"/>
      <c r="P482" s="793"/>
      <c r="Q482" s="793"/>
      <c r="R482" s="793"/>
      <c r="S482" s="793"/>
      <c r="T482" s="793"/>
      <c r="U482" s="793"/>
      <c r="V482" s="793"/>
      <c r="W482" s="793"/>
      <c r="X482" s="793"/>
      <c r="Y482" s="793"/>
      <c r="Z482" s="793"/>
    </row>
    <row r="483">
      <c r="A483" s="791">
        <f t="shared" si="1"/>
        <v>45339</v>
      </c>
      <c r="B483" s="793"/>
      <c r="C483" s="793"/>
      <c r="D483" s="793"/>
      <c r="E483" s="793"/>
      <c r="F483" s="793"/>
      <c r="G483" s="793"/>
      <c r="H483" s="793"/>
      <c r="I483" s="793"/>
      <c r="J483" s="793"/>
      <c r="K483" s="793"/>
      <c r="L483" s="793"/>
      <c r="M483" s="793"/>
      <c r="N483" s="793"/>
      <c r="O483" s="793"/>
      <c r="P483" s="793"/>
      <c r="Q483" s="793"/>
      <c r="R483" s="793"/>
      <c r="S483" s="793"/>
      <c r="T483" s="793"/>
      <c r="U483" s="793"/>
      <c r="V483" s="793"/>
      <c r="W483" s="793"/>
      <c r="X483" s="793"/>
      <c r="Y483" s="793"/>
      <c r="Z483" s="793"/>
    </row>
    <row r="484">
      <c r="A484" s="791">
        <f t="shared" si="1"/>
        <v>45340</v>
      </c>
      <c r="B484" s="793"/>
      <c r="C484" s="793"/>
      <c r="D484" s="793"/>
      <c r="E484" s="793"/>
      <c r="F484" s="793"/>
      <c r="G484" s="793"/>
      <c r="H484" s="793"/>
      <c r="I484" s="793"/>
      <c r="J484" s="793"/>
      <c r="K484" s="793"/>
      <c r="L484" s="793"/>
      <c r="M484" s="793"/>
      <c r="N484" s="793"/>
      <c r="O484" s="793"/>
      <c r="P484" s="793"/>
      <c r="Q484" s="793"/>
      <c r="R484" s="793"/>
      <c r="S484" s="793"/>
      <c r="T484" s="793"/>
      <c r="U484" s="793"/>
      <c r="V484" s="793"/>
      <c r="W484" s="793"/>
      <c r="X484" s="793"/>
      <c r="Y484" s="793"/>
      <c r="Z484" s="793"/>
    </row>
    <row r="485">
      <c r="A485" s="791">
        <f t="shared" si="1"/>
        <v>45341</v>
      </c>
      <c r="B485" s="793"/>
      <c r="C485" s="793"/>
      <c r="D485" s="793"/>
      <c r="E485" s="793"/>
      <c r="F485" s="793"/>
      <c r="G485" s="793"/>
      <c r="H485" s="793"/>
      <c r="I485" s="793"/>
      <c r="J485" s="793"/>
      <c r="K485" s="793"/>
      <c r="L485" s="793"/>
      <c r="M485" s="793"/>
      <c r="N485" s="793"/>
      <c r="O485" s="793"/>
      <c r="P485" s="793"/>
      <c r="Q485" s="793"/>
      <c r="R485" s="793"/>
      <c r="S485" s="793"/>
      <c r="T485" s="793"/>
      <c r="U485" s="793"/>
      <c r="V485" s="793"/>
      <c r="W485" s="793"/>
      <c r="X485" s="793"/>
      <c r="Y485" s="793"/>
      <c r="Z485" s="793"/>
    </row>
    <row r="486">
      <c r="A486" s="791">
        <f t="shared" si="1"/>
        <v>45342</v>
      </c>
      <c r="B486" s="793"/>
      <c r="C486" s="793"/>
      <c r="D486" s="793"/>
      <c r="E486" s="793"/>
      <c r="F486" s="793"/>
      <c r="G486" s="793"/>
      <c r="H486" s="793"/>
      <c r="I486" s="793"/>
      <c r="J486" s="793"/>
      <c r="K486" s="793"/>
      <c r="L486" s="793"/>
      <c r="M486" s="793"/>
      <c r="N486" s="793"/>
      <c r="O486" s="793"/>
      <c r="P486" s="793"/>
      <c r="Q486" s="793"/>
      <c r="R486" s="793"/>
      <c r="S486" s="793"/>
      <c r="T486" s="793"/>
      <c r="U486" s="793"/>
      <c r="V486" s="793"/>
      <c r="W486" s="793"/>
      <c r="X486" s="793"/>
      <c r="Y486" s="793"/>
      <c r="Z486" s="793"/>
    </row>
    <row r="487">
      <c r="A487" s="791">
        <f t="shared" si="1"/>
        <v>45343</v>
      </c>
      <c r="B487" s="793"/>
      <c r="C487" s="793"/>
      <c r="D487" s="793"/>
      <c r="E487" s="793"/>
      <c r="F487" s="793"/>
      <c r="G487" s="793"/>
      <c r="H487" s="793"/>
      <c r="I487" s="793"/>
      <c r="J487" s="793"/>
      <c r="K487" s="793"/>
      <c r="L487" s="793"/>
      <c r="M487" s="793"/>
      <c r="N487" s="793"/>
      <c r="O487" s="793"/>
      <c r="P487" s="793"/>
      <c r="Q487" s="793"/>
      <c r="R487" s="793"/>
      <c r="S487" s="793"/>
      <c r="T487" s="793"/>
      <c r="U487" s="793"/>
      <c r="V487" s="793"/>
      <c r="W487" s="793"/>
      <c r="X487" s="793"/>
      <c r="Y487" s="793"/>
      <c r="Z487" s="793"/>
    </row>
    <row r="488">
      <c r="A488" s="791">
        <f t="shared" si="1"/>
        <v>45344</v>
      </c>
      <c r="B488" s="793"/>
      <c r="C488" s="793"/>
      <c r="D488" s="793"/>
      <c r="E488" s="793"/>
      <c r="F488" s="793"/>
      <c r="G488" s="793"/>
      <c r="H488" s="793"/>
      <c r="I488" s="793"/>
      <c r="J488" s="793"/>
      <c r="K488" s="793"/>
      <c r="L488" s="793"/>
      <c r="M488" s="793"/>
      <c r="N488" s="793"/>
      <c r="O488" s="793"/>
      <c r="P488" s="793"/>
      <c r="Q488" s="793"/>
      <c r="R488" s="793"/>
      <c r="S488" s="793"/>
      <c r="T488" s="793"/>
      <c r="U488" s="793"/>
      <c r="V488" s="793"/>
      <c r="W488" s="793"/>
      <c r="X488" s="793"/>
      <c r="Y488" s="793"/>
      <c r="Z488" s="793"/>
    </row>
    <row r="489">
      <c r="A489" s="791">
        <f t="shared" si="1"/>
        <v>45345</v>
      </c>
      <c r="B489" s="793"/>
      <c r="C489" s="793"/>
      <c r="D489" s="793"/>
      <c r="E489" s="793"/>
      <c r="F489" s="793"/>
      <c r="G489" s="793"/>
      <c r="H489" s="793"/>
      <c r="I489" s="793"/>
      <c r="J489" s="793"/>
      <c r="K489" s="793"/>
      <c r="L489" s="793"/>
      <c r="M489" s="793"/>
      <c r="N489" s="793"/>
      <c r="O489" s="793"/>
      <c r="P489" s="793"/>
      <c r="Q489" s="793"/>
      <c r="R489" s="793"/>
      <c r="S489" s="793"/>
      <c r="T489" s="793"/>
      <c r="U489" s="793"/>
      <c r="V489" s="793"/>
      <c r="W489" s="793"/>
      <c r="X489" s="793"/>
      <c r="Y489" s="793"/>
      <c r="Z489" s="793"/>
    </row>
    <row r="490">
      <c r="A490" s="791">
        <f t="shared" si="1"/>
        <v>45346</v>
      </c>
      <c r="B490" s="793"/>
      <c r="C490" s="793"/>
      <c r="D490" s="793"/>
      <c r="E490" s="793"/>
      <c r="F490" s="793"/>
      <c r="G490" s="793"/>
      <c r="H490" s="793"/>
      <c r="I490" s="793"/>
      <c r="J490" s="793"/>
      <c r="K490" s="793"/>
      <c r="L490" s="793"/>
      <c r="M490" s="793"/>
      <c r="N490" s="793"/>
      <c r="O490" s="793"/>
      <c r="P490" s="793"/>
      <c r="Q490" s="793"/>
      <c r="R490" s="793"/>
      <c r="S490" s="793"/>
      <c r="T490" s="793"/>
      <c r="U490" s="793"/>
      <c r="V490" s="793"/>
      <c r="W490" s="793"/>
      <c r="X490" s="793"/>
      <c r="Y490" s="793"/>
      <c r="Z490" s="793"/>
    </row>
    <row r="491">
      <c r="A491" s="791">
        <f t="shared" si="1"/>
        <v>45347</v>
      </c>
      <c r="B491" s="793"/>
      <c r="C491" s="793"/>
      <c r="D491" s="793"/>
      <c r="E491" s="793"/>
      <c r="F491" s="793"/>
      <c r="G491" s="793"/>
      <c r="H491" s="793"/>
      <c r="I491" s="793"/>
      <c r="J491" s="793"/>
      <c r="K491" s="793"/>
      <c r="L491" s="793"/>
      <c r="M491" s="793"/>
      <c r="N491" s="793"/>
      <c r="O491" s="793"/>
      <c r="P491" s="793"/>
      <c r="Q491" s="793"/>
      <c r="R491" s="793"/>
      <c r="S491" s="793"/>
      <c r="T491" s="793"/>
      <c r="U491" s="793"/>
      <c r="V491" s="793"/>
      <c r="W491" s="793"/>
      <c r="X491" s="793"/>
      <c r="Y491" s="793"/>
      <c r="Z491" s="793"/>
    </row>
    <row r="492">
      <c r="A492" s="791">
        <f t="shared" si="1"/>
        <v>45348</v>
      </c>
      <c r="B492" s="793"/>
      <c r="C492" s="793"/>
      <c r="D492" s="793"/>
      <c r="E492" s="793"/>
      <c r="F492" s="793"/>
      <c r="G492" s="793"/>
      <c r="H492" s="793"/>
      <c r="I492" s="793"/>
      <c r="J492" s="793"/>
      <c r="K492" s="793"/>
      <c r="L492" s="793"/>
      <c r="M492" s="793"/>
      <c r="N492" s="793"/>
      <c r="O492" s="793"/>
      <c r="P492" s="793"/>
      <c r="Q492" s="793"/>
      <c r="R492" s="793"/>
      <c r="S492" s="793"/>
      <c r="T492" s="793"/>
      <c r="U492" s="793"/>
      <c r="V492" s="793"/>
      <c r="W492" s="793"/>
      <c r="X492" s="793"/>
      <c r="Y492" s="793"/>
      <c r="Z492" s="793"/>
    </row>
    <row r="493">
      <c r="A493" s="791">
        <f t="shared" si="1"/>
        <v>45349</v>
      </c>
      <c r="B493" s="793"/>
      <c r="C493" s="793"/>
      <c r="D493" s="793"/>
      <c r="E493" s="793"/>
      <c r="F493" s="793"/>
      <c r="G493" s="793"/>
      <c r="H493" s="793"/>
      <c r="I493" s="793"/>
      <c r="J493" s="793"/>
      <c r="K493" s="793"/>
      <c r="L493" s="793"/>
      <c r="M493" s="793"/>
      <c r="N493" s="793"/>
      <c r="O493" s="793"/>
      <c r="P493" s="793"/>
      <c r="Q493" s="793"/>
      <c r="R493" s="793"/>
      <c r="S493" s="793"/>
      <c r="T493" s="793"/>
      <c r="U493" s="793"/>
      <c r="V493" s="793"/>
      <c r="W493" s="793"/>
      <c r="X493" s="793"/>
      <c r="Y493" s="793"/>
      <c r="Z493" s="793"/>
    </row>
    <row r="494">
      <c r="A494" s="791">
        <f t="shared" si="1"/>
        <v>45350</v>
      </c>
      <c r="B494" s="793"/>
      <c r="C494" s="793"/>
      <c r="D494" s="793"/>
      <c r="E494" s="793"/>
      <c r="F494" s="793"/>
      <c r="G494" s="793"/>
      <c r="H494" s="793"/>
      <c r="I494" s="793"/>
      <c r="J494" s="793"/>
      <c r="K494" s="793"/>
      <c r="L494" s="793"/>
      <c r="M494" s="793"/>
      <c r="N494" s="793"/>
      <c r="O494" s="793"/>
      <c r="P494" s="793"/>
      <c r="Q494" s="793"/>
      <c r="R494" s="793"/>
      <c r="S494" s="793"/>
      <c r="T494" s="793"/>
      <c r="U494" s="793"/>
      <c r="V494" s="793"/>
      <c r="W494" s="793"/>
      <c r="X494" s="793"/>
      <c r="Y494" s="793"/>
      <c r="Z494" s="793"/>
    </row>
    <row r="495">
      <c r="A495" s="791">
        <f t="shared" si="1"/>
        <v>45351</v>
      </c>
      <c r="B495" s="793"/>
      <c r="C495" s="793"/>
      <c r="D495" s="793"/>
      <c r="E495" s="793"/>
      <c r="F495" s="793"/>
      <c r="G495" s="793"/>
      <c r="H495" s="793"/>
      <c r="I495" s="793"/>
      <c r="J495" s="793"/>
      <c r="K495" s="793"/>
      <c r="L495" s="793"/>
      <c r="M495" s="793"/>
      <c r="N495" s="793"/>
      <c r="O495" s="793"/>
      <c r="P495" s="793"/>
      <c r="Q495" s="793"/>
      <c r="R495" s="793"/>
      <c r="S495" s="793"/>
      <c r="T495" s="793"/>
      <c r="U495" s="793"/>
      <c r="V495" s="793"/>
      <c r="W495" s="793"/>
      <c r="X495" s="793"/>
      <c r="Y495" s="793"/>
      <c r="Z495" s="793"/>
    </row>
    <row r="496">
      <c r="A496" s="791">
        <f t="shared" si="1"/>
        <v>45352</v>
      </c>
      <c r="B496" s="793"/>
      <c r="C496" s="793"/>
      <c r="D496" s="793"/>
      <c r="E496" s="793"/>
      <c r="F496" s="793"/>
      <c r="G496" s="793"/>
      <c r="H496" s="793"/>
      <c r="I496" s="793"/>
      <c r="J496" s="793"/>
      <c r="K496" s="793"/>
      <c r="L496" s="793"/>
      <c r="M496" s="793"/>
      <c r="N496" s="793"/>
      <c r="O496" s="793"/>
      <c r="P496" s="793"/>
      <c r="Q496" s="793"/>
      <c r="R496" s="793"/>
      <c r="S496" s="793"/>
      <c r="T496" s="793"/>
      <c r="U496" s="793"/>
      <c r="V496" s="793"/>
      <c r="W496" s="793"/>
      <c r="X496" s="793"/>
      <c r="Y496" s="793"/>
      <c r="Z496" s="793"/>
    </row>
    <row r="497">
      <c r="A497" s="791">
        <f t="shared" si="1"/>
        <v>45353</v>
      </c>
      <c r="B497" s="793"/>
      <c r="C497" s="793"/>
      <c r="D497" s="793"/>
      <c r="E497" s="793"/>
      <c r="F497" s="793"/>
      <c r="G497" s="793"/>
      <c r="H497" s="793"/>
      <c r="I497" s="793"/>
      <c r="J497" s="793"/>
      <c r="K497" s="793"/>
      <c r="L497" s="793"/>
      <c r="M497" s="793"/>
      <c r="N497" s="793"/>
      <c r="O497" s="793"/>
      <c r="P497" s="793"/>
      <c r="Q497" s="793"/>
      <c r="R497" s="793"/>
      <c r="S497" s="793"/>
      <c r="T497" s="793"/>
      <c r="U497" s="793"/>
      <c r="V497" s="793"/>
      <c r="W497" s="793"/>
      <c r="X497" s="793"/>
      <c r="Y497" s="793"/>
      <c r="Z497" s="793"/>
    </row>
    <row r="498">
      <c r="A498" s="791">
        <f t="shared" si="1"/>
        <v>45354</v>
      </c>
      <c r="B498" s="793"/>
      <c r="C498" s="793"/>
      <c r="D498" s="793"/>
      <c r="E498" s="793"/>
      <c r="F498" s="793"/>
      <c r="G498" s="793"/>
      <c r="H498" s="793"/>
      <c r="I498" s="793"/>
      <c r="J498" s="793"/>
      <c r="K498" s="793"/>
      <c r="L498" s="793"/>
      <c r="M498" s="793"/>
      <c r="N498" s="793"/>
      <c r="O498" s="793"/>
      <c r="P498" s="793"/>
      <c r="Q498" s="793"/>
      <c r="R498" s="793"/>
      <c r="S498" s="793"/>
      <c r="T498" s="793"/>
      <c r="U498" s="793"/>
      <c r="V498" s="793"/>
      <c r="W498" s="793"/>
      <c r="X498" s="793"/>
      <c r="Y498" s="793"/>
      <c r="Z498" s="793"/>
    </row>
    <row r="499">
      <c r="A499" s="791">
        <f t="shared" si="1"/>
        <v>45355</v>
      </c>
      <c r="B499" s="793"/>
      <c r="C499" s="793"/>
      <c r="D499" s="793"/>
      <c r="E499" s="793"/>
      <c r="F499" s="793"/>
      <c r="G499" s="793"/>
      <c r="H499" s="793"/>
      <c r="I499" s="793"/>
      <c r="J499" s="793"/>
      <c r="K499" s="793"/>
      <c r="L499" s="793"/>
      <c r="M499" s="793"/>
      <c r="N499" s="793"/>
      <c r="O499" s="793"/>
      <c r="P499" s="793"/>
      <c r="Q499" s="793"/>
      <c r="R499" s="793"/>
      <c r="S499" s="793"/>
      <c r="T499" s="793"/>
      <c r="U499" s="793"/>
      <c r="V499" s="793"/>
      <c r="W499" s="793"/>
      <c r="X499" s="793"/>
      <c r="Y499" s="793"/>
      <c r="Z499" s="793"/>
    </row>
    <row r="500">
      <c r="A500" s="791">
        <f t="shared" si="1"/>
        <v>45356</v>
      </c>
      <c r="B500" s="793"/>
      <c r="C500" s="793"/>
      <c r="D500" s="793"/>
      <c r="E500" s="793"/>
      <c r="F500" s="793"/>
      <c r="G500" s="793"/>
      <c r="H500" s="793"/>
      <c r="I500" s="793"/>
      <c r="J500" s="793"/>
      <c r="K500" s="793"/>
      <c r="L500" s="793"/>
      <c r="M500" s="793"/>
      <c r="N500" s="793"/>
      <c r="O500" s="793"/>
      <c r="P500" s="793"/>
      <c r="Q500" s="793"/>
      <c r="R500" s="793"/>
      <c r="S500" s="793"/>
      <c r="T500" s="793"/>
      <c r="U500" s="793"/>
      <c r="V500" s="793"/>
      <c r="W500" s="793"/>
      <c r="X500" s="793"/>
      <c r="Y500" s="793"/>
      <c r="Z500" s="793"/>
    </row>
    <row r="501">
      <c r="A501" s="791">
        <f t="shared" si="1"/>
        <v>45357</v>
      </c>
      <c r="B501" s="793"/>
      <c r="C501" s="793"/>
      <c r="D501" s="793"/>
      <c r="E501" s="793"/>
      <c r="F501" s="793"/>
      <c r="G501" s="793"/>
      <c r="H501" s="793"/>
      <c r="I501" s="793"/>
      <c r="J501" s="793"/>
      <c r="K501" s="793"/>
      <c r="L501" s="793"/>
      <c r="M501" s="793"/>
      <c r="N501" s="793"/>
      <c r="O501" s="793"/>
      <c r="P501" s="793"/>
      <c r="Q501" s="793"/>
      <c r="R501" s="793"/>
      <c r="S501" s="793"/>
      <c r="T501" s="793"/>
      <c r="U501" s="793"/>
      <c r="V501" s="793"/>
      <c r="W501" s="793"/>
      <c r="X501" s="793"/>
      <c r="Y501" s="793"/>
      <c r="Z501" s="793"/>
    </row>
    <row r="502">
      <c r="A502" s="791">
        <f t="shared" si="1"/>
        <v>45358</v>
      </c>
      <c r="B502" s="793"/>
      <c r="C502" s="793"/>
      <c r="D502" s="793"/>
      <c r="E502" s="793"/>
      <c r="F502" s="793"/>
      <c r="G502" s="793"/>
      <c r="H502" s="793"/>
      <c r="I502" s="793"/>
      <c r="J502" s="793"/>
      <c r="K502" s="793"/>
      <c r="L502" s="793"/>
      <c r="M502" s="793"/>
      <c r="N502" s="793"/>
      <c r="O502" s="793"/>
      <c r="P502" s="793"/>
      <c r="Q502" s="793"/>
      <c r="R502" s="793"/>
      <c r="S502" s="793"/>
      <c r="T502" s="793"/>
      <c r="U502" s="793"/>
      <c r="V502" s="793"/>
      <c r="W502" s="793"/>
      <c r="X502" s="793"/>
      <c r="Y502" s="793"/>
      <c r="Z502" s="793"/>
    </row>
    <row r="503">
      <c r="A503" s="791">
        <f t="shared" si="1"/>
        <v>45359</v>
      </c>
      <c r="B503" s="793"/>
      <c r="C503" s="793"/>
      <c r="D503" s="793"/>
      <c r="E503" s="793"/>
      <c r="F503" s="793"/>
      <c r="G503" s="793"/>
      <c r="H503" s="793"/>
      <c r="I503" s="793"/>
      <c r="J503" s="793"/>
      <c r="K503" s="793"/>
      <c r="L503" s="793"/>
      <c r="M503" s="793"/>
      <c r="N503" s="793"/>
      <c r="O503" s="793"/>
      <c r="P503" s="793"/>
      <c r="Q503" s="793"/>
      <c r="R503" s="793"/>
      <c r="S503" s="793"/>
      <c r="T503" s="793"/>
      <c r="U503" s="793"/>
      <c r="V503" s="793"/>
      <c r="W503" s="793"/>
      <c r="X503" s="793"/>
      <c r="Y503" s="793"/>
      <c r="Z503" s="793"/>
    </row>
    <row r="504">
      <c r="A504" s="791">
        <f t="shared" si="1"/>
        <v>45360</v>
      </c>
      <c r="B504" s="793"/>
      <c r="C504" s="793"/>
      <c r="D504" s="793"/>
      <c r="E504" s="793"/>
      <c r="F504" s="793"/>
      <c r="G504" s="793"/>
      <c r="H504" s="793"/>
      <c r="I504" s="793"/>
      <c r="J504" s="793"/>
      <c r="K504" s="793"/>
      <c r="L504" s="793"/>
      <c r="M504" s="793"/>
      <c r="N504" s="793"/>
      <c r="O504" s="793"/>
      <c r="P504" s="793"/>
      <c r="Q504" s="793"/>
      <c r="R504" s="793"/>
      <c r="S504" s="793"/>
      <c r="T504" s="793"/>
      <c r="U504" s="793"/>
      <c r="V504" s="793"/>
      <c r="W504" s="793"/>
      <c r="X504" s="793"/>
      <c r="Y504" s="793"/>
      <c r="Z504" s="793"/>
    </row>
    <row r="505">
      <c r="A505" s="791">
        <f t="shared" si="1"/>
        <v>45361</v>
      </c>
      <c r="B505" s="793"/>
      <c r="C505" s="793"/>
      <c r="D505" s="793"/>
      <c r="E505" s="793"/>
      <c r="F505" s="793"/>
      <c r="G505" s="793"/>
      <c r="H505" s="793"/>
      <c r="I505" s="793"/>
      <c r="J505" s="793"/>
      <c r="K505" s="793"/>
      <c r="L505" s="793"/>
      <c r="M505" s="793"/>
      <c r="N505" s="793"/>
      <c r="O505" s="793"/>
      <c r="P505" s="793"/>
      <c r="Q505" s="793"/>
      <c r="R505" s="793"/>
      <c r="S505" s="793"/>
      <c r="T505" s="793"/>
      <c r="U505" s="793"/>
      <c r="V505" s="793"/>
      <c r="W505" s="793"/>
      <c r="X505" s="793"/>
      <c r="Y505" s="793"/>
      <c r="Z505" s="793"/>
    </row>
    <row r="506">
      <c r="A506" s="791">
        <f t="shared" si="1"/>
        <v>45362</v>
      </c>
      <c r="B506" s="793"/>
      <c r="C506" s="793"/>
      <c r="D506" s="793"/>
      <c r="E506" s="793"/>
      <c r="F506" s="793"/>
      <c r="G506" s="793"/>
      <c r="H506" s="793"/>
      <c r="I506" s="793"/>
      <c r="J506" s="793"/>
      <c r="K506" s="793"/>
      <c r="L506" s="793"/>
      <c r="M506" s="793"/>
      <c r="N506" s="793"/>
      <c r="O506" s="793"/>
      <c r="P506" s="793"/>
      <c r="Q506" s="793"/>
      <c r="R506" s="793"/>
      <c r="S506" s="793"/>
      <c r="T506" s="793"/>
      <c r="U506" s="793"/>
      <c r="V506" s="793"/>
      <c r="W506" s="793"/>
      <c r="X506" s="793"/>
      <c r="Y506" s="793"/>
      <c r="Z506" s="793"/>
    </row>
    <row r="507">
      <c r="A507" s="791">
        <f t="shared" si="1"/>
        <v>45363</v>
      </c>
      <c r="B507" s="793"/>
      <c r="C507" s="793"/>
      <c r="D507" s="793"/>
      <c r="E507" s="793"/>
      <c r="F507" s="793"/>
      <c r="G507" s="793"/>
      <c r="H507" s="793"/>
      <c r="I507" s="793"/>
      <c r="J507" s="793"/>
      <c r="K507" s="793"/>
      <c r="L507" s="793"/>
      <c r="M507" s="793"/>
      <c r="N507" s="793"/>
      <c r="O507" s="793"/>
      <c r="P507" s="793"/>
      <c r="Q507" s="793"/>
      <c r="R507" s="793"/>
      <c r="S507" s="793"/>
      <c r="T507" s="793"/>
      <c r="U507" s="793"/>
      <c r="V507" s="793"/>
      <c r="W507" s="793"/>
      <c r="X507" s="793"/>
      <c r="Y507" s="793"/>
      <c r="Z507" s="793"/>
    </row>
    <row r="508">
      <c r="A508" s="791">
        <f t="shared" si="1"/>
        <v>45364</v>
      </c>
      <c r="B508" s="793"/>
      <c r="C508" s="793"/>
      <c r="D508" s="793"/>
      <c r="E508" s="793"/>
      <c r="F508" s="793"/>
      <c r="G508" s="793"/>
      <c r="H508" s="793"/>
      <c r="I508" s="793"/>
      <c r="J508" s="793"/>
      <c r="K508" s="793"/>
      <c r="L508" s="793"/>
      <c r="M508" s="793"/>
      <c r="N508" s="793"/>
      <c r="O508" s="793"/>
      <c r="P508" s="793"/>
      <c r="Q508" s="793"/>
      <c r="R508" s="793"/>
      <c r="S508" s="793"/>
      <c r="T508" s="793"/>
      <c r="U508" s="793"/>
      <c r="V508" s="793"/>
      <c r="W508" s="793"/>
      <c r="X508" s="793"/>
      <c r="Y508" s="793"/>
      <c r="Z508" s="793"/>
    </row>
    <row r="509">
      <c r="A509" s="791">
        <f t="shared" si="1"/>
        <v>45365</v>
      </c>
      <c r="B509" s="793"/>
      <c r="C509" s="793"/>
      <c r="D509" s="793"/>
      <c r="E509" s="793"/>
      <c r="F509" s="793"/>
      <c r="G509" s="793"/>
      <c r="H509" s="793"/>
      <c r="I509" s="793"/>
      <c r="J509" s="793"/>
      <c r="K509" s="793"/>
      <c r="L509" s="793"/>
      <c r="M509" s="793"/>
      <c r="N509" s="793"/>
      <c r="O509" s="793"/>
      <c r="P509" s="793"/>
      <c r="Q509" s="793"/>
      <c r="R509" s="793"/>
      <c r="S509" s="793"/>
      <c r="T509" s="793"/>
      <c r="U509" s="793"/>
      <c r="V509" s="793"/>
      <c r="W509" s="793"/>
      <c r="X509" s="793"/>
      <c r="Y509" s="793"/>
      <c r="Z509" s="793"/>
    </row>
    <row r="510">
      <c r="A510" s="791">
        <f t="shared" si="1"/>
        <v>45366</v>
      </c>
      <c r="B510" s="793"/>
      <c r="C510" s="793"/>
      <c r="D510" s="793"/>
      <c r="E510" s="793"/>
      <c r="F510" s="793"/>
      <c r="G510" s="793"/>
      <c r="H510" s="793"/>
      <c r="I510" s="793"/>
      <c r="J510" s="793"/>
      <c r="K510" s="793"/>
      <c r="L510" s="793"/>
      <c r="M510" s="793"/>
      <c r="N510" s="793"/>
      <c r="O510" s="793"/>
      <c r="P510" s="793"/>
      <c r="Q510" s="793"/>
      <c r="R510" s="793"/>
      <c r="S510" s="793"/>
      <c r="T510" s="793"/>
      <c r="U510" s="793"/>
      <c r="V510" s="793"/>
      <c r="W510" s="793"/>
      <c r="X510" s="793"/>
      <c r="Y510" s="793"/>
      <c r="Z510" s="793"/>
    </row>
    <row r="511">
      <c r="A511" s="791">
        <f t="shared" si="1"/>
        <v>45367</v>
      </c>
      <c r="B511" s="793"/>
      <c r="C511" s="793"/>
      <c r="D511" s="793"/>
      <c r="E511" s="793"/>
      <c r="F511" s="793"/>
      <c r="G511" s="793"/>
      <c r="H511" s="793"/>
      <c r="I511" s="793"/>
      <c r="J511" s="793"/>
      <c r="K511" s="793"/>
      <c r="L511" s="793"/>
      <c r="M511" s="793"/>
      <c r="N511" s="793"/>
      <c r="O511" s="793"/>
      <c r="P511" s="793"/>
      <c r="Q511" s="793"/>
      <c r="R511" s="793"/>
      <c r="S511" s="793"/>
      <c r="T511" s="793"/>
      <c r="U511" s="793"/>
      <c r="V511" s="793"/>
      <c r="W511" s="793"/>
      <c r="X511" s="793"/>
      <c r="Y511" s="793"/>
      <c r="Z511" s="793"/>
    </row>
    <row r="512">
      <c r="A512" s="791">
        <f t="shared" si="1"/>
        <v>45368</v>
      </c>
      <c r="B512" s="793"/>
      <c r="C512" s="793"/>
      <c r="D512" s="793"/>
      <c r="E512" s="793"/>
      <c r="F512" s="793"/>
      <c r="G512" s="793"/>
      <c r="H512" s="793"/>
      <c r="I512" s="793"/>
      <c r="J512" s="793"/>
      <c r="K512" s="793"/>
      <c r="L512" s="793"/>
      <c r="M512" s="793"/>
      <c r="N512" s="793"/>
      <c r="O512" s="793"/>
      <c r="P512" s="793"/>
      <c r="Q512" s="793"/>
      <c r="R512" s="793"/>
      <c r="S512" s="793"/>
      <c r="T512" s="793"/>
      <c r="U512" s="793"/>
      <c r="V512" s="793"/>
      <c r="W512" s="793"/>
      <c r="X512" s="793"/>
      <c r="Y512" s="793"/>
      <c r="Z512" s="793"/>
    </row>
    <row r="513">
      <c r="A513" s="791">
        <f t="shared" si="1"/>
        <v>45369</v>
      </c>
      <c r="B513" s="793"/>
      <c r="C513" s="793"/>
      <c r="D513" s="793"/>
      <c r="E513" s="793"/>
      <c r="F513" s="793"/>
      <c r="G513" s="793"/>
      <c r="H513" s="793"/>
      <c r="I513" s="793"/>
      <c r="J513" s="793"/>
      <c r="K513" s="793"/>
      <c r="L513" s="793"/>
      <c r="M513" s="793"/>
      <c r="N513" s="793"/>
      <c r="O513" s="793"/>
      <c r="P513" s="793"/>
      <c r="Q513" s="793"/>
      <c r="R513" s="793"/>
      <c r="S513" s="793"/>
      <c r="T513" s="793"/>
      <c r="U513" s="793"/>
      <c r="V513" s="793"/>
      <c r="W513" s="793"/>
      <c r="X513" s="793"/>
      <c r="Y513" s="793"/>
      <c r="Z513" s="793"/>
    </row>
    <row r="514">
      <c r="A514" s="791">
        <f t="shared" si="1"/>
        <v>45370</v>
      </c>
      <c r="B514" s="793"/>
      <c r="C514" s="793"/>
      <c r="D514" s="793"/>
      <c r="E514" s="793"/>
      <c r="F514" s="793"/>
      <c r="G514" s="793"/>
      <c r="H514" s="793"/>
      <c r="I514" s="793"/>
      <c r="J514" s="793"/>
      <c r="K514" s="793"/>
      <c r="L514" s="793"/>
      <c r="M514" s="793"/>
      <c r="N514" s="793"/>
      <c r="O514" s="793"/>
      <c r="P514" s="793"/>
      <c r="Q514" s="793"/>
      <c r="R514" s="793"/>
      <c r="S514" s="793"/>
      <c r="T514" s="793"/>
      <c r="U514" s="793"/>
      <c r="V514" s="793"/>
      <c r="W514" s="793"/>
      <c r="X514" s="793"/>
      <c r="Y514" s="793"/>
      <c r="Z514" s="793"/>
    </row>
    <row r="515">
      <c r="A515" s="791">
        <f t="shared" si="1"/>
        <v>45371</v>
      </c>
      <c r="B515" s="793"/>
      <c r="C515" s="793"/>
      <c r="D515" s="793"/>
      <c r="E515" s="793"/>
      <c r="F515" s="793"/>
      <c r="G515" s="793"/>
      <c r="H515" s="793"/>
      <c r="I515" s="793"/>
      <c r="J515" s="793"/>
      <c r="K515" s="793"/>
      <c r="L515" s="793"/>
      <c r="M515" s="793"/>
      <c r="N515" s="793"/>
      <c r="O515" s="793"/>
      <c r="P515" s="793"/>
      <c r="Q515" s="793"/>
      <c r="R515" s="793"/>
      <c r="S515" s="793"/>
      <c r="T515" s="793"/>
      <c r="U515" s="793"/>
      <c r="V515" s="793"/>
      <c r="W515" s="793"/>
      <c r="X515" s="793"/>
      <c r="Y515" s="793"/>
      <c r="Z515" s="793"/>
    </row>
    <row r="516">
      <c r="A516" s="791">
        <f t="shared" si="1"/>
        <v>45372</v>
      </c>
      <c r="B516" s="793"/>
      <c r="C516" s="793"/>
      <c r="D516" s="793"/>
      <c r="E516" s="793"/>
      <c r="F516" s="793"/>
      <c r="G516" s="793"/>
      <c r="H516" s="793"/>
      <c r="I516" s="793"/>
      <c r="J516" s="793"/>
      <c r="K516" s="793"/>
      <c r="L516" s="793"/>
      <c r="M516" s="793"/>
      <c r="N516" s="793"/>
      <c r="O516" s="793"/>
      <c r="P516" s="793"/>
      <c r="Q516" s="793"/>
      <c r="R516" s="793"/>
      <c r="S516" s="793"/>
      <c r="T516" s="793"/>
      <c r="U516" s="793"/>
      <c r="V516" s="793"/>
      <c r="W516" s="793"/>
      <c r="X516" s="793"/>
      <c r="Y516" s="793"/>
      <c r="Z516" s="793"/>
    </row>
    <row r="517">
      <c r="A517" s="791">
        <f t="shared" si="1"/>
        <v>45373</v>
      </c>
      <c r="B517" s="793"/>
      <c r="C517" s="793"/>
      <c r="D517" s="793"/>
      <c r="E517" s="793"/>
      <c r="F517" s="793"/>
      <c r="G517" s="793"/>
      <c r="H517" s="793"/>
      <c r="I517" s="793"/>
      <c r="J517" s="793"/>
      <c r="K517" s="793"/>
      <c r="L517" s="793"/>
      <c r="M517" s="793"/>
      <c r="N517" s="793"/>
      <c r="O517" s="793"/>
      <c r="P517" s="793"/>
      <c r="Q517" s="793"/>
      <c r="R517" s="793"/>
      <c r="S517" s="793"/>
      <c r="T517" s="793"/>
      <c r="U517" s="793"/>
      <c r="V517" s="793"/>
      <c r="W517" s="793"/>
      <c r="X517" s="793"/>
      <c r="Y517" s="793"/>
      <c r="Z517" s="793"/>
    </row>
    <row r="518">
      <c r="A518" s="791">
        <f t="shared" si="1"/>
        <v>45374</v>
      </c>
      <c r="B518" s="793"/>
      <c r="C518" s="793"/>
      <c r="D518" s="793"/>
      <c r="E518" s="793"/>
      <c r="F518" s="793"/>
      <c r="G518" s="793"/>
      <c r="H518" s="793"/>
      <c r="I518" s="793"/>
      <c r="J518" s="793"/>
      <c r="K518" s="793"/>
      <c r="L518" s="793"/>
      <c r="M518" s="793"/>
      <c r="N518" s="793"/>
      <c r="O518" s="793"/>
      <c r="P518" s="793"/>
      <c r="Q518" s="793"/>
      <c r="R518" s="793"/>
      <c r="S518" s="793"/>
      <c r="T518" s="793"/>
      <c r="U518" s="793"/>
      <c r="V518" s="793"/>
      <c r="W518" s="793"/>
      <c r="X518" s="793"/>
      <c r="Y518" s="793"/>
      <c r="Z518" s="793"/>
    </row>
    <row r="519">
      <c r="A519" s="791">
        <f t="shared" si="1"/>
        <v>45375</v>
      </c>
      <c r="B519" s="793"/>
      <c r="C519" s="793"/>
      <c r="D519" s="793"/>
      <c r="E519" s="793"/>
      <c r="F519" s="793"/>
      <c r="G519" s="793"/>
      <c r="H519" s="793"/>
      <c r="I519" s="793"/>
      <c r="J519" s="793"/>
      <c r="K519" s="793"/>
      <c r="L519" s="793"/>
      <c r="M519" s="793"/>
      <c r="N519" s="793"/>
      <c r="O519" s="793"/>
      <c r="P519" s="793"/>
      <c r="Q519" s="793"/>
      <c r="R519" s="793"/>
      <c r="S519" s="793"/>
      <c r="T519" s="793"/>
      <c r="U519" s="793"/>
      <c r="V519" s="793"/>
      <c r="W519" s="793"/>
      <c r="X519" s="793"/>
      <c r="Y519" s="793"/>
      <c r="Z519" s="793"/>
    </row>
    <row r="520">
      <c r="A520" s="791">
        <f t="shared" si="1"/>
        <v>45376</v>
      </c>
      <c r="B520" s="793"/>
      <c r="C520" s="793"/>
      <c r="D520" s="793"/>
      <c r="E520" s="793"/>
      <c r="F520" s="793"/>
      <c r="G520" s="793"/>
      <c r="H520" s="793"/>
      <c r="I520" s="793"/>
      <c r="J520" s="793"/>
      <c r="K520" s="793"/>
      <c r="L520" s="793"/>
      <c r="M520" s="793"/>
      <c r="N520" s="793"/>
      <c r="O520" s="793"/>
      <c r="P520" s="793"/>
      <c r="Q520" s="793"/>
      <c r="R520" s="793"/>
      <c r="S520" s="793"/>
      <c r="T520" s="793"/>
      <c r="U520" s="793"/>
      <c r="V520" s="793"/>
      <c r="W520" s="793"/>
      <c r="X520" s="793"/>
      <c r="Y520" s="793"/>
      <c r="Z520" s="793"/>
    </row>
    <row r="521">
      <c r="A521" s="791">
        <f t="shared" si="1"/>
        <v>45377</v>
      </c>
      <c r="B521" s="793"/>
      <c r="C521" s="793"/>
      <c r="D521" s="793"/>
      <c r="E521" s="793"/>
      <c r="F521" s="793"/>
      <c r="G521" s="793"/>
      <c r="H521" s="793"/>
      <c r="I521" s="793"/>
      <c r="J521" s="793"/>
      <c r="K521" s="793"/>
      <c r="L521" s="793"/>
      <c r="M521" s="793"/>
      <c r="N521" s="793"/>
      <c r="O521" s="793"/>
      <c r="P521" s="793"/>
      <c r="Q521" s="793"/>
      <c r="R521" s="793"/>
      <c r="S521" s="793"/>
      <c r="T521" s="793"/>
      <c r="U521" s="793"/>
      <c r="V521" s="793"/>
      <c r="W521" s="793"/>
      <c r="X521" s="793"/>
      <c r="Y521" s="793"/>
      <c r="Z521" s="793"/>
    </row>
    <row r="522">
      <c r="A522" s="791">
        <f t="shared" si="1"/>
        <v>45378</v>
      </c>
      <c r="B522" s="793"/>
      <c r="C522" s="793"/>
      <c r="D522" s="793"/>
      <c r="E522" s="793"/>
      <c r="F522" s="793"/>
      <c r="G522" s="793"/>
      <c r="H522" s="793"/>
      <c r="I522" s="793"/>
      <c r="J522" s="793"/>
      <c r="K522" s="793"/>
      <c r="L522" s="793"/>
      <c r="M522" s="793"/>
      <c r="N522" s="793"/>
      <c r="O522" s="793"/>
      <c r="P522" s="793"/>
      <c r="Q522" s="793"/>
      <c r="R522" s="793"/>
      <c r="S522" s="793"/>
      <c r="T522" s="793"/>
      <c r="U522" s="793"/>
      <c r="V522" s="793"/>
      <c r="W522" s="793"/>
      <c r="X522" s="793"/>
      <c r="Y522" s="793"/>
      <c r="Z522" s="793"/>
    </row>
    <row r="523">
      <c r="A523" s="791">
        <f t="shared" si="1"/>
        <v>45379</v>
      </c>
      <c r="B523" s="793"/>
      <c r="C523" s="793"/>
      <c r="D523" s="793"/>
      <c r="E523" s="793"/>
      <c r="F523" s="793"/>
      <c r="G523" s="793"/>
      <c r="H523" s="793"/>
      <c r="I523" s="793"/>
      <c r="J523" s="793"/>
      <c r="K523" s="793"/>
      <c r="L523" s="793"/>
      <c r="M523" s="793"/>
      <c r="N523" s="793"/>
      <c r="O523" s="793"/>
      <c r="P523" s="793"/>
      <c r="Q523" s="793"/>
      <c r="R523" s="793"/>
      <c r="S523" s="793"/>
      <c r="T523" s="793"/>
      <c r="U523" s="793"/>
      <c r="V523" s="793"/>
      <c r="W523" s="793"/>
      <c r="X523" s="793"/>
      <c r="Y523" s="793"/>
      <c r="Z523" s="793"/>
    </row>
    <row r="524">
      <c r="A524" s="791">
        <f t="shared" si="1"/>
        <v>45380</v>
      </c>
      <c r="B524" s="793"/>
      <c r="C524" s="793"/>
      <c r="D524" s="793"/>
      <c r="E524" s="793"/>
      <c r="F524" s="793"/>
      <c r="G524" s="793"/>
      <c r="H524" s="793"/>
      <c r="I524" s="793"/>
      <c r="J524" s="793"/>
      <c r="K524" s="793"/>
      <c r="L524" s="793"/>
      <c r="M524" s="793"/>
      <c r="N524" s="793"/>
      <c r="O524" s="793"/>
      <c r="P524" s="793"/>
      <c r="Q524" s="793"/>
      <c r="R524" s="793"/>
      <c r="S524" s="793"/>
      <c r="T524" s="793"/>
      <c r="U524" s="793"/>
      <c r="V524" s="793"/>
      <c r="W524" s="793"/>
      <c r="X524" s="793"/>
      <c r="Y524" s="793"/>
      <c r="Z524" s="793"/>
    </row>
    <row r="525">
      <c r="A525" s="791">
        <f t="shared" si="1"/>
        <v>45381</v>
      </c>
      <c r="B525" s="793"/>
      <c r="C525" s="793"/>
      <c r="D525" s="793"/>
      <c r="E525" s="793"/>
      <c r="F525" s="793"/>
      <c r="G525" s="793"/>
      <c r="H525" s="793"/>
      <c r="I525" s="793"/>
      <c r="J525" s="793"/>
      <c r="K525" s="793"/>
      <c r="L525" s="793"/>
      <c r="M525" s="793"/>
      <c r="N525" s="793"/>
      <c r="O525" s="793"/>
      <c r="P525" s="793"/>
      <c r="Q525" s="793"/>
      <c r="R525" s="793"/>
      <c r="S525" s="793"/>
      <c r="T525" s="793"/>
      <c r="U525" s="793"/>
      <c r="V525" s="793"/>
      <c r="W525" s="793"/>
      <c r="X525" s="793"/>
      <c r="Y525" s="793"/>
      <c r="Z525" s="793"/>
    </row>
    <row r="526">
      <c r="A526" s="791">
        <f t="shared" si="1"/>
        <v>45382</v>
      </c>
      <c r="B526" s="793"/>
      <c r="C526" s="793"/>
      <c r="D526" s="793"/>
      <c r="E526" s="793"/>
      <c r="F526" s="793"/>
      <c r="G526" s="793"/>
      <c r="H526" s="793"/>
      <c r="I526" s="793"/>
      <c r="J526" s="793"/>
      <c r="K526" s="793"/>
      <c r="L526" s="793"/>
      <c r="M526" s="793"/>
      <c r="N526" s="793"/>
      <c r="O526" s="793"/>
      <c r="P526" s="793"/>
      <c r="Q526" s="793"/>
      <c r="R526" s="793"/>
      <c r="S526" s="793"/>
      <c r="T526" s="793"/>
      <c r="U526" s="793"/>
      <c r="V526" s="793"/>
      <c r="W526" s="793"/>
      <c r="X526" s="793"/>
      <c r="Y526" s="793"/>
      <c r="Z526" s="793"/>
    </row>
    <row r="527">
      <c r="A527" s="791">
        <f t="shared" si="1"/>
        <v>45383</v>
      </c>
      <c r="B527" s="793"/>
      <c r="C527" s="793"/>
      <c r="D527" s="793"/>
      <c r="E527" s="793"/>
      <c r="F527" s="793"/>
      <c r="G527" s="793"/>
      <c r="H527" s="793"/>
      <c r="I527" s="793"/>
      <c r="J527" s="793"/>
      <c r="K527" s="793"/>
      <c r="L527" s="793"/>
      <c r="M527" s="793"/>
      <c r="N527" s="793"/>
      <c r="O527" s="793"/>
      <c r="P527" s="793"/>
      <c r="Q527" s="793"/>
      <c r="R527" s="793"/>
      <c r="S527" s="793"/>
      <c r="T527" s="793"/>
      <c r="U527" s="793"/>
      <c r="V527" s="793"/>
      <c r="W527" s="793"/>
      <c r="X527" s="793"/>
      <c r="Y527" s="793"/>
      <c r="Z527" s="793"/>
    </row>
    <row r="528">
      <c r="A528" s="791">
        <f t="shared" si="1"/>
        <v>45384</v>
      </c>
      <c r="B528" s="793"/>
      <c r="C528" s="793"/>
      <c r="D528" s="793"/>
      <c r="E528" s="793"/>
      <c r="F528" s="793"/>
      <c r="G528" s="793"/>
      <c r="H528" s="793"/>
      <c r="I528" s="793"/>
      <c r="J528" s="793"/>
      <c r="K528" s="793"/>
      <c r="L528" s="793"/>
      <c r="M528" s="793"/>
      <c r="N528" s="793"/>
      <c r="O528" s="793"/>
      <c r="P528" s="793"/>
      <c r="Q528" s="793"/>
      <c r="R528" s="793"/>
      <c r="S528" s="793"/>
      <c r="T528" s="793"/>
      <c r="U528" s="793"/>
      <c r="V528" s="793"/>
      <c r="W528" s="793"/>
      <c r="X528" s="793"/>
      <c r="Y528" s="793"/>
      <c r="Z528" s="793"/>
    </row>
    <row r="529">
      <c r="A529" s="791">
        <f t="shared" si="1"/>
        <v>45385</v>
      </c>
      <c r="B529" s="793"/>
      <c r="C529" s="793"/>
      <c r="D529" s="793"/>
      <c r="E529" s="793"/>
      <c r="F529" s="793"/>
      <c r="G529" s="793"/>
      <c r="H529" s="793"/>
      <c r="I529" s="793"/>
      <c r="J529" s="793"/>
      <c r="K529" s="793"/>
      <c r="L529" s="793"/>
      <c r="M529" s="793"/>
      <c r="N529" s="793"/>
      <c r="O529" s="793"/>
      <c r="P529" s="793"/>
      <c r="Q529" s="793"/>
      <c r="R529" s="793"/>
      <c r="S529" s="793"/>
      <c r="T529" s="793"/>
      <c r="U529" s="793"/>
      <c r="V529" s="793"/>
      <c r="W529" s="793"/>
      <c r="X529" s="793"/>
      <c r="Y529" s="793"/>
      <c r="Z529" s="793"/>
    </row>
    <row r="530">
      <c r="A530" s="791">
        <f t="shared" si="1"/>
        <v>45386</v>
      </c>
      <c r="B530" s="793"/>
      <c r="C530" s="793"/>
      <c r="D530" s="793"/>
      <c r="E530" s="793"/>
      <c r="F530" s="793"/>
      <c r="G530" s="793"/>
      <c r="H530" s="793"/>
      <c r="I530" s="793"/>
      <c r="J530" s="793"/>
      <c r="K530" s="793"/>
      <c r="L530" s="793"/>
      <c r="M530" s="793"/>
      <c r="N530" s="793"/>
      <c r="O530" s="793"/>
      <c r="P530" s="793"/>
      <c r="Q530" s="793"/>
      <c r="R530" s="793"/>
      <c r="S530" s="793"/>
      <c r="T530" s="793"/>
      <c r="U530" s="793"/>
      <c r="V530" s="793"/>
      <c r="W530" s="793"/>
      <c r="X530" s="793"/>
      <c r="Y530" s="793"/>
      <c r="Z530" s="793"/>
    </row>
    <row r="531">
      <c r="A531" s="791">
        <f t="shared" si="1"/>
        <v>45387</v>
      </c>
      <c r="B531" s="793"/>
      <c r="C531" s="793"/>
      <c r="D531" s="793"/>
      <c r="E531" s="793"/>
      <c r="F531" s="793"/>
      <c r="G531" s="793"/>
      <c r="H531" s="793"/>
      <c r="I531" s="793"/>
      <c r="J531" s="793"/>
      <c r="K531" s="793"/>
      <c r="L531" s="793"/>
      <c r="M531" s="793"/>
      <c r="N531" s="793"/>
      <c r="O531" s="793"/>
      <c r="P531" s="793"/>
      <c r="Q531" s="793"/>
      <c r="R531" s="793"/>
      <c r="S531" s="793"/>
      <c r="T531" s="793"/>
      <c r="U531" s="793"/>
      <c r="V531" s="793"/>
      <c r="W531" s="793"/>
      <c r="X531" s="793"/>
      <c r="Y531" s="793"/>
      <c r="Z531" s="793"/>
    </row>
    <row r="532">
      <c r="A532" s="791">
        <f t="shared" si="1"/>
        <v>45388</v>
      </c>
      <c r="B532" s="793"/>
      <c r="C532" s="793"/>
      <c r="D532" s="793"/>
      <c r="E532" s="793"/>
      <c r="F532" s="793"/>
      <c r="G532" s="793"/>
      <c r="H532" s="793"/>
      <c r="I532" s="793"/>
      <c r="J532" s="793"/>
      <c r="K532" s="793"/>
      <c r="L532" s="793"/>
      <c r="M532" s="793"/>
      <c r="N532" s="793"/>
      <c r="O532" s="793"/>
      <c r="P532" s="793"/>
      <c r="Q532" s="793"/>
      <c r="R532" s="793"/>
      <c r="S532" s="793"/>
      <c r="T532" s="793"/>
      <c r="U532" s="793"/>
      <c r="V532" s="793"/>
      <c r="W532" s="793"/>
      <c r="X532" s="793"/>
      <c r="Y532" s="793"/>
      <c r="Z532" s="793"/>
    </row>
    <row r="533">
      <c r="A533" s="791">
        <f t="shared" si="1"/>
        <v>45389</v>
      </c>
      <c r="B533" s="793"/>
      <c r="C533" s="793"/>
      <c r="D533" s="793"/>
      <c r="E533" s="793"/>
      <c r="F533" s="793"/>
      <c r="G533" s="793"/>
      <c r="H533" s="793"/>
      <c r="I533" s="793"/>
      <c r="J533" s="793"/>
      <c r="K533" s="793"/>
      <c r="L533" s="793"/>
      <c r="M533" s="793"/>
      <c r="N533" s="793"/>
      <c r="O533" s="793"/>
      <c r="P533" s="793"/>
      <c r="Q533" s="793"/>
      <c r="R533" s="793"/>
      <c r="S533" s="793"/>
      <c r="T533" s="793"/>
      <c r="U533" s="793"/>
      <c r="V533" s="793"/>
      <c r="W533" s="793"/>
      <c r="X533" s="793"/>
      <c r="Y533" s="793"/>
      <c r="Z533" s="793"/>
    </row>
    <row r="534">
      <c r="A534" s="791">
        <f t="shared" si="1"/>
        <v>45390</v>
      </c>
      <c r="B534" s="793"/>
      <c r="C534" s="793"/>
      <c r="D534" s="793"/>
      <c r="E534" s="793"/>
      <c r="F534" s="793"/>
      <c r="G534" s="793"/>
      <c r="H534" s="793"/>
      <c r="I534" s="793"/>
      <c r="J534" s="793"/>
      <c r="K534" s="793"/>
      <c r="L534" s="793"/>
      <c r="M534" s="793"/>
      <c r="N534" s="793"/>
      <c r="O534" s="793"/>
      <c r="P534" s="793"/>
      <c r="Q534" s="793"/>
      <c r="R534" s="793"/>
      <c r="S534" s="793"/>
      <c r="T534" s="793"/>
      <c r="U534" s="793"/>
      <c r="V534" s="793"/>
      <c r="W534" s="793"/>
      <c r="X534" s="793"/>
      <c r="Y534" s="793"/>
      <c r="Z534" s="793"/>
    </row>
    <row r="535">
      <c r="A535" s="791">
        <f t="shared" si="1"/>
        <v>45391</v>
      </c>
      <c r="B535" s="793"/>
      <c r="C535" s="793"/>
      <c r="D535" s="793"/>
      <c r="E535" s="793"/>
      <c r="F535" s="793"/>
      <c r="G535" s="793"/>
      <c r="H535" s="793"/>
      <c r="I535" s="793"/>
      <c r="J535" s="793"/>
      <c r="K535" s="793"/>
      <c r="L535" s="793"/>
      <c r="M535" s="793"/>
      <c r="N535" s="793"/>
      <c r="O535" s="793"/>
      <c r="P535" s="793"/>
      <c r="Q535" s="793"/>
      <c r="R535" s="793"/>
      <c r="S535" s="793"/>
      <c r="T535" s="793"/>
      <c r="U535" s="793"/>
      <c r="V535" s="793"/>
      <c r="W535" s="793"/>
      <c r="X535" s="793"/>
      <c r="Y535" s="793"/>
      <c r="Z535" s="793"/>
    </row>
    <row r="536">
      <c r="A536" s="791">
        <f t="shared" si="1"/>
        <v>45392</v>
      </c>
      <c r="B536" s="793"/>
      <c r="C536" s="793"/>
      <c r="D536" s="793"/>
      <c r="E536" s="793"/>
      <c r="F536" s="793"/>
      <c r="G536" s="793"/>
      <c r="H536" s="793"/>
      <c r="I536" s="793"/>
      <c r="J536" s="793"/>
      <c r="K536" s="793"/>
      <c r="L536" s="793"/>
      <c r="M536" s="793"/>
      <c r="N536" s="793"/>
      <c r="O536" s="793"/>
      <c r="P536" s="793"/>
      <c r="Q536" s="793"/>
      <c r="R536" s="793"/>
      <c r="S536" s="793"/>
      <c r="T536" s="793"/>
      <c r="U536" s="793"/>
      <c r="V536" s="793"/>
      <c r="W536" s="793"/>
      <c r="X536" s="793"/>
      <c r="Y536" s="793"/>
      <c r="Z536" s="793"/>
    </row>
    <row r="537">
      <c r="A537" s="791">
        <f t="shared" si="1"/>
        <v>45393</v>
      </c>
      <c r="B537" s="793"/>
      <c r="C537" s="793"/>
      <c r="D537" s="793"/>
      <c r="E537" s="793"/>
      <c r="F537" s="793"/>
      <c r="G537" s="793"/>
      <c r="H537" s="793"/>
      <c r="I537" s="793"/>
      <c r="J537" s="793"/>
      <c r="K537" s="793"/>
      <c r="L537" s="793"/>
      <c r="M537" s="793"/>
      <c r="N537" s="793"/>
      <c r="O537" s="793"/>
      <c r="P537" s="793"/>
      <c r="Q537" s="793"/>
      <c r="R537" s="793"/>
      <c r="S537" s="793"/>
      <c r="T537" s="793"/>
      <c r="U537" s="793"/>
      <c r="V537" s="793"/>
      <c r="W537" s="793"/>
      <c r="X537" s="793"/>
      <c r="Y537" s="793"/>
      <c r="Z537" s="793"/>
    </row>
    <row r="538">
      <c r="A538" s="791">
        <f t="shared" si="1"/>
        <v>45394</v>
      </c>
      <c r="B538" s="793"/>
      <c r="C538" s="793"/>
      <c r="D538" s="793"/>
      <c r="E538" s="793"/>
      <c r="F538" s="793"/>
      <c r="G538" s="793"/>
      <c r="H538" s="793"/>
      <c r="I538" s="793"/>
      <c r="J538" s="793"/>
      <c r="K538" s="793"/>
      <c r="L538" s="793"/>
      <c r="M538" s="793"/>
      <c r="N538" s="793"/>
      <c r="O538" s="793"/>
      <c r="P538" s="793"/>
      <c r="Q538" s="793"/>
      <c r="R538" s="793"/>
      <c r="S538" s="793"/>
      <c r="T538" s="793"/>
      <c r="U538" s="793"/>
      <c r="V538" s="793"/>
      <c r="W538" s="793"/>
      <c r="X538" s="793"/>
      <c r="Y538" s="793"/>
      <c r="Z538" s="793"/>
    </row>
    <row r="539">
      <c r="A539" s="791">
        <f t="shared" si="1"/>
        <v>45395</v>
      </c>
      <c r="B539" s="793"/>
      <c r="C539" s="793"/>
      <c r="D539" s="793"/>
      <c r="E539" s="793"/>
      <c r="F539" s="793"/>
      <c r="G539" s="793"/>
      <c r="H539" s="793"/>
      <c r="I539" s="793"/>
      <c r="J539" s="793"/>
      <c r="K539" s="793"/>
      <c r="L539" s="793"/>
      <c r="M539" s="793"/>
      <c r="N539" s="793"/>
      <c r="O539" s="793"/>
      <c r="P539" s="793"/>
      <c r="Q539" s="793"/>
      <c r="R539" s="793"/>
      <c r="S539" s="793"/>
      <c r="T539" s="793"/>
      <c r="U539" s="793"/>
      <c r="V539" s="793"/>
      <c r="W539" s="793"/>
      <c r="X539" s="793"/>
      <c r="Y539" s="793"/>
      <c r="Z539" s="793"/>
    </row>
    <row r="540">
      <c r="A540" s="791">
        <f t="shared" si="1"/>
        <v>45396</v>
      </c>
      <c r="B540" s="793"/>
      <c r="C540" s="793"/>
      <c r="D540" s="793"/>
      <c r="E540" s="793"/>
      <c r="F540" s="793"/>
      <c r="G540" s="793"/>
      <c r="H540" s="793"/>
      <c r="I540" s="793"/>
      <c r="J540" s="793"/>
      <c r="K540" s="793"/>
      <c r="L540" s="793"/>
      <c r="M540" s="793"/>
      <c r="N540" s="793"/>
      <c r="O540" s="793"/>
      <c r="P540" s="793"/>
      <c r="Q540" s="793"/>
      <c r="R540" s="793"/>
      <c r="S540" s="793"/>
      <c r="T540" s="793"/>
      <c r="U540" s="793"/>
      <c r="V540" s="793"/>
      <c r="W540" s="793"/>
      <c r="X540" s="793"/>
      <c r="Y540" s="793"/>
      <c r="Z540" s="793"/>
    </row>
    <row r="541">
      <c r="A541" s="791">
        <f t="shared" si="1"/>
        <v>45397</v>
      </c>
      <c r="B541" s="793"/>
      <c r="C541" s="793"/>
      <c r="D541" s="793"/>
      <c r="E541" s="793"/>
      <c r="F541" s="793"/>
      <c r="G541" s="793"/>
      <c r="H541" s="793"/>
      <c r="I541" s="793"/>
      <c r="J541" s="793"/>
      <c r="K541" s="793"/>
      <c r="L541" s="793"/>
      <c r="M541" s="793"/>
      <c r="N541" s="793"/>
      <c r="O541" s="793"/>
      <c r="P541" s="793"/>
      <c r="Q541" s="793"/>
      <c r="R541" s="793"/>
      <c r="S541" s="793"/>
      <c r="T541" s="793"/>
      <c r="U541" s="793"/>
      <c r="V541" s="793"/>
      <c r="W541" s="793"/>
      <c r="X541" s="793"/>
      <c r="Y541" s="793"/>
      <c r="Z541" s="793"/>
    </row>
    <row r="542">
      <c r="A542" s="791">
        <f t="shared" si="1"/>
        <v>45398</v>
      </c>
      <c r="B542" s="793"/>
      <c r="C542" s="793"/>
      <c r="D542" s="793"/>
      <c r="E542" s="793"/>
      <c r="F542" s="793"/>
      <c r="G542" s="793"/>
      <c r="H542" s="793"/>
      <c r="I542" s="793"/>
      <c r="J542" s="793"/>
      <c r="K542" s="793"/>
      <c r="L542" s="793"/>
      <c r="M542" s="793"/>
      <c r="N542" s="793"/>
      <c r="O542" s="793"/>
      <c r="P542" s="793"/>
      <c r="Q542" s="793"/>
      <c r="R542" s="793"/>
      <c r="S542" s="793"/>
      <c r="T542" s="793"/>
      <c r="U542" s="793"/>
      <c r="V542" s="793"/>
      <c r="W542" s="793"/>
      <c r="X542" s="793"/>
      <c r="Y542" s="793"/>
      <c r="Z542" s="793"/>
    </row>
    <row r="543">
      <c r="A543" s="791">
        <f t="shared" si="1"/>
        <v>45399</v>
      </c>
      <c r="B543" s="793"/>
      <c r="C543" s="793"/>
      <c r="D543" s="793"/>
      <c r="E543" s="793"/>
      <c r="F543" s="793"/>
      <c r="G543" s="793"/>
      <c r="H543" s="793"/>
      <c r="I543" s="793"/>
      <c r="J543" s="793"/>
      <c r="K543" s="793"/>
      <c r="L543" s="793"/>
      <c r="M543" s="793"/>
      <c r="N543" s="793"/>
      <c r="O543" s="793"/>
      <c r="P543" s="793"/>
      <c r="Q543" s="793"/>
      <c r="R543" s="793"/>
      <c r="S543" s="793"/>
      <c r="T543" s="793"/>
      <c r="U543" s="793"/>
      <c r="V543" s="793"/>
      <c r="W543" s="793"/>
      <c r="X543" s="793"/>
      <c r="Y543" s="793"/>
      <c r="Z543" s="793"/>
    </row>
    <row r="544">
      <c r="A544" s="791">
        <f t="shared" si="1"/>
        <v>45400</v>
      </c>
      <c r="B544" s="793"/>
      <c r="C544" s="793"/>
      <c r="D544" s="793"/>
      <c r="E544" s="793"/>
      <c r="F544" s="793"/>
      <c r="G544" s="793"/>
      <c r="H544" s="793"/>
      <c r="I544" s="793"/>
      <c r="J544" s="793"/>
      <c r="K544" s="793"/>
      <c r="L544" s="793"/>
      <c r="M544" s="793"/>
      <c r="N544" s="793"/>
      <c r="O544" s="793"/>
      <c r="P544" s="793"/>
      <c r="Q544" s="793"/>
      <c r="R544" s="793"/>
      <c r="S544" s="793"/>
      <c r="T544" s="793"/>
      <c r="U544" s="793"/>
      <c r="V544" s="793"/>
      <c r="W544" s="793"/>
      <c r="X544" s="793"/>
      <c r="Y544" s="793"/>
      <c r="Z544" s="793"/>
    </row>
    <row r="545">
      <c r="A545" s="791">
        <f t="shared" si="1"/>
        <v>45401</v>
      </c>
      <c r="B545" s="793"/>
      <c r="C545" s="793"/>
      <c r="D545" s="793"/>
      <c r="E545" s="793"/>
      <c r="F545" s="793"/>
      <c r="G545" s="793"/>
      <c r="H545" s="793"/>
      <c r="I545" s="793"/>
      <c r="J545" s="793"/>
      <c r="K545" s="793"/>
      <c r="L545" s="793"/>
      <c r="M545" s="793"/>
      <c r="N545" s="793"/>
      <c r="O545" s="793"/>
      <c r="P545" s="793"/>
      <c r="Q545" s="793"/>
      <c r="R545" s="793"/>
      <c r="S545" s="793"/>
      <c r="T545" s="793"/>
      <c r="U545" s="793"/>
      <c r="V545" s="793"/>
      <c r="W545" s="793"/>
      <c r="X545" s="793"/>
      <c r="Y545" s="793"/>
      <c r="Z545" s="793"/>
    </row>
    <row r="546">
      <c r="A546" s="791">
        <f t="shared" si="1"/>
        <v>45402</v>
      </c>
      <c r="B546" s="793"/>
      <c r="C546" s="793"/>
      <c r="D546" s="793"/>
      <c r="E546" s="793"/>
      <c r="F546" s="793"/>
      <c r="G546" s="793"/>
      <c r="H546" s="793"/>
      <c r="I546" s="793"/>
      <c r="J546" s="793"/>
      <c r="K546" s="793"/>
      <c r="L546" s="793"/>
      <c r="M546" s="793"/>
      <c r="N546" s="793"/>
      <c r="O546" s="793"/>
      <c r="P546" s="793"/>
      <c r="Q546" s="793"/>
      <c r="R546" s="793"/>
      <c r="S546" s="793"/>
      <c r="T546" s="793"/>
      <c r="U546" s="793"/>
      <c r="V546" s="793"/>
      <c r="W546" s="793"/>
      <c r="X546" s="793"/>
      <c r="Y546" s="793"/>
      <c r="Z546" s="793"/>
    </row>
    <row r="547">
      <c r="A547" s="791">
        <f t="shared" si="1"/>
        <v>45403</v>
      </c>
      <c r="B547" s="793"/>
      <c r="C547" s="793"/>
      <c r="D547" s="793"/>
      <c r="E547" s="793"/>
      <c r="F547" s="793"/>
      <c r="G547" s="793"/>
      <c r="H547" s="793"/>
      <c r="I547" s="793"/>
      <c r="J547" s="793"/>
      <c r="K547" s="793"/>
      <c r="L547" s="793"/>
      <c r="M547" s="793"/>
      <c r="N547" s="793"/>
      <c r="O547" s="793"/>
      <c r="P547" s="793"/>
      <c r="Q547" s="793"/>
      <c r="R547" s="793"/>
      <c r="S547" s="793"/>
      <c r="T547" s="793"/>
      <c r="U547" s="793"/>
      <c r="V547" s="793"/>
      <c r="W547" s="793"/>
      <c r="X547" s="793"/>
      <c r="Y547" s="793"/>
      <c r="Z547" s="793"/>
    </row>
    <row r="548">
      <c r="A548" s="791">
        <f t="shared" si="1"/>
        <v>45404</v>
      </c>
      <c r="B548" s="793"/>
      <c r="C548" s="793"/>
      <c r="D548" s="793"/>
      <c r="E548" s="793"/>
      <c r="F548" s="793"/>
      <c r="G548" s="793"/>
      <c r="H548" s="793"/>
      <c r="I548" s="793"/>
      <c r="J548" s="793"/>
      <c r="K548" s="793"/>
      <c r="L548" s="793"/>
      <c r="M548" s="793"/>
      <c r="N548" s="793"/>
      <c r="O548" s="793"/>
      <c r="P548" s="793"/>
      <c r="Q548" s="793"/>
      <c r="R548" s="793"/>
      <c r="S548" s="793"/>
      <c r="T548" s="793"/>
      <c r="U548" s="793"/>
      <c r="V548" s="793"/>
      <c r="W548" s="793"/>
      <c r="X548" s="793"/>
      <c r="Y548" s="793"/>
      <c r="Z548" s="793"/>
    </row>
    <row r="549">
      <c r="A549" s="791">
        <f t="shared" si="1"/>
        <v>45405</v>
      </c>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row>
    <row r="550">
      <c r="A550" s="791">
        <f t="shared" si="1"/>
        <v>45406</v>
      </c>
      <c r="B550" s="793"/>
      <c r="C550" s="793"/>
      <c r="D550" s="793"/>
      <c r="E550" s="793"/>
      <c r="F550" s="793"/>
      <c r="G550" s="793"/>
      <c r="H550" s="793"/>
      <c r="I550" s="793"/>
      <c r="J550" s="793"/>
      <c r="K550" s="793"/>
      <c r="L550" s="793"/>
      <c r="M550" s="793"/>
      <c r="N550" s="793"/>
      <c r="O550" s="793"/>
      <c r="P550" s="793"/>
      <c r="Q550" s="793"/>
      <c r="R550" s="793"/>
      <c r="S550" s="793"/>
      <c r="T550" s="793"/>
      <c r="U550" s="793"/>
      <c r="V550" s="793"/>
      <c r="W550" s="793"/>
      <c r="X550" s="793"/>
      <c r="Y550" s="793"/>
      <c r="Z550" s="793"/>
    </row>
    <row r="551">
      <c r="A551" s="791">
        <f t="shared" si="1"/>
        <v>45407</v>
      </c>
      <c r="B551" s="793"/>
      <c r="C551" s="793"/>
      <c r="D551" s="793"/>
      <c r="E551" s="793"/>
      <c r="F551" s="793"/>
      <c r="G551" s="793"/>
      <c r="H551" s="793"/>
      <c r="I551" s="793"/>
      <c r="J551" s="793"/>
      <c r="K551" s="793"/>
      <c r="L551" s="793"/>
      <c r="M551" s="793"/>
      <c r="N551" s="793"/>
      <c r="O551" s="793"/>
      <c r="P551" s="793"/>
      <c r="Q551" s="793"/>
      <c r="R551" s="793"/>
      <c r="S551" s="793"/>
      <c r="T551" s="793"/>
      <c r="U551" s="793"/>
      <c r="V551" s="793"/>
      <c r="W551" s="793"/>
      <c r="X551" s="793"/>
      <c r="Y551" s="793"/>
      <c r="Z551" s="793"/>
    </row>
    <row r="552">
      <c r="A552" s="791">
        <f t="shared" si="1"/>
        <v>45408</v>
      </c>
      <c r="B552" s="793"/>
      <c r="C552" s="793"/>
      <c r="D552" s="793"/>
      <c r="E552" s="793"/>
      <c r="F552" s="793"/>
      <c r="G552" s="793"/>
      <c r="H552" s="793"/>
      <c r="I552" s="793"/>
      <c r="J552" s="793"/>
      <c r="K552" s="793"/>
      <c r="L552" s="793"/>
      <c r="M552" s="793"/>
      <c r="N552" s="793"/>
      <c r="O552" s="793"/>
      <c r="P552" s="793"/>
      <c r="Q552" s="793"/>
      <c r="R552" s="793"/>
      <c r="S552" s="793"/>
      <c r="T552" s="793"/>
      <c r="U552" s="793"/>
      <c r="V552" s="793"/>
      <c r="W552" s="793"/>
      <c r="X552" s="793"/>
      <c r="Y552" s="793"/>
      <c r="Z552" s="793"/>
    </row>
    <row r="553">
      <c r="A553" s="791">
        <f t="shared" si="1"/>
        <v>45409</v>
      </c>
      <c r="B553" s="793"/>
      <c r="C553" s="793"/>
      <c r="D553" s="793"/>
      <c r="E553" s="793"/>
      <c r="F553" s="793"/>
      <c r="G553" s="793"/>
      <c r="H553" s="793"/>
      <c r="I553" s="793"/>
      <c r="J553" s="793"/>
      <c r="K553" s="793"/>
      <c r="L553" s="793"/>
      <c r="M553" s="793"/>
      <c r="N553" s="793"/>
      <c r="O553" s="793"/>
      <c r="P553" s="793"/>
      <c r="Q553" s="793"/>
      <c r="R553" s="793"/>
      <c r="S553" s="793"/>
      <c r="T553" s="793"/>
      <c r="U553" s="793"/>
      <c r="V553" s="793"/>
      <c r="W553" s="793"/>
      <c r="X553" s="793"/>
      <c r="Y553" s="793"/>
      <c r="Z553" s="793"/>
    </row>
    <row r="554">
      <c r="A554" s="791">
        <f t="shared" si="1"/>
        <v>45410</v>
      </c>
      <c r="B554" s="793"/>
      <c r="C554" s="793"/>
      <c r="D554" s="793"/>
      <c r="E554" s="793"/>
      <c r="F554" s="793"/>
      <c r="G554" s="793"/>
      <c r="H554" s="793"/>
      <c r="I554" s="793"/>
      <c r="J554" s="793"/>
      <c r="K554" s="793"/>
      <c r="L554" s="793"/>
      <c r="M554" s="793"/>
      <c r="N554" s="793"/>
      <c r="O554" s="793"/>
      <c r="P554" s="793"/>
      <c r="Q554" s="793"/>
      <c r="R554" s="793"/>
      <c r="S554" s="793"/>
      <c r="T554" s="793"/>
      <c r="U554" s="793"/>
      <c r="V554" s="793"/>
      <c r="W554" s="793"/>
      <c r="X554" s="793"/>
      <c r="Y554" s="793"/>
      <c r="Z554" s="793"/>
    </row>
    <row r="555">
      <c r="A555" s="791">
        <f t="shared" si="1"/>
        <v>45411</v>
      </c>
      <c r="B555" s="793"/>
      <c r="C555" s="793"/>
      <c r="D555" s="793"/>
      <c r="E555" s="793"/>
      <c r="F555" s="793"/>
      <c r="G555" s="793"/>
      <c r="H555" s="793"/>
      <c r="I555" s="793"/>
      <c r="J555" s="793"/>
      <c r="K555" s="793"/>
      <c r="L555" s="793"/>
      <c r="M555" s="793"/>
      <c r="N555" s="793"/>
      <c r="O555" s="793"/>
      <c r="P555" s="793"/>
      <c r="Q555" s="793"/>
      <c r="R555" s="793"/>
      <c r="S555" s="793"/>
      <c r="T555" s="793"/>
      <c r="U555" s="793"/>
      <c r="V555" s="793"/>
      <c r="W555" s="793"/>
      <c r="X555" s="793"/>
      <c r="Y555" s="793"/>
      <c r="Z555" s="793"/>
    </row>
    <row r="556">
      <c r="A556" s="791">
        <f t="shared" si="1"/>
        <v>45412</v>
      </c>
      <c r="B556" s="793"/>
      <c r="C556" s="793"/>
      <c r="D556" s="793"/>
      <c r="E556" s="793"/>
      <c r="F556" s="793"/>
      <c r="G556" s="793"/>
      <c r="H556" s="793"/>
      <c r="I556" s="793"/>
      <c r="J556" s="793"/>
      <c r="K556" s="793"/>
      <c r="L556" s="793"/>
      <c r="M556" s="793"/>
      <c r="N556" s="793"/>
      <c r="O556" s="793"/>
      <c r="P556" s="793"/>
      <c r="Q556" s="793"/>
      <c r="R556" s="793"/>
      <c r="S556" s="793"/>
      <c r="T556" s="793"/>
      <c r="U556" s="793"/>
      <c r="V556" s="793"/>
      <c r="W556" s="793"/>
      <c r="X556" s="793"/>
      <c r="Y556" s="793"/>
      <c r="Z556" s="793"/>
    </row>
    <row r="557">
      <c r="A557" s="791">
        <f t="shared" si="1"/>
        <v>45413</v>
      </c>
      <c r="B557" s="793"/>
      <c r="C557" s="793"/>
      <c r="D557" s="793"/>
      <c r="E557" s="793"/>
      <c r="F557" s="793"/>
      <c r="G557" s="793"/>
      <c r="H557" s="793"/>
      <c r="I557" s="793"/>
      <c r="J557" s="793"/>
      <c r="K557" s="793"/>
      <c r="L557" s="793"/>
      <c r="M557" s="793"/>
      <c r="N557" s="793"/>
      <c r="O557" s="793"/>
      <c r="P557" s="793"/>
      <c r="Q557" s="793"/>
      <c r="R557" s="793"/>
      <c r="S557" s="793"/>
      <c r="T557" s="793"/>
      <c r="U557" s="793"/>
      <c r="V557" s="793"/>
      <c r="W557" s="793"/>
      <c r="X557" s="793"/>
      <c r="Y557" s="793"/>
      <c r="Z557" s="793"/>
    </row>
    <row r="558">
      <c r="A558" s="791">
        <f t="shared" si="1"/>
        <v>45414</v>
      </c>
      <c r="B558" s="793"/>
      <c r="C558" s="793"/>
      <c r="D558" s="793"/>
      <c r="E558" s="793"/>
      <c r="F558" s="793"/>
      <c r="G558" s="793"/>
      <c r="H558" s="793"/>
      <c r="I558" s="793"/>
      <c r="J558" s="793"/>
      <c r="K558" s="793"/>
      <c r="L558" s="793"/>
      <c r="M558" s="793"/>
      <c r="N558" s="793"/>
      <c r="O558" s="793"/>
      <c r="P558" s="793"/>
      <c r="Q558" s="793"/>
      <c r="R558" s="793"/>
      <c r="S558" s="793"/>
      <c r="T558" s="793"/>
      <c r="U558" s="793"/>
      <c r="V558" s="793"/>
      <c r="W558" s="793"/>
      <c r="X558" s="793"/>
      <c r="Y558" s="793"/>
      <c r="Z558" s="793"/>
    </row>
    <row r="559">
      <c r="A559" s="791">
        <f t="shared" si="1"/>
        <v>45415</v>
      </c>
      <c r="B559" s="793"/>
      <c r="C559" s="793"/>
      <c r="D559" s="793"/>
      <c r="E559" s="793"/>
      <c r="F559" s="793"/>
      <c r="G559" s="793"/>
      <c r="H559" s="793"/>
      <c r="I559" s="793"/>
      <c r="J559" s="793"/>
      <c r="K559" s="793"/>
      <c r="L559" s="793"/>
      <c r="M559" s="793"/>
      <c r="N559" s="793"/>
      <c r="O559" s="793"/>
      <c r="P559" s="793"/>
      <c r="Q559" s="793"/>
      <c r="R559" s="793"/>
      <c r="S559" s="793"/>
      <c r="T559" s="793"/>
      <c r="U559" s="793"/>
      <c r="V559" s="793"/>
      <c r="W559" s="793"/>
      <c r="X559" s="793"/>
      <c r="Y559" s="793"/>
      <c r="Z559" s="793"/>
    </row>
    <row r="560">
      <c r="A560" s="791">
        <f t="shared" si="1"/>
        <v>45416</v>
      </c>
      <c r="B560" s="793"/>
      <c r="C560" s="793"/>
      <c r="D560" s="793"/>
      <c r="E560" s="793"/>
      <c r="F560" s="793"/>
      <c r="G560" s="793"/>
      <c r="H560" s="793"/>
      <c r="I560" s="793"/>
      <c r="J560" s="793"/>
      <c r="K560" s="793"/>
      <c r="L560" s="793"/>
      <c r="M560" s="793"/>
      <c r="N560" s="793"/>
      <c r="O560" s="793"/>
      <c r="P560" s="793"/>
      <c r="Q560" s="793"/>
      <c r="R560" s="793"/>
      <c r="S560" s="793"/>
      <c r="T560" s="793"/>
      <c r="U560" s="793"/>
      <c r="V560" s="793"/>
      <c r="W560" s="793"/>
      <c r="X560" s="793"/>
      <c r="Y560" s="793"/>
      <c r="Z560" s="793"/>
    </row>
    <row r="561">
      <c r="A561" s="791">
        <f t="shared" si="1"/>
        <v>45417</v>
      </c>
      <c r="B561" s="793"/>
      <c r="C561" s="793"/>
      <c r="D561" s="793"/>
      <c r="E561" s="793"/>
      <c r="F561" s="793"/>
      <c r="G561" s="793"/>
      <c r="H561" s="793"/>
      <c r="I561" s="793"/>
      <c r="J561" s="793"/>
      <c r="K561" s="793"/>
      <c r="L561" s="793"/>
      <c r="M561" s="793"/>
      <c r="N561" s="793"/>
      <c r="O561" s="793"/>
      <c r="P561" s="793"/>
      <c r="Q561" s="793"/>
      <c r="R561" s="793"/>
      <c r="S561" s="793"/>
      <c r="T561" s="793"/>
      <c r="U561" s="793"/>
      <c r="V561" s="793"/>
      <c r="W561" s="793"/>
      <c r="X561" s="793"/>
      <c r="Y561" s="793"/>
      <c r="Z561" s="793"/>
    </row>
    <row r="562">
      <c r="A562" s="791">
        <f t="shared" si="1"/>
        <v>45418</v>
      </c>
      <c r="B562" s="793"/>
      <c r="C562" s="793"/>
      <c r="D562" s="793"/>
      <c r="E562" s="793"/>
      <c r="F562" s="793"/>
      <c r="G562" s="793"/>
      <c r="H562" s="793"/>
      <c r="I562" s="793"/>
      <c r="J562" s="793"/>
      <c r="K562" s="793"/>
      <c r="L562" s="793"/>
      <c r="M562" s="793"/>
      <c r="N562" s="793"/>
      <c r="O562" s="793"/>
      <c r="P562" s="793"/>
      <c r="Q562" s="793"/>
      <c r="R562" s="793"/>
      <c r="S562" s="793"/>
      <c r="T562" s="793"/>
      <c r="U562" s="793"/>
      <c r="V562" s="793"/>
      <c r="W562" s="793"/>
      <c r="X562" s="793"/>
      <c r="Y562" s="793"/>
      <c r="Z562" s="793"/>
    </row>
    <row r="563">
      <c r="A563" s="791">
        <f t="shared" si="1"/>
        <v>45419</v>
      </c>
      <c r="B563" s="793"/>
      <c r="C563" s="793"/>
      <c r="D563" s="793"/>
      <c r="E563" s="793"/>
      <c r="F563" s="793"/>
      <c r="G563" s="793"/>
      <c r="H563" s="793"/>
      <c r="I563" s="793"/>
      <c r="J563" s="793"/>
      <c r="K563" s="793"/>
      <c r="L563" s="793"/>
      <c r="M563" s="793"/>
      <c r="N563" s="793"/>
      <c r="O563" s="793"/>
      <c r="P563" s="793"/>
      <c r="Q563" s="793"/>
      <c r="R563" s="793"/>
      <c r="S563" s="793"/>
      <c r="T563" s="793"/>
      <c r="U563" s="793"/>
      <c r="V563" s="793"/>
      <c r="W563" s="793"/>
      <c r="X563" s="793"/>
      <c r="Y563" s="793"/>
      <c r="Z563" s="793"/>
    </row>
    <row r="564">
      <c r="A564" s="791">
        <f t="shared" si="1"/>
        <v>45420</v>
      </c>
      <c r="B564" s="793"/>
      <c r="C564" s="793"/>
      <c r="D564" s="793"/>
      <c r="E564" s="793"/>
      <c r="F564" s="793"/>
      <c r="G564" s="793"/>
      <c r="H564" s="793"/>
      <c r="I564" s="793"/>
      <c r="J564" s="793"/>
      <c r="K564" s="793"/>
      <c r="L564" s="793"/>
      <c r="M564" s="793"/>
      <c r="N564" s="793"/>
      <c r="O564" s="793"/>
      <c r="P564" s="793"/>
      <c r="Q564" s="793"/>
      <c r="R564" s="793"/>
      <c r="S564" s="793"/>
      <c r="T564" s="793"/>
      <c r="U564" s="793"/>
      <c r="V564" s="793"/>
      <c r="W564" s="793"/>
      <c r="X564" s="793"/>
      <c r="Y564" s="793"/>
      <c r="Z564" s="793"/>
    </row>
    <row r="565">
      <c r="A565" s="791">
        <f t="shared" si="1"/>
        <v>45421</v>
      </c>
      <c r="B565" s="793"/>
      <c r="C565" s="793"/>
      <c r="D565" s="793"/>
      <c r="E565" s="793"/>
      <c r="F565" s="793"/>
      <c r="G565" s="793"/>
      <c r="H565" s="793"/>
      <c r="I565" s="793"/>
      <c r="J565" s="793"/>
      <c r="K565" s="793"/>
      <c r="L565" s="793"/>
      <c r="M565" s="793"/>
      <c r="N565" s="793"/>
      <c r="O565" s="793"/>
      <c r="P565" s="793"/>
      <c r="Q565" s="793"/>
      <c r="R565" s="793"/>
      <c r="S565" s="793"/>
      <c r="T565" s="793"/>
      <c r="U565" s="793"/>
      <c r="V565" s="793"/>
      <c r="W565" s="793"/>
      <c r="X565" s="793"/>
      <c r="Y565" s="793"/>
      <c r="Z565" s="793"/>
    </row>
    <row r="566">
      <c r="A566" s="791">
        <f t="shared" si="1"/>
        <v>45422</v>
      </c>
      <c r="B566" s="793"/>
      <c r="C566" s="793"/>
      <c r="D566" s="793"/>
      <c r="E566" s="793"/>
      <c r="F566" s="793"/>
      <c r="G566" s="793"/>
      <c r="H566" s="793"/>
      <c r="I566" s="793"/>
      <c r="J566" s="793"/>
      <c r="K566" s="793"/>
      <c r="L566" s="793"/>
      <c r="M566" s="793"/>
      <c r="N566" s="793"/>
      <c r="O566" s="793"/>
      <c r="P566" s="793"/>
      <c r="Q566" s="793"/>
      <c r="R566" s="793"/>
      <c r="S566" s="793"/>
      <c r="T566" s="793"/>
      <c r="U566" s="793"/>
      <c r="V566" s="793"/>
      <c r="W566" s="793"/>
      <c r="X566" s="793"/>
      <c r="Y566" s="793"/>
      <c r="Z566" s="793"/>
    </row>
    <row r="567">
      <c r="A567" s="791">
        <f t="shared" si="1"/>
        <v>45423</v>
      </c>
      <c r="B567" s="793"/>
      <c r="C567" s="793"/>
      <c r="D567" s="793"/>
      <c r="E567" s="793"/>
      <c r="F567" s="793"/>
      <c r="G567" s="793"/>
      <c r="H567" s="793"/>
      <c r="I567" s="793"/>
      <c r="J567" s="793"/>
      <c r="K567" s="793"/>
      <c r="L567" s="793"/>
      <c r="M567" s="793"/>
      <c r="N567" s="793"/>
      <c r="O567" s="793"/>
      <c r="P567" s="793"/>
      <c r="Q567" s="793"/>
      <c r="R567" s="793"/>
      <c r="S567" s="793"/>
      <c r="T567" s="793"/>
      <c r="U567" s="793"/>
      <c r="V567" s="793"/>
      <c r="W567" s="793"/>
      <c r="X567" s="793"/>
      <c r="Y567" s="793"/>
      <c r="Z567" s="793"/>
    </row>
    <row r="568">
      <c r="A568" s="791">
        <f t="shared" si="1"/>
        <v>45424</v>
      </c>
      <c r="B568" s="793"/>
      <c r="C568" s="793"/>
      <c r="D568" s="793"/>
      <c r="E568" s="793"/>
      <c r="F568" s="793"/>
      <c r="G568" s="793"/>
      <c r="H568" s="793"/>
      <c r="I568" s="793"/>
      <c r="J568" s="793"/>
      <c r="K568" s="793"/>
      <c r="L568" s="793"/>
      <c r="M568" s="793"/>
      <c r="N568" s="793"/>
      <c r="O568" s="793"/>
      <c r="P568" s="793"/>
      <c r="Q568" s="793"/>
      <c r="R568" s="793"/>
      <c r="S568" s="793"/>
      <c r="T568" s="793"/>
      <c r="U568" s="793"/>
      <c r="V568" s="793"/>
      <c r="W568" s="793"/>
      <c r="X568" s="793"/>
      <c r="Y568" s="793"/>
      <c r="Z568" s="793"/>
    </row>
    <row r="569">
      <c r="A569" s="791">
        <f t="shared" si="1"/>
        <v>45425</v>
      </c>
      <c r="B569" s="793"/>
      <c r="C569" s="793"/>
      <c r="D569" s="793"/>
      <c r="E569" s="793"/>
      <c r="F569" s="793"/>
      <c r="G569" s="793"/>
      <c r="H569" s="793"/>
      <c r="I569" s="793"/>
      <c r="J569" s="793"/>
      <c r="K569" s="793"/>
      <c r="L569" s="793"/>
      <c r="M569" s="793"/>
      <c r="N569" s="793"/>
      <c r="O569" s="793"/>
      <c r="P569" s="793"/>
      <c r="Q569" s="793"/>
      <c r="R569" s="793"/>
      <c r="S569" s="793"/>
      <c r="T569" s="793"/>
      <c r="U569" s="793"/>
      <c r="V569" s="793"/>
      <c r="W569" s="793"/>
      <c r="X569" s="793"/>
      <c r="Y569" s="793"/>
      <c r="Z569" s="793"/>
    </row>
    <row r="570">
      <c r="A570" s="791">
        <f t="shared" si="1"/>
        <v>45426</v>
      </c>
      <c r="B570" s="793"/>
      <c r="C570" s="793"/>
      <c r="D570" s="793"/>
      <c r="E570" s="793"/>
      <c r="F570" s="793"/>
      <c r="G570" s="793"/>
      <c r="H570" s="793"/>
      <c r="I570" s="793"/>
      <c r="J570" s="793"/>
      <c r="K570" s="793"/>
      <c r="L570" s="793"/>
      <c r="M570" s="793"/>
      <c r="N570" s="793"/>
      <c r="O570" s="793"/>
      <c r="P570" s="793"/>
      <c r="Q570" s="793"/>
      <c r="R570" s="793"/>
      <c r="S570" s="793"/>
      <c r="T570" s="793"/>
      <c r="U570" s="793"/>
      <c r="V570" s="793"/>
      <c r="W570" s="793"/>
      <c r="X570" s="793"/>
      <c r="Y570" s="793"/>
      <c r="Z570" s="793"/>
    </row>
    <row r="571">
      <c r="A571" s="791">
        <f t="shared" si="1"/>
        <v>45427</v>
      </c>
      <c r="B571" s="793"/>
      <c r="C571" s="793"/>
      <c r="D571" s="793"/>
      <c r="E571" s="793"/>
      <c r="F571" s="793"/>
      <c r="G571" s="793"/>
      <c r="H571" s="793"/>
      <c r="I571" s="793"/>
      <c r="J571" s="793"/>
      <c r="K571" s="793"/>
      <c r="L571" s="793"/>
      <c r="M571" s="793"/>
      <c r="N571" s="793"/>
      <c r="O571" s="793"/>
      <c r="P571" s="793"/>
      <c r="Q571" s="793"/>
      <c r="R571" s="793"/>
      <c r="S571" s="793"/>
      <c r="T571" s="793"/>
      <c r="U571" s="793"/>
      <c r="V571" s="793"/>
      <c r="W571" s="793"/>
      <c r="X571" s="793"/>
      <c r="Y571" s="793"/>
      <c r="Z571" s="793"/>
    </row>
    <row r="572">
      <c r="A572" s="791">
        <f t="shared" si="1"/>
        <v>45428</v>
      </c>
      <c r="B572" s="793"/>
      <c r="C572" s="793"/>
      <c r="D572" s="793"/>
      <c r="E572" s="793"/>
      <c r="F572" s="793"/>
      <c r="G572" s="793"/>
      <c r="H572" s="793"/>
      <c r="I572" s="793"/>
      <c r="J572" s="793"/>
      <c r="K572" s="793"/>
      <c r="L572" s="793"/>
      <c r="M572" s="793"/>
      <c r="N572" s="793"/>
      <c r="O572" s="793"/>
      <c r="P572" s="793"/>
      <c r="Q572" s="793"/>
      <c r="R572" s="793"/>
      <c r="S572" s="793"/>
      <c r="T572" s="793"/>
      <c r="U572" s="793"/>
      <c r="V572" s="793"/>
      <c r="W572" s="793"/>
      <c r="X572" s="793"/>
      <c r="Y572" s="793"/>
      <c r="Z572" s="793"/>
    </row>
    <row r="573">
      <c r="A573" s="791">
        <f t="shared" si="1"/>
        <v>45429</v>
      </c>
      <c r="B573" s="793"/>
      <c r="C573" s="793"/>
      <c r="D573" s="793"/>
      <c r="E573" s="793"/>
      <c r="F573" s="793"/>
      <c r="G573" s="793"/>
      <c r="H573" s="793"/>
      <c r="I573" s="793"/>
      <c r="J573" s="793"/>
      <c r="K573" s="793"/>
      <c r="L573" s="793"/>
      <c r="M573" s="793"/>
      <c r="N573" s="793"/>
      <c r="O573" s="793"/>
      <c r="P573" s="793"/>
      <c r="Q573" s="793"/>
      <c r="R573" s="793"/>
      <c r="S573" s="793"/>
      <c r="T573" s="793"/>
      <c r="U573" s="793"/>
      <c r="V573" s="793"/>
      <c r="W573" s="793"/>
      <c r="X573" s="793"/>
      <c r="Y573" s="793"/>
      <c r="Z573" s="793"/>
    </row>
    <row r="574">
      <c r="A574" s="791">
        <f t="shared" si="1"/>
        <v>45430</v>
      </c>
      <c r="B574" s="793"/>
      <c r="C574" s="793"/>
      <c r="D574" s="793"/>
      <c r="E574" s="793"/>
      <c r="F574" s="793"/>
      <c r="G574" s="793"/>
      <c r="H574" s="793"/>
      <c r="I574" s="793"/>
      <c r="J574" s="793"/>
      <c r="K574" s="793"/>
      <c r="L574" s="793"/>
      <c r="M574" s="793"/>
      <c r="N574" s="793"/>
      <c r="O574" s="793"/>
      <c r="P574" s="793"/>
      <c r="Q574" s="793"/>
      <c r="R574" s="793"/>
      <c r="S574" s="793"/>
      <c r="T574" s="793"/>
      <c r="U574" s="793"/>
      <c r="V574" s="793"/>
      <c r="W574" s="793"/>
      <c r="X574" s="793"/>
      <c r="Y574" s="793"/>
      <c r="Z574" s="793"/>
    </row>
    <row r="575">
      <c r="A575" s="791">
        <f t="shared" si="1"/>
        <v>45431</v>
      </c>
      <c r="B575" s="793"/>
      <c r="C575" s="793"/>
      <c r="D575" s="793"/>
      <c r="E575" s="793"/>
      <c r="F575" s="793"/>
      <c r="G575" s="793"/>
      <c r="H575" s="793"/>
      <c r="I575" s="793"/>
      <c r="J575" s="793"/>
      <c r="K575" s="793"/>
      <c r="L575" s="793"/>
      <c r="M575" s="793"/>
      <c r="N575" s="793"/>
      <c r="O575" s="793"/>
      <c r="P575" s="793"/>
      <c r="Q575" s="793"/>
      <c r="R575" s="793"/>
      <c r="S575" s="793"/>
      <c r="T575" s="793"/>
      <c r="U575" s="793"/>
      <c r="V575" s="793"/>
      <c r="W575" s="793"/>
      <c r="X575" s="793"/>
      <c r="Y575" s="793"/>
      <c r="Z575" s="793"/>
    </row>
    <row r="576">
      <c r="A576" s="791">
        <f t="shared" si="1"/>
        <v>45432</v>
      </c>
      <c r="B576" s="793"/>
      <c r="C576" s="793"/>
      <c r="D576" s="793"/>
      <c r="E576" s="793"/>
      <c r="F576" s="793"/>
      <c r="G576" s="793"/>
      <c r="H576" s="793"/>
      <c r="I576" s="793"/>
      <c r="J576" s="793"/>
      <c r="K576" s="793"/>
      <c r="L576" s="793"/>
      <c r="M576" s="793"/>
      <c r="N576" s="793"/>
      <c r="O576" s="793"/>
      <c r="P576" s="793"/>
      <c r="Q576" s="793"/>
      <c r="R576" s="793"/>
      <c r="S576" s="793"/>
      <c r="T576" s="793"/>
      <c r="U576" s="793"/>
      <c r="V576" s="793"/>
      <c r="W576" s="793"/>
      <c r="X576" s="793"/>
      <c r="Y576" s="793"/>
      <c r="Z576" s="793"/>
    </row>
    <row r="577">
      <c r="A577" s="791">
        <f t="shared" si="1"/>
        <v>45433</v>
      </c>
      <c r="B577" s="793"/>
      <c r="C577" s="793"/>
      <c r="D577" s="793"/>
      <c r="E577" s="793"/>
      <c r="F577" s="793"/>
      <c r="G577" s="793"/>
      <c r="H577" s="793"/>
      <c r="I577" s="793"/>
      <c r="J577" s="793"/>
      <c r="K577" s="793"/>
      <c r="L577" s="793"/>
      <c r="M577" s="793"/>
      <c r="N577" s="793"/>
      <c r="O577" s="793"/>
      <c r="P577" s="793"/>
      <c r="Q577" s="793"/>
      <c r="R577" s="793"/>
      <c r="S577" s="793"/>
      <c r="T577" s="793"/>
      <c r="U577" s="793"/>
      <c r="V577" s="793"/>
      <c r="W577" s="793"/>
      <c r="X577" s="793"/>
      <c r="Y577" s="793"/>
      <c r="Z577" s="793"/>
    </row>
    <row r="578">
      <c r="A578" s="791">
        <f t="shared" si="1"/>
        <v>45434</v>
      </c>
      <c r="B578" s="793"/>
      <c r="C578" s="793"/>
      <c r="D578" s="793"/>
      <c r="E578" s="793"/>
      <c r="F578" s="793"/>
      <c r="G578" s="793"/>
      <c r="H578" s="793"/>
      <c r="I578" s="793"/>
      <c r="J578" s="793"/>
      <c r="K578" s="793"/>
      <c r="L578" s="793"/>
      <c r="M578" s="793"/>
      <c r="N578" s="793"/>
      <c r="O578" s="793"/>
      <c r="P578" s="793"/>
      <c r="Q578" s="793"/>
      <c r="R578" s="793"/>
      <c r="S578" s="793"/>
      <c r="T578" s="793"/>
      <c r="U578" s="793"/>
      <c r="V578" s="793"/>
      <c r="W578" s="793"/>
      <c r="X578" s="793"/>
      <c r="Y578" s="793"/>
      <c r="Z578" s="793"/>
    </row>
    <row r="579">
      <c r="A579" s="791">
        <f t="shared" si="1"/>
        <v>45435</v>
      </c>
      <c r="B579" s="793"/>
      <c r="C579" s="793"/>
      <c r="D579" s="793"/>
      <c r="E579" s="793"/>
      <c r="F579" s="793"/>
      <c r="G579" s="793"/>
      <c r="H579" s="793"/>
      <c r="I579" s="793"/>
      <c r="J579" s="793"/>
      <c r="K579" s="793"/>
      <c r="L579" s="793"/>
      <c r="M579" s="793"/>
      <c r="N579" s="793"/>
      <c r="O579" s="793"/>
      <c r="P579" s="793"/>
      <c r="Q579" s="793"/>
      <c r="R579" s="793"/>
      <c r="S579" s="793"/>
      <c r="T579" s="793"/>
      <c r="U579" s="793"/>
      <c r="V579" s="793"/>
      <c r="W579" s="793"/>
      <c r="X579" s="793"/>
      <c r="Y579" s="793"/>
      <c r="Z579" s="793"/>
    </row>
    <row r="580">
      <c r="A580" s="791">
        <f t="shared" si="1"/>
        <v>45436</v>
      </c>
      <c r="B580" s="793"/>
      <c r="C580" s="793"/>
      <c r="D580" s="793"/>
      <c r="E580" s="793"/>
      <c r="F580" s="793"/>
      <c r="G580" s="793"/>
      <c r="H580" s="793"/>
      <c r="I580" s="793"/>
      <c r="J580" s="793"/>
      <c r="K580" s="793"/>
      <c r="L580" s="793"/>
      <c r="M580" s="793"/>
      <c r="N580" s="793"/>
      <c r="O580" s="793"/>
      <c r="P580" s="793"/>
      <c r="Q580" s="793"/>
      <c r="R580" s="793"/>
      <c r="S580" s="793"/>
      <c r="T580" s="793"/>
      <c r="U580" s="793"/>
      <c r="V580" s="793"/>
      <c r="W580" s="793"/>
      <c r="X580" s="793"/>
      <c r="Y580" s="793"/>
      <c r="Z580" s="793"/>
    </row>
    <row r="581">
      <c r="A581" s="791">
        <f t="shared" si="1"/>
        <v>45437</v>
      </c>
      <c r="B581" s="793"/>
      <c r="C581" s="793"/>
      <c r="D581" s="793"/>
      <c r="E581" s="793"/>
      <c r="F581" s="793"/>
      <c r="G581" s="793"/>
      <c r="H581" s="793"/>
      <c r="I581" s="793"/>
      <c r="J581" s="793"/>
      <c r="K581" s="793"/>
      <c r="L581" s="793"/>
      <c r="M581" s="793"/>
      <c r="N581" s="793"/>
      <c r="O581" s="793"/>
      <c r="P581" s="793"/>
      <c r="Q581" s="793"/>
      <c r="R581" s="793"/>
      <c r="S581" s="793"/>
      <c r="T581" s="793"/>
      <c r="U581" s="793"/>
      <c r="V581" s="793"/>
      <c r="W581" s="793"/>
      <c r="X581" s="793"/>
      <c r="Y581" s="793"/>
      <c r="Z581" s="793"/>
    </row>
    <row r="582">
      <c r="A582" s="791">
        <f t="shared" si="1"/>
        <v>45438</v>
      </c>
      <c r="B582" s="793"/>
      <c r="C582" s="793"/>
      <c r="D582" s="793"/>
      <c r="E582" s="793"/>
      <c r="F582" s="793"/>
      <c r="G582" s="793"/>
      <c r="H582" s="793"/>
      <c r="I582" s="793"/>
      <c r="J582" s="793"/>
      <c r="K582" s="793"/>
      <c r="L582" s="793"/>
      <c r="M582" s="793"/>
      <c r="N582" s="793"/>
      <c r="O582" s="793"/>
      <c r="P582" s="793"/>
      <c r="Q582" s="793"/>
      <c r="R582" s="793"/>
      <c r="S582" s="793"/>
      <c r="T582" s="793"/>
      <c r="U582" s="793"/>
      <c r="V582" s="793"/>
      <c r="W582" s="793"/>
      <c r="X582" s="793"/>
      <c r="Y582" s="793"/>
      <c r="Z582" s="793"/>
    </row>
    <row r="583">
      <c r="A583" s="791">
        <f t="shared" si="1"/>
        <v>45439</v>
      </c>
      <c r="B583" s="793"/>
      <c r="C583" s="793"/>
      <c r="D583" s="793"/>
      <c r="E583" s="793"/>
      <c r="F583" s="793"/>
      <c r="G583" s="793"/>
      <c r="H583" s="793"/>
      <c r="I583" s="793"/>
      <c r="J583" s="793"/>
      <c r="K583" s="793"/>
      <c r="L583" s="793"/>
      <c r="M583" s="793"/>
      <c r="N583" s="793"/>
      <c r="O583" s="793"/>
      <c r="P583" s="793"/>
      <c r="Q583" s="793"/>
      <c r="R583" s="793"/>
      <c r="S583" s="793"/>
      <c r="T583" s="793"/>
      <c r="U583" s="793"/>
      <c r="V583" s="793"/>
      <c r="W583" s="793"/>
      <c r="X583" s="793"/>
      <c r="Y583" s="793"/>
      <c r="Z583" s="793"/>
    </row>
    <row r="584">
      <c r="A584" s="791">
        <f t="shared" si="1"/>
        <v>45440</v>
      </c>
      <c r="B584" s="793"/>
      <c r="C584" s="793"/>
      <c r="D584" s="793"/>
      <c r="E584" s="793"/>
      <c r="F584" s="793"/>
      <c r="G584" s="793"/>
      <c r="H584" s="793"/>
      <c r="I584" s="793"/>
      <c r="J584" s="793"/>
      <c r="K584" s="793"/>
      <c r="L584" s="793"/>
      <c r="M584" s="793"/>
      <c r="N584" s="793"/>
      <c r="O584" s="793"/>
      <c r="P584" s="793"/>
      <c r="Q584" s="793"/>
      <c r="R584" s="793"/>
      <c r="S584" s="793"/>
      <c r="T584" s="793"/>
      <c r="U584" s="793"/>
      <c r="V584" s="793"/>
      <c r="W584" s="793"/>
      <c r="X584" s="793"/>
      <c r="Y584" s="793"/>
      <c r="Z584" s="793"/>
    </row>
    <row r="585">
      <c r="A585" s="791">
        <f t="shared" si="1"/>
        <v>45441</v>
      </c>
      <c r="B585" s="793"/>
      <c r="C585" s="793"/>
      <c r="D585" s="793"/>
      <c r="E585" s="793"/>
      <c r="F585" s="793"/>
      <c r="G585" s="793"/>
      <c r="H585" s="793"/>
      <c r="I585" s="793"/>
      <c r="J585" s="793"/>
      <c r="K585" s="793"/>
      <c r="L585" s="793"/>
      <c r="M585" s="793"/>
      <c r="N585" s="793"/>
      <c r="O585" s="793"/>
      <c r="P585" s="793"/>
      <c r="Q585" s="793"/>
      <c r="R585" s="793"/>
      <c r="S585" s="793"/>
      <c r="T585" s="793"/>
      <c r="U585" s="793"/>
      <c r="V585" s="793"/>
      <c r="W585" s="793"/>
      <c r="X585" s="793"/>
      <c r="Y585" s="793"/>
      <c r="Z585" s="793"/>
    </row>
    <row r="586">
      <c r="A586" s="791">
        <f t="shared" si="1"/>
        <v>45442</v>
      </c>
      <c r="B586" s="793"/>
      <c r="C586" s="793"/>
      <c r="D586" s="793"/>
      <c r="E586" s="793"/>
      <c r="F586" s="793"/>
      <c r="G586" s="793"/>
      <c r="H586" s="793"/>
      <c r="I586" s="793"/>
      <c r="J586" s="793"/>
      <c r="K586" s="793"/>
      <c r="L586" s="793"/>
      <c r="M586" s="793"/>
      <c r="N586" s="793"/>
      <c r="O586" s="793"/>
      <c r="P586" s="793"/>
      <c r="Q586" s="793"/>
      <c r="R586" s="793"/>
      <c r="S586" s="793"/>
      <c r="T586" s="793"/>
      <c r="U586" s="793"/>
      <c r="V586" s="793"/>
      <c r="W586" s="793"/>
      <c r="X586" s="793"/>
      <c r="Y586" s="793"/>
      <c r="Z586" s="793"/>
    </row>
    <row r="587">
      <c r="A587" s="791">
        <f t="shared" si="1"/>
        <v>45443</v>
      </c>
      <c r="B587" s="793"/>
      <c r="C587" s="793"/>
      <c r="D587" s="793"/>
      <c r="E587" s="793"/>
      <c r="F587" s="793"/>
      <c r="G587" s="793"/>
      <c r="H587" s="793"/>
      <c r="I587" s="793"/>
      <c r="J587" s="793"/>
      <c r="K587" s="793"/>
      <c r="L587" s="793"/>
      <c r="M587" s="793"/>
      <c r="N587" s="793"/>
      <c r="O587" s="793"/>
      <c r="P587" s="793"/>
      <c r="Q587" s="793"/>
      <c r="R587" s="793"/>
      <c r="S587" s="793"/>
      <c r="T587" s="793"/>
      <c r="U587" s="793"/>
      <c r="V587" s="793"/>
      <c r="W587" s="793"/>
      <c r="X587" s="793"/>
      <c r="Y587" s="793"/>
      <c r="Z587" s="793"/>
    </row>
    <row r="588">
      <c r="A588" s="791">
        <f t="shared" si="1"/>
        <v>45444</v>
      </c>
      <c r="B588" s="793"/>
      <c r="C588" s="793"/>
      <c r="D588" s="793"/>
      <c r="E588" s="793"/>
      <c r="F588" s="793"/>
      <c r="G588" s="793"/>
      <c r="H588" s="793"/>
      <c r="I588" s="793"/>
      <c r="J588" s="793"/>
      <c r="K588" s="793"/>
      <c r="L588" s="793"/>
      <c r="M588" s="793"/>
      <c r="N588" s="793"/>
      <c r="O588" s="793"/>
      <c r="P588" s="793"/>
      <c r="Q588" s="793"/>
      <c r="R588" s="793"/>
      <c r="S588" s="793"/>
      <c r="T588" s="793"/>
      <c r="U588" s="793"/>
      <c r="V588" s="793"/>
      <c r="W588" s="793"/>
      <c r="X588" s="793"/>
      <c r="Y588" s="793"/>
      <c r="Z588" s="793"/>
    </row>
    <row r="589">
      <c r="A589" s="791">
        <f t="shared" si="1"/>
        <v>45445</v>
      </c>
      <c r="B589" s="793"/>
      <c r="C589" s="793"/>
      <c r="D589" s="793"/>
      <c r="E589" s="793"/>
      <c r="F589" s="793"/>
      <c r="G589" s="793"/>
      <c r="H589" s="793"/>
      <c r="I589" s="793"/>
      <c r="J589" s="793"/>
      <c r="K589" s="793"/>
      <c r="L589" s="793"/>
      <c r="M589" s="793"/>
      <c r="N589" s="793"/>
      <c r="O589" s="793"/>
      <c r="P589" s="793"/>
      <c r="Q589" s="793"/>
      <c r="R589" s="793"/>
      <c r="S589" s="793"/>
      <c r="T589" s="793"/>
      <c r="U589" s="793"/>
      <c r="V589" s="793"/>
      <c r="W589" s="793"/>
      <c r="X589" s="793"/>
      <c r="Y589" s="793"/>
      <c r="Z589" s="793"/>
    </row>
    <row r="590">
      <c r="A590" s="791">
        <f t="shared" si="1"/>
        <v>45446</v>
      </c>
      <c r="B590" s="793"/>
      <c r="C590" s="793"/>
      <c r="D590" s="793"/>
      <c r="E590" s="793"/>
      <c r="F590" s="793"/>
      <c r="G590" s="793"/>
      <c r="H590" s="793"/>
      <c r="I590" s="793"/>
      <c r="J590" s="793"/>
      <c r="K590" s="793"/>
      <c r="L590" s="793"/>
      <c r="M590" s="793"/>
      <c r="N590" s="793"/>
      <c r="O590" s="793"/>
      <c r="P590" s="793"/>
      <c r="Q590" s="793"/>
      <c r="R590" s="793"/>
      <c r="S590" s="793"/>
      <c r="T590" s="793"/>
      <c r="U590" s="793"/>
      <c r="V590" s="793"/>
      <c r="W590" s="793"/>
      <c r="X590" s="793"/>
      <c r="Y590" s="793"/>
      <c r="Z590" s="793"/>
    </row>
    <row r="591">
      <c r="A591" s="791">
        <f t="shared" si="1"/>
        <v>45447</v>
      </c>
      <c r="B591" s="793"/>
      <c r="C591" s="793"/>
      <c r="D591" s="793"/>
      <c r="E591" s="793"/>
      <c r="F591" s="793"/>
      <c r="G591" s="793"/>
      <c r="H591" s="793"/>
      <c r="I591" s="793"/>
      <c r="J591" s="793"/>
      <c r="K591" s="793"/>
      <c r="L591" s="793"/>
      <c r="M591" s="793"/>
      <c r="N591" s="793"/>
      <c r="O591" s="793"/>
      <c r="P591" s="793"/>
      <c r="Q591" s="793"/>
      <c r="R591" s="793"/>
      <c r="S591" s="793"/>
      <c r="T591" s="793"/>
      <c r="U591" s="793"/>
      <c r="V591" s="793"/>
      <c r="W591" s="793"/>
      <c r="X591" s="793"/>
      <c r="Y591" s="793"/>
      <c r="Z591" s="793"/>
    </row>
    <row r="592">
      <c r="A592" s="791">
        <f t="shared" si="1"/>
        <v>45448</v>
      </c>
      <c r="B592" s="793"/>
      <c r="C592" s="793"/>
      <c r="D592" s="793"/>
      <c r="E592" s="793"/>
      <c r="F592" s="793"/>
      <c r="G592" s="793"/>
      <c r="H592" s="793"/>
      <c r="I592" s="793"/>
      <c r="J592" s="793"/>
      <c r="K592" s="793"/>
      <c r="L592" s="793"/>
      <c r="M592" s="793"/>
      <c r="N592" s="793"/>
      <c r="O592" s="793"/>
      <c r="P592" s="793"/>
      <c r="Q592" s="793"/>
      <c r="R592" s="793"/>
      <c r="S592" s="793"/>
      <c r="T592" s="793"/>
      <c r="U592" s="793"/>
      <c r="V592" s="793"/>
      <c r="W592" s="793"/>
      <c r="X592" s="793"/>
      <c r="Y592" s="793"/>
      <c r="Z592" s="793"/>
    </row>
    <row r="593">
      <c r="A593" s="791">
        <f t="shared" si="1"/>
        <v>45449</v>
      </c>
      <c r="B593" s="793"/>
      <c r="C593" s="793"/>
      <c r="D593" s="793"/>
      <c r="E593" s="793"/>
      <c r="F593" s="793"/>
      <c r="G593" s="793"/>
      <c r="H593" s="793"/>
      <c r="I593" s="793"/>
      <c r="J593" s="793"/>
      <c r="K593" s="793"/>
      <c r="L593" s="793"/>
      <c r="M593" s="793"/>
      <c r="N593" s="793"/>
      <c r="O593" s="793"/>
      <c r="P593" s="793"/>
      <c r="Q593" s="793"/>
      <c r="R593" s="793"/>
      <c r="S593" s="793"/>
      <c r="T593" s="793"/>
      <c r="U593" s="793"/>
      <c r="V593" s="793"/>
      <c r="W593" s="793"/>
      <c r="X593" s="793"/>
      <c r="Y593" s="793"/>
      <c r="Z593" s="793"/>
    </row>
    <row r="594">
      <c r="A594" s="791">
        <f t="shared" si="1"/>
        <v>45450</v>
      </c>
      <c r="B594" s="793"/>
      <c r="C594" s="793"/>
      <c r="D594" s="793"/>
      <c r="E594" s="793"/>
      <c r="F594" s="793"/>
      <c r="G594" s="793"/>
      <c r="H594" s="793"/>
      <c r="I594" s="793"/>
      <c r="J594" s="793"/>
      <c r="K594" s="793"/>
      <c r="L594" s="793"/>
      <c r="M594" s="793"/>
      <c r="N594" s="793"/>
      <c r="O594" s="793"/>
      <c r="P594" s="793"/>
      <c r="Q594" s="793"/>
      <c r="R594" s="793"/>
      <c r="S594" s="793"/>
      <c r="T594" s="793"/>
      <c r="U594" s="793"/>
      <c r="V594" s="793"/>
      <c r="W594" s="793"/>
      <c r="X594" s="793"/>
      <c r="Y594" s="793"/>
      <c r="Z594" s="793"/>
    </row>
    <row r="595">
      <c r="A595" s="791">
        <f t="shared" si="1"/>
        <v>45451</v>
      </c>
      <c r="B595" s="793"/>
      <c r="C595" s="793"/>
      <c r="D595" s="793"/>
      <c r="E595" s="793"/>
      <c r="F595" s="793"/>
      <c r="G595" s="793"/>
      <c r="H595" s="793"/>
      <c r="I595" s="793"/>
      <c r="J595" s="793"/>
      <c r="K595" s="793"/>
      <c r="L595" s="793"/>
      <c r="M595" s="793"/>
      <c r="N595" s="793"/>
      <c r="O595" s="793"/>
      <c r="P595" s="793"/>
      <c r="Q595" s="793"/>
      <c r="R595" s="793"/>
      <c r="S595" s="793"/>
      <c r="T595" s="793"/>
      <c r="U595" s="793"/>
      <c r="V595" s="793"/>
      <c r="W595" s="793"/>
      <c r="X595" s="793"/>
      <c r="Y595" s="793"/>
      <c r="Z595" s="793"/>
    </row>
    <row r="596">
      <c r="A596" s="791">
        <f t="shared" si="1"/>
        <v>45452</v>
      </c>
      <c r="B596" s="793"/>
      <c r="C596" s="793"/>
      <c r="D596" s="793"/>
      <c r="E596" s="793"/>
      <c r="F596" s="793"/>
      <c r="G596" s="793"/>
      <c r="H596" s="793"/>
      <c r="I596" s="793"/>
      <c r="J596" s="793"/>
      <c r="K596" s="793"/>
      <c r="L596" s="793"/>
      <c r="M596" s="793"/>
      <c r="N596" s="793"/>
      <c r="O596" s="793"/>
      <c r="P596" s="793"/>
      <c r="Q596" s="793"/>
      <c r="R596" s="793"/>
      <c r="S596" s="793"/>
      <c r="T596" s="793"/>
      <c r="U596" s="793"/>
      <c r="V596" s="793"/>
      <c r="W596" s="793"/>
      <c r="X596" s="793"/>
      <c r="Y596" s="793"/>
      <c r="Z596" s="793"/>
    </row>
    <row r="597">
      <c r="A597" s="791">
        <f t="shared" si="1"/>
        <v>45453</v>
      </c>
      <c r="B597" s="793"/>
      <c r="C597" s="793"/>
      <c r="D597" s="793"/>
      <c r="E597" s="793"/>
      <c r="F597" s="793"/>
      <c r="G597" s="793"/>
      <c r="H597" s="793"/>
      <c r="I597" s="793"/>
      <c r="J597" s="793"/>
      <c r="K597" s="793"/>
      <c r="L597" s="793"/>
      <c r="M597" s="793"/>
      <c r="N597" s="793"/>
      <c r="O597" s="793"/>
      <c r="P597" s="793"/>
      <c r="Q597" s="793"/>
      <c r="R597" s="793"/>
      <c r="S597" s="793"/>
      <c r="T597" s="793"/>
      <c r="U597" s="793"/>
      <c r="V597" s="793"/>
      <c r="W597" s="793"/>
      <c r="X597" s="793"/>
      <c r="Y597" s="793"/>
      <c r="Z597" s="793"/>
    </row>
    <row r="598">
      <c r="A598" s="791">
        <f t="shared" si="1"/>
        <v>45454</v>
      </c>
      <c r="B598" s="793"/>
      <c r="C598" s="793"/>
      <c r="D598" s="793"/>
      <c r="E598" s="793"/>
      <c r="F598" s="793"/>
      <c r="G598" s="793"/>
      <c r="H598" s="793"/>
      <c r="I598" s="793"/>
      <c r="J598" s="793"/>
      <c r="K598" s="793"/>
      <c r="L598" s="793"/>
      <c r="M598" s="793"/>
      <c r="N598" s="793"/>
      <c r="O598" s="793"/>
      <c r="P598" s="793"/>
      <c r="Q598" s="793"/>
      <c r="R598" s="793"/>
      <c r="S598" s="793"/>
      <c r="T598" s="793"/>
      <c r="U598" s="793"/>
      <c r="V598" s="793"/>
      <c r="W598" s="793"/>
      <c r="X598" s="793"/>
      <c r="Y598" s="793"/>
      <c r="Z598" s="793"/>
    </row>
    <row r="599">
      <c r="A599" s="791">
        <f t="shared" si="1"/>
        <v>45455</v>
      </c>
      <c r="B599" s="793"/>
      <c r="C599" s="793"/>
      <c r="D599" s="793"/>
      <c r="E599" s="793"/>
      <c r="F599" s="793"/>
      <c r="G599" s="793"/>
      <c r="H599" s="793"/>
      <c r="I599" s="793"/>
      <c r="J599" s="793"/>
      <c r="K599" s="793"/>
      <c r="L599" s="793"/>
      <c r="M599" s="793"/>
      <c r="N599" s="793"/>
      <c r="O599" s="793"/>
      <c r="P599" s="793"/>
      <c r="Q599" s="793"/>
      <c r="R599" s="793"/>
      <c r="S599" s="793"/>
      <c r="T599" s="793"/>
      <c r="U599" s="793"/>
      <c r="V599" s="793"/>
      <c r="W599" s="793"/>
      <c r="X599" s="793"/>
      <c r="Y599" s="793"/>
      <c r="Z599" s="793"/>
    </row>
    <row r="600">
      <c r="A600" s="791">
        <f t="shared" si="1"/>
        <v>45456</v>
      </c>
      <c r="B600" s="793"/>
      <c r="C600" s="793"/>
      <c r="D600" s="793"/>
      <c r="E600" s="793"/>
      <c r="F600" s="793"/>
      <c r="G600" s="793"/>
      <c r="H600" s="793"/>
      <c r="I600" s="793"/>
      <c r="J600" s="793"/>
      <c r="K600" s="793"/>
      <c r="L600" s="793"/>
      <c r="M600" s="793"/>
      <c r="N600" s="793"/>
      <c r="O600" s="793"/>
      <c r="P600" s="793"/>
      <c r="Q600" s="793"/>
      <c r="R600" s="793"/>
      <c r="S600" s="793"/>
      <c r="T600" s="793"/>
      <c r="U600" s="793"/>
      <c r="V600" s="793"/>
      <c r="W600" s="793"/>
      <c r="X600" s="793"/>
      <c r="Y600" s="793"/>
      <c r="Z600" s="793"/>
    </row>
    <row r="601">
      <c r="A601" s="791">
        <f t="shared" si="1"/>
        <v>45457</v>
      </c>
      <c r="B601" s="793"/>
      <c r="C601" s="793"/>
      <c r="D601" s="793"/>
      <c r="E601" s="793"/>
      <c r="F601" s="793"/>
      <c r="G601" s="793"/>
      <c r="H601" s="793"/>
      <c r="I601" s="793"/>
      <c r="J601" s="793"/>
      <c r="K601" s="793"/>
      <c r="L601" s="793"/>
      <c r="M601" s="793"/>
      <c r="N601" s="793"/>
      <c r="O601" s="793"/>
      <c r="P601" s="793"/>
      <c r="Q601" s="793"/>
      <c r="R601" s="793"/>
      <c r="S601" s="793"/>
      <c r="T601" s="793"/>
      <c r="U601" s="793"/>
      <c r="V601" s="793"/>
      <c r="W601" s="793"/>
      <c r="X601" s="793"/>
      <c r="Y601" s="793"/>
      <c r="Z601" s="793"/>
    </row>
    <row r="602">
      <c r="A602" s="791">
        <f t="shared" si="1"/>
        <v>45458</v>
      </c>
      <c r="B602" s="793"/>
      <c r="C602" s="793"/>
      <c r="D602" s="793"/>
      <c r="E602" s="793"/>
      <c r="F602" s="793"/>
      <c r="G602" s="793"/>
      <c r="H602" s="793"/>
      <c r="I602" s="793"/>
      <c r="J602" s="793"/>
      <c r="K602" s="793"/>
      <c r="L602" s="793"/>
      <c r="M602" s="793"/>
      <c r="N602" s="793"/>
      <c r="O602" s="793"/>
      <c r="P602" s="793"/>
      <c r="Q602" s="793"/>
      <c r="R602" s="793"/>
      <c r="S602" s="793"/>
      <c r="T602" s="793"/>
      <c r="U602" s="793"/>
      <c r="V602" s="793"/>
      <c r="W602" s="793"/>
      <c r="X602" s="793"/>
      <c r="Y602" s="793"/>
      <c r="Z602" s="793"/>
    </row>
    <row r="603">
      <c r="A603" s="791">
        <f t="shared" si="1"/>
        <v>45459</v>
      </c>
      <c r="B603" s="793"/>
      <c r="C603" s="793"/>
      <c r="D603" s="793"/>
      <c r="E603" s="793"/>
      <c r="F603" s="793"/>
      <c r="G603" s="793"/>
      <c r="H603" s="793"/>
      <c r="I603" s="793"/>
      <c r="J603" s="793"/>
      <c r="K603" s="793"/>
      <c r="L603" s="793"/>
      <c r="M603" s="793"/>
      <c r="N603" s="793"/>
      <c r="O603" s="793"/>
      <c r="P603" s="793"/>
      <c r="Q603" s="793"/>
      <c r="R603" s="793"/>
      <c r="S603" s="793"/>
      <c r="T603" s="793"/>
      <c r="U603" s="793"/>
      <c r="V603" s="793"/>
      <c r="W603" s="793"/>
      <c r="X603" s="793"/>
      <c r="Y603" s="793"/>
      <c r="Z603" s="793"/>
    </row>
    <row r="604">
      <c r="A604" s="791">
        <f t="shared" si="1"/>
        <v>45460</v>
      </c>
      <c r="B604" s="793"/>
      <c r="C604" s="793"/>
      <c r="D604" s="793"/>
      <c r="E604" s="793"/>
      <c r="F604" s="793"/>
      <c r="G604" s="793"/>
      <c r="H604" s="793"/>
      <c r="I604" s="793"/>
      <c r="J604" s="793"/>
      <c r="K604" s="793"/>
      <c r="L604" s="793"/>
      <c r="M604" s="793"/>
      <c r="N604" s="793"/>
      <c r="O604" s="793"/>
      <c r="P604" s="793"/>
      <c r="Q604" s="793"/>
      <c r="R604" s="793"/>
      <c r="S604" s="793"/>
      <c r="T604" s="793"/>
      <c r="U604" s="793"/>
      <c r="V604" s="793"/>
      <c r="W604" s="793"/>
      <c r="X604" s="793"/>
      <c r="Y604" s="793"/>
      <c r="Z604" s="793"/>
    </row>
    <row r="605">
      <c r="A605" s="791">
        <f t="shared" si="1"/>
        <v>45461</v>
      </c>
      <c r="B605" s="793"/>
      <c r="C605" s="793"/>
      <c r="D605" s="793"/>
      <c r="E605" s="793"/>
      <c r="F605" s="793"/>
      <c r="G605" s="793"/>
      <c r="H605" s="793"/>
      <c r="I605" s="793"/>
      <c r="J605" s="793"/>
      <c r="K605" s="793"/>
      <c r="L605" s="793"/>
      <c r="M605" s="793"/>
      <c r="N605" s="793"/>
      <c r="O605" s="793"/>
      <c r="P605" s="793"/>
      <c r="Q605" s="793"/>
      <c r="R605" s="793"/>
      <c r="S605" s="793"/>
      <c r="T605" s="793"/>
      <c r="U605" s="793"/>
      <c r="V605" s="793"/>
      <c r="W605" s="793"/>
      <c r="X605" s="793"/>
      <c r="Y605" s="793"/>
      <c r="Z605" s="793"/>
    </row>
    <row r="606">
      <c r="A606" s="791">
        <f t="shared" si="1"/>
        <v>45462</v>
      </c>
      <c r="B606" s="793"/>
      <c r="C606" s="793"/>
      <c r="D606" s="793"/>
      <c r="E606" s="793"/>
      <c r="F606" s="793"/>
      <c r="G606" s="793"/>
      <c r="H606" s="793"/>
      <c r="I606" s="793"/>
      <c r="J606" s="793"/>
      <c r="K606" s="793"/>
      <c r="L606" s="793"/>
      <c r="M606" s="793"/>
      <c r="N606" s="793"/>
      <c r="O606" s="793"/>
      <c r="P606" s="793"/>
      <c r="Q606" s="793"/>
      <c r="R606" s="793"/>
      <c r="S606" s="793"/>
      <c r="T606" s="793"/>
      <c r="U606" s="793"/>
      <c r="V606" s="793"/>
      <c r="W606" s="793"/>
      <c r="X606" s="793"/>
      <c r="Y606" s="793"/>
      <c r="Z606" s="793"/>
    </row>
    <row r="607">
      <c r="A607" s="791">
        <f t="shared" si="1"/>
        <v>45463</v>
      </c>
      <c r="B607" s="793"/>
      <c r="C607" s="793"/>
      <c r="D607" s="793"/>
      <c r="E607" s="793"/>
      <c r="F607" s="793"/>
      <c r="G607" s="793"/>
      <c r="H607" s="793"/>
      <c r="I607" s="793"/>
      <c r="J607" s="793"/>
      <c r="K607" s="793"/>
      <c r="L607" s="793"/>
      <c r="M607" s="793"/>
      <c r="N607" s="793"/>
      <c r="O607" s="793"/>
      <c r="P607" s="793"/>
      <c r="Q607" s="793"/>
      <c r="R607" s="793"/>
      <c r="S607" s="793"/>
      <c r="T607" s="793"/>
      <c r="U607" s="793"/>
      <c r="V607" s="793"/>
      <c r="W607" s="793"/>
      <c r="X607" s="793"/>
      <c r="Y607" s="793"/>
      <c r="Z607" s="793"/>
    </row>
    <row r="608">
      <c r="A608" s="791">
        <f t="shared" si="1"/>
        <v>45464</v>
      </c>
      <c r="B608" s="793"/>
      <c r="C608" s="793"/>
      <c r="D608" s="793"/>
      <c r="E608" s="793"/>
      <c r="F608" s="793"/>
      <c r="G608" s="793"/>
      <c r="H608" s="793"/>
      <c r="I608" s="793"/>
      <c r="J608" s="793"/>
      <c r="K608" s="793"/>
      <c r="L608" s="793"/>
      <c r="M608" s="793"/>
      <c r="N608" s="793"/>
      <c r="O608" s="793"/>
      <c r="P608" s="793"/>
      <c r="Q608" s="793"/>
      <c r="R608" s="793"/>
      <c r="S608" s="793"/>
      <c r="T608" s="793"/>
      <c r="U608" s="793"/>
      <c r="V608" s="793"/>
      <c r="W608" s="793"/>
      <c r="X608" s="793"/>
      <c r="Y608" s="793"/>
      <c r="Z608" s="793"/>
    </row>
    <row r="609">
      <c r="A609" s="791">
        <f t="shared" si="1"/>
        <v>45465</v>
      </c>
      <c r="B609" s="793"/>
      <c r="C609" s="793"/>
      <c r="D609" s="793"/>
      <c r="E609" s="793"/>
      <c r="F609" s="793"/>
      <c r="G609" s="793"/>
      <c r="H609" s="793"/>
      <c r="I609" s="793"/>
      <c r="J609" s="793"/>
      <c r="K609" s="793"/>
      <c r="L609" s="793"/>
      <c r="M609" s="793"/>
      <c r="N609" s="793"/>
      <c r="O609" s="793"/>
      <c r="P609" s="793"/>
      <c r="Q609" s="793"/>
      <c r="R609" s="793"/>
      <c r="S609" s="793"/>
      <c r="T609" s="793"/>
      <c r="U609" s="793"/>
      <c r="V609" s="793"/>
      <c r="W609" s="793"/>
      <c r="X609" s="793"/>
      <c r="Y609" s="793"/>
      <c r="Z609" s="793"/>
    </row>
    <row r="610">
      <c r="A610" s="791">
        <f t="shared" si="1"/>
        <v>45466</v>
      </c>
      <c r="B610" s="793"/>
      <c r="C610" s="793"/>
      <c r="D610" s="793"/>
      <c r="E610" s="793"/>
      <c r="F610" s="793"/>
      <c r="G610" s="793"/>
      <c r="H610" s="793"/>
      <c r="I610" s="793"/>
      <c r="J610" s="793"/>
      <c r="K610" s="793"/>
      <c r="L610" s="793"/>
      <c r="M610" s="793"/>
      <c r="N610" s="793"/>
      <c r="O610" s="793"/>
      <c r="P610" s="793"/>
      <c r="Q610" s="793"/>
      <c r="R610" s="793"/>
      <c r="S610" s="793"/>
      <c r="T610" s="793"/>
      <c r="U610" s="793"/>
      <c r="V610" s="793"/>
      <c r="W610" s="793"/>
      <c r="X610" s="793"/>
      <c r="Y610" s="793"/>
      <c r="Z610" s="793"/>
    </row>
    <row r="611">
      <c r="A611" s="791">
        <f t="shared" si="1"/>
        <v>45467</v>
      </c>
      <c r="B611" s="793"/>
      <c r="C611" s="793"/>
      <c r="D611" s="793"/>
      <c r="E611" s="793"/>
      <c r="F611" s="793"/>
      <c r="G611" s="793"/>
      <c r="H611" s="793"/>
      <c r="I611" s="793"/>
      <c r="J611" s="793"/>
      <c r="K611" s="793"/>
      <c r="L611" s="793"/>
      <c r="M611" s="793"/>
      <c r="N611" s="793"/>
      <c r="O611" s="793"/>
      <c r="P611" s="793"/>
      <c r="Q611" s="793"/>
      <c r="R611" s="793"/>
      <c r="S611" s="793"/>
      <c r="T611" s="793"/>
      <c r="U611" s="793"/>
      <c r="V611" s="793"/>
      <c r="W611" s="793"/>
      <c r="X611" s="793"/>
      <c r="Y611" s="793"/>
      <c r="Z611" s="793"/>
    </row>
    <row r="612">
      <c r="A612" s="791">
        <f t="shared" si="1"/>
        <v>45468</v>
      </c>
      <c r="B612" s="793"/>
      <c r="C612" s="793"/>
      <c r="D612" s="793"/>
      <c r="E612" s="793"/>
      <c r="F612" s="793"/>
      <c r="G612" s="793"/>
      <c r="H612" s="793"/>
      <c r="I612" s="793"/>
      <c r="J612" s="793"/>
      <c r="K612" s="793"/>
      <c r="L612" s="793"/>
      <c r="M612" s="793"/>
      <c r="N612" s="793"/>
      <c r="O612" s="793"/>
      <c r="P612" s="793"/>
      <c r="Q612" s="793"/>
      <c r="R612" s="793"/>
      <c r="S612" s="793"/>
      <c r="T612" s="793"/>
      <c r="U612" s="793"/>
      <c r="V612" s="793"/>
      <c r="W612" s="793"/>
      <c r="X612" s="793"/>
      <c r="Y612" s="793"/>
      <c r="Z612" s="793"/>
    </row>
    <row r="613">
      <c r="A613" s="791">
        <f t="shared" si="1"/>
        <v>45469</v>
      </c>
      <c r="B613" s="793"/>
      <c r="C613" s="793"/>
      <c r="D613" s="793"/>
      <c r="E613" s="793"/>
      <c r="F613" s="793"/>
      <c r="G613" s="793"/>
      <c r="H613" s="793"/>
      <c r="I613" s="793"/>
      <c r="J613" s="793"/>
      <c r="K613" s="793"/>
      <c r="L613" s="793"/>
      <c r="M613" s="793"/>
      <c r="N613" s="793"/>
      <c r="O613" s="793"/>
      <c r="P613" s="793"/>
      <c r="Q613" s="793"/>
      <c r="R613" s="793"/>
      <c r="S613" s="793"/>
      <c r="T613" s="793"/>
      <c r="U613" s="793"/>
      <c r="V613" s="793"/>
      <c r="W613" s="793"/>
      <c r="X613" s="793"/>
      <c r="Y613" s="793"/>
      <c r="Z613" s="793"/>
    </row>
    <row r="614">
      <c r="A614" s="791">
        <f t="shared" si="1"/>
        <v>45470</v>
      </c>
      <c r="B614" s="793"/>
      <c r="C614" s="793"/>
      <c r="D614" s="793"/>
      <c r="E614" s="793"/>
      <c r="F614" s="793"/>
      <c r="G614" s="793"/>
      <c r="H614" s="793"/>
      <c r="I614" s="793"/>
      <c r="J614" s="793"/>
      <c r="K614" s="793"/>
      <c r="L614" s="793"/>
      <c r="M614" s="793"/>
      <c r="N614" s="793"/>
      <c r="O614" s="793"/>
      <c r="P614" s="793"/>
      <c r="Q614" s="793"/>
      <c r="R614" s="793"/>
      <c r="S614" s="793"/>
      <c r="T614" s="793"/>
      <c r="U614" s="793"/>
      <c r="V614" s="793"/>
      <c r="W614" s="793"/>
      <c r="X614" s="793"/>
      <c r="Y614" s="793"/>
      <c r="Z614" s="793"/>
    </row>
    <row r="615">
      <c r="A615" s="791">
        <f t="shared" si="1"/>
        <v>45471</v>
      </c>
      <c r="B615" s="793"/>
      <c r="C615" s="793"/>
      <c r="D615" s="793"/>
      <c r="E615" s="793"/>
      <c r="F615" s="793"/>
      <c r="G615" s="793"/>
      <c r="H615" s="793"/>
      <c r="I615" s="793"/>
      <c r="J615" s="793"/>
      <c r="K615" s="793"/>
      <c r="L615" s="793"/>
      <c r="M615" s="793"/>
      <c r="N615" s="793"/>
      <c r="O615" s="793"/>
      <c r="P615" s="793"/>
      <c r="Q615" s="793"/>
      <c r="R615" s="793"/>
      <c r="S615" s="793"/>
      <c r="T615" s="793"/>
      <c r="U615" s="793"/>
      <c r="V615" s="793"/>
      <c r="W615" s="793"/>
      <c r="X615" s="793"/>
      <c r="Y615" s="793"/>
      <c r="Z615" s="793"/>
    </row>
    <row r="616">
      <c r="A616" s="791">
        <f t="shared" si="1"/>
        <v>45472</v>
      </c>
      <c r="B616" s="793"/>
      <c r="C616" s="793"/>
      <c r="D616" s="793"/>
      <c r="E616" s="793"/>
      <c r="F616" s="793"/>
      <c r="G616" s="793"/>
      <c r="H616" s="793"/>
      <c r="I616" s="793"/>
      <c r="J616" s="793"/>
      <c r="K616" s="793"/>
      <c r="L616" s="793"/>
      <c r="M616" s="793"/>
      <c r="N616" s="793"/>
      <c r="O616" s="793"/>
      <c r="P616" s="793"/>
      <c r="Q616" s="793"/>
      <c r="R616" s="793"/>
      <c r="S616" s="793"/>
      <c r="T616" s="793"/>
      <c r="U616" s="793"/>
      <c r="V616" s="793"/>
      <c r="W616" s="793"/>
      <c r="X616" s="793"/>
      <c r="Y616" s="793"/>
      <c r="Z616" s="793"/>
    </row>
    <row r="617">
      <c r="A617" s="791">
        <f t="shared" si="1"/>
        <v>45473</v>
      </c>
      <c r="B617" s="793"/>
      <c r="C617" s="793"/>
      <c r="D617" s="793"/>
      <c r="E617" s="793"/>
      <c r="F617" s="793"/>
      <c r="G617" s="793"/>
      <c r="H617" s="793"/>
      <c r="I617" s="793"/>
      <c r="J617" s="793"/>
      <c r="K617" s="793"/>
      <c r="L617" s="793"/>
      <c r="M617" s="793"/>
      <c r="N617" s="793"/>
      <c r="O617" s="793"/>
      <c r="P617" s="793"/>
      <c r="Q617" s="793"/>
      <c r="R617" s="793"/>
      <c r="S617" s="793"/>
      <c r="T617" s="793"/>
      <c r="U617" s="793"/>
      <c r="V617" s="793"/>
      <c r="W617" s="793"/>
      <c r="X617" s="793"/>
      <c r="Y617" s="793"/>
      <c r="Z617" s="793"/>
    </row>
    <row r="618">
      <c r="A618" s="791">
        <f t="shared" si="1"/>
        <v>45474</v>
      </c>
      <c r="B618" s="793"/>
      <c r="C618" s="793"/>
      <c r="D618" s="793"/>
      <c r="E618" s="793"/>
      <c r="F618" s="793"/>
      <c r="G618" s="793"/>
      <c r="H618" s="793"/>
      <c r="I618" s="793"/>
      <c r="J618" s="793"/>
      <c r="K618" s="793"/>
      <c r="L618" s="793"/>
      <c r="M618" s="793"/>
      <c r="N618" s="793"/>
      <c r="O618" s="793"/>
      <c r="P618" s="793"/>
      <c r="Q618" s="793"/>
      <c r="R618" s="793"/>
      <c r="S618" s="793"/>
      <c r="T618" s="793"/>
      <c r="U618" s="793"/>
      <c r="V618" s="793"/>
      <c r="W618" s="793"/>
      <c r="X618" s="793"/>
      <c r="Y618" s="793"/>
      <c r="Z618" s="793"/>
    </row>
    <row r="619">
      <c r="A619" s="791">
        <f t="shared" si="1"/>
        <v>45475</v>
      </c>
      <c r="B619" s="793"/>
      <c r="C619" s="793"/>
      <c r="D619" s="793"/>
      <c r="E619" s="793"/>
      <c r="F619" s="793"/>
      <c r="G619" s="793"/>
      <c r="H619" s="793"/>
      <c r="I619" s="793"/>
      <c r="J619" s="793"/>
      <c r="K619" s="793"/>
      <c r="L619" s="793"/>
      <c r="M619" s="793"/>
      <c r="N619" s="793"/>
      <c r="O619" s="793"/>
      <c r="P619" s="793"/>
      <c r="Q619" s="793"/>
      <c r="R619" s="793"/>
      <c r="S619" s="793"/>
      <c r="T619" s="793"/>
      <c r="U619" s="793"/>
      <c r="V619" s="793"/>
      <c r="W619" s="793"/>
      <c r="X619" s="793"/>
      <c r="Y619" s="793"/>
      <c r="Z619" s="793"/>
    </row>
    <row r="620">
      <c r="A620" s="791">
        <f t="shared" si="1"/>
        <v>45476</v>
      </c>
      <c r="B620" s="793"/>
      <c r="C620" s="793"/>
      <c r="D620" s="793"/>
      <c r="E620" s="793"/>
      <c r="F620" s="793"/>
      <c r="G620" s="793"/>
      <c r="H620" s="793"/>
      <c r="I620" s="793"/>
      <c r="J620" s="793"/>
      <c r="K620" s="793"/>
      <c r="L620" s="793"/>
      <c r="M620" s="793"/>
      <c r="N620" s="793"/>
      <c r="O620" s="793"/>
      <c r="P620" s="793"/>
      <c r="Q620" s="793"/>
      <c r="R620" s="793"/>
      <c r="S620" s="793"/>
      <c r="T620" s="793"/>
      <c r="U620" s="793"/>
      <c r="V620" s="793"/>
      <c r="W620" s="793"/>
      <c r="X620" s="793"/>
      <c r="Y620" s="793"/>
      <c r="Z620" s="793"/>
    </row>
    <row r="621">
      <c r="A621" s="791">
        <f t="shared" si="1"/>
        <v>45477</v>
      </c>
      <c r="B621" s="793"/>
      <c r="C621" s="793"/>
      <c r="D621" s="793"/>
      <c r="E621" s="793"/>
      <c r="F621" s="793"/>
      <c r="G621" s="793"/>
      <c r="H621" s="793"/>
      <c r="I621" s="793"/>
      <c r="J621" s="793"/>
      <c r="K621" s="793"/>
      <c r="L621" s="793"/>
      <c r="M621" s="793"/>
      <c r="N621" s="793"/>
      <c r="O621" s="793"/>
      <c r="P621" s="793"/>
      <c r="Q621" s="793"/>
      <c r="R621" s="793"/>
      <c r="S621" s="793"/>
      <c r="T621" s="793"/>
      <c r="U621" s="793"/>
      <c r="V621" s="793"/>
      <c r="W621" s="793"/>
      <c r="X621" s="793"/>
      <c r="Y621" s="793"/>
      <c r="Z621" s="793"/>
    </row>
    <row r="622">
      <c r="A622" s="791">
        <f t="shared" si="1"/>
        <v>45478</v>
      </c>
      <c r="B622" s="793"/>
      <c r="C622" s="793"/>
      <c r="D622" s="793"/>
      <c r="E622" s="793"/>
      <c r="F622" s="793"/>
      <c r="G622" s="793"/>
      <c r="H622" s="793"/>
      <c r="I622" s="793"/>
      <c r="J622" s="793"/>
      <c r="K622" s="793"/>
      <c r="L622" s="793"/>
      <c r="M622" s="793"/>
      <c r="N622" s="793"/>
      <c r="O622" s="793"/>
      <c r="P622" s="793"/>
      <c r="Q622" s="793"/>
      <c r="R622" s="793"/>
      <c r="S622" s="793"/>
      <c r="T622" s="793"/>
      <c r="U622" s="793"/>
      <c r="V622" s="793"/>
      <c r="W622" s="793"/>
      <c r="X622" s="793"/>
      <c r="Y622" s="793"/>
      <c r="Z622" s="793"/>
    </row>
    <row r="623">
      <c r="A623" s="791">
        <f t="shared" si="1"/>
        <v>45479</v>
      </c>
      <c r="B623" s="793"/>
      <c r="C623" s="793"/>
      <c r="D623" s="793"/>
      <c r="E623" s="793"/>
      <c r="F623" s="793"/>
      <c r="G623" s="793"/>
      <c r="H623" s="793"/>
      <c r="I623" s="793"/>
      <c r="J623" s="793"/>
      <c r="K623" s="793"/>
      <c r="L623" s="793"/>
      <c r="M623" s="793"/>
      <c r="N623" s="793"/>
      <c r="O623" s="793"/>
      <c r="P623" s="793"/>
      <c r="Q623" s="793"/>
      <c r="R623" s="793"/>
      <c r="S623" s="793"/>
      <c r="T623" s="793"/>
      <c r="U623" s="793"/>
      <c r="V623" s="793"/>
      <c r="W623" s="793"/>
      <c r="X623" s="793"/>
      <c r="Y623" s="793"/>
      <c r="Z623" s="793"/>
    </row>
    <row r="624">
      <c r="A624" s="791">
        <f t="shared" si="1"/>
        <v>45480</v>
      </c>
      <c r="B624" s="793"/>
      <c r="C624" s="793"/>
      <c r="D624" s="793"/>
      <c r="E624" s="793"/>
      <c r="F624" s="793"/>
      <c r="G624" s="793"/>
      <c r="H624" s="793"/>
      <c r="I624" s="793"/>
      <c r="J624" s="793"/>
      <c r="K624" s="793"/>
      <c r="L624" s="793"/>
      <c r="M624" s="793"/>
      <c r="N624" s="793"/>
      <c r="O624" s="793"/>
      <c r="P624" s="793"/>
      <c r="Q624" s="793"/>
      <c r="R624" s="793"/>
      <c r="S624" s="793"/>
      <c r="T624" s="793"/>
      <c r="U624" s="793"/>
      <c r="V624" s="793"/>
      <c r="W624" s="793"/>
      <c r="X624" s="793"/>
      <c r="Y624" s="793"/>
      <c r="Z624" s="793"/>
    </row>
    <row r="625">
      <c r="A625" s="791">
        <f t="shared" si="1"/>
        <v>45481</v>
      </c>
      <c r="B625" s="793"/>
      <c r="C625" s="793"/>
      <c r="D625" s="793"/>
      <c r="E625" s="793"/>
      <c r="F625" s="793"/>
      <c r="G625" s="793"/>
      <c r="H625" s="793"/>
      <c r="I625" s="793"/>
      <c r="J625" s="793"/>
      <c r="K625" s="793"/>
      <c r="L625" s="793"/>
      <c r="M625" s="793"/>
      <c r="N625" s="793"/>
      <c r="O625" s="793"/>
      <c r="P625" s="793"/>
      <c r="Q625" s="793"/>
      <c r="R625" s="793"/>
      <c r="S625" s="793"/>
      <c r="T625" s="793"/>
      <c r="U625" s="793"/>
      <c r="V625" s="793"/>
      <c r="W625" s="793"/>
      <c r="X625" s="793"/>
      <c r="Y625" s="793"/>
      <c r="Z625" s="793"/>
    </row>
    <row r="626">
      <c r="A626" s="791">
        <f t="shared" si="1"/>
        <v>45482</v>
      </c>
      <c r="B626" s="793"/>
      <c r="C626" s="793"/>
      <c r="D626" s="793"/>
      <c r="E626" s="793"/>
      <c r="F626" s="793"/>
      <c r="G626" s="793"/>
      <c r="H626" s="793"/>
      <c r="I626" s="793"/>
      <c r="J626" s="793"/>
      <c r="K626" s="793"/>
      <c r="L626" s="793"/>
      <c r="M626" s="793"/>
      <c r="N626" s="793"/>
      <c r="O626" s="793"/>
      <c r="P626" s="793"/>
      <c r="Q626" s="793"/>
      <c r="R626" s="793"/>
      <c r="S626" s="793"/>
      <c r="T626" s="793"/>
      <c r="U626" s="793"/>
      <c r="V626" s="793"/>
      <c r="W626" s="793"/>
      <c r="X626" s="793"/>
      <c r="Y626" s="793"/>
      <c r="Z626" s="793"/>
    </row>
    <row r="627">
      <c r="A627" s="791">
        <f t="shared" si="1"/>
        <v>45483</v>
      </c>
      <c r="B627" s="793"/>
      <c r="C627" s="793"/>
      <c r="D627" s="793"/>
      <c r="E627" s="793"/>
      <c r="F627" s="793"/>
      <c r="G627" s="793"/>
      <c r="H627" s="793"/>
      <c r="I627" s="793"/>
      <c r="J627" s="793"/>
      <c r="K627" s="793"/>
      <c r="L627" s="793"/>
      <c r="M627" s="793"/>
      <c r="N627" s="793"/>
      <c r="O627" s="793"/>
      <c r="P627" s="793"/>
      <c r="Q627" s="793"/>
      <c r="R627" s="793"/>
      <c r="S627" s="793"/>
      <c r="T627" s="793"/>
      <c r="U627" s="793"/>
      <c r="V627" s="793"/>
      <c r="W627" s="793"/>
      <c r="X627" s="793"/>
      <c r="Y627" s="793"/>
      <c r="Z627" s="793"/>
    </row>
    <row r="628">
      <c r="A628" s="791">
        <f t="shared" si="1"/>
        <v>45484</v>
      </c>
      <c r="B628" s="793"/>
      <c r="C628" s="793"/>
      <c r="D628" s="793"/>
      <c r="E628" s="793"/>
      <c r="F628" s="793"/>
      <c r="G628" s="793"/>
      <c r="H628" s="793"/>
      <c r="I628" s="793"/>
      <c r="J628" s="793"/>
      <c r="K628" s="793"/>
      <c r="L628" s="793"/>
      <c r="M628" s="793"/>
      <c r="N628" s="793"/>
      <c r="O628" s="793"/>
      <c r="P628" s="793"/>
      <c r="Q628" s="793"/>
      <c r="R628" s="793"/>
      <c r="S628" s="793"/>
      <c r="T628" s="793"/>
      <c r="U628" s="793"/>
      <c r="V628" s="793"/>
      <c r="W628" s="793"/>
      <c r="X628" s="793"/>
      <c r="Y628" s="793"/>
      <c r="Z628" s="793"/>
    </row>
    <row r="629">
      <c r="A629" s="791">
        <f t="shared" si="1"/>
        <v>45485</v>
      </c>
      <c r="B629" s="793"/>
      <c r="C629" s="793"/>
      <c r="D629" s="793"/>
      <c r="E629" s="793"/>
      <c r="F629" s="793"/>
      <c r="G629" s="793"/>
      <c r="H629" s="793"/>
      <c r="I629" s="793"/>
      <c r="J629" s="793"/>
      <c r="K629" s="793"/>
      <c r="L629" s="793"/>
      <c r="M629" s="793"/>
      <c r="N629" s="793"/>
      <c r="O629" s="793"/>
      <c r="P629" s="793"/>
      <c r="Q629" s="793"/>
      <c r="R629" s="793"/>
      <c r="S629" s="793"/>
      <c r="T629" s="793"/>
      <c r="U629" s="793"/>
      <c r="V629" s="793"/>
      <c r="W629" s="793"/>
      <c r="X629" s="793"/>
      <c r="Y629" s="793"/>
      <c r="Z629" s="793"/>
    </row>
    <row r="630">
      <c r="A630" s="791">
        <f t="shared" si="1"/>
        <v>45486</v>
      </c>
      <c r="B630" s="793"/>
      <c r="C630" s="793"/>
      <c r="D630" s="793"/>
      <c r="E630" s="793"/>
      <c r="F630" s="793"/>
      <c r="G630" s="793"/>
      <c r="H630" s="793"/>
      <c r="I630" s="793"/>
      <c r="J630" s="793"/>
      <c r="K630" s="793"/>
      <c r="L630" s="793"/>
      <c r="M630" s="793"/>
      <c r="N630" s="793"/>
      <c r="O630" s="793"/>
      <c r="P630" s="793"/>
      <c r="Q630" s="793"/>
      <c r="R630" s="793"/>
      <c r="S630" s="793"/>
      <c r="T630" s="793"/>
      <c r="U630" s="793"/>
      <c r="V630" s="793"/>
      <c r="W630" s="793"/>
      <c r="X630" s="793"/>
      <c r="Y630" s="793"/>
      <c r="Z630" s="793"/>
    </row>
    <row r="631">
      <c r="A631" s="791">
        <f t="shared" si="1"/>
        <v>45487</v>
      </c>
      <c r="B631" s="793"/>
      <c r="C631" s="793"/>
      <c r="D631" s="793"/>
      <c r="E631" s="793"/>
      <c r="F631" s="793"/>
      <c r="G631" s="793"/>
      <c r="H631" s="793"/>
      <c r="I631" s="793"/>
      <c r="J631" s="793"/>
      <c r="K631" s="793"/>
      <c r="L631" s="793"/>
      <c r="M631" s="793"/>
      <c r="N631" s="793"/>
      <c r="O631" s="793"/>
      <c r="P631" s="793"/>
      <c r="Q631" s="793"/>
      <c r="R631" s="793"/>
      <c r="S631" s="793"/>
      <c r="T631" s="793"/>
      <c r="U631" s="793"/>
      <c r="V631" s="793"/>
      <c r="W631" s="793"/>
      <c r="X631" s="793"/>
      <c r="Y631" s="793"/>
      <c r="Z631" s="793"/>
    </row>
    <row r="632">
      <c r="A632" s="791">
        <f t="shared" si="1"/>
        <v>45488</v>
      </c>
      <c r="B632" s="793"/>
      <c r="C632" s="793"/>
      <c r="D632" s="793"/>
      <c r="E632" s="793"/>
      <c r="F632" s="793"/>
      <c r="G632" s="793"/>
      <c r="H632" s="793"/>
      <c r="I632" s="793"/>
      <c r="J632" s="793"/>
      <c r="K632" s="793"/>
      <c r="L632" s="793"/>
      <c r="M632" s="793"/>
      <c r="N632" s="793"/>
      <c r="O632" s="793"/>
      <c r="P632" s="793"/>
      <c r="Q632" s="793"/>
      <c r="R632" s="793"/>
      <c r="S632" s="793"/>
      <c r="T632" s="793"/>
      <c r="U632" s="793"/>
      <c r="V632" s="793"/>
      <c r="W632" s="793"/>
      <c r="X632" s="793"/>
      <c r="Y632" s="793"/>
      <c r="Z632" s="793"/>
    </row>
    <row r="633">
      <c r="A633" s="791">
        <f t="shared" si="1"/>
        <v>45489</v>
      </c>
      <c r="B633" s="793"/>
      <c r="C633" s="793"/>
      <c r="D633" s="793"/>
      <c r="E633" s="793"/>
      <c r="F633" s="793"/>
      <c r="G633" s="793"/>
      <c r="H633" s="793"/>
      <c r="I633" s="793"/>
      <c r="J633" s="793"/>
      <c r="K633" s="793"/>
      <c r="L633" s="793"/>
      <c r="M633" s="793"/>
      <c r="N633" s="793"/>
      <c r="O633" s="793"/>
      <c r="P633" s="793"/>
      <c r="Q633" s="793"/>
      <c r="R633" s="793"/>
      <c r="S633" s="793"/>
      <c r="T633" s="793"/>
      <c r="U633" s="793"/>
      <c r="V633" s="793"/>
      <c r="W633" s="793"/>
      <c r="X633" s="793"/>
      <c r="Y633" s="793"/>
      <c r="Z633" s="793"/>
    </row>
    <row r="634">
      <c r="A634" s="791">
        <f t="shared" si="1"/>
        <v>45490</v>
      </c>
      <c r="B634" s="793"/>
      <c r="C634" s="793"/>
      <c r="D634" s="793"/>
      <c r="E634" s="793"/>
      <c r="F634" s="793"/>
      <c r="G634" s="793"/>
      <c r="H634" s="793"/>
      <c r="I634" s="793"/>
      <c r="J634" s="793"/>
      <c r="K634" s="793"/>
      <c r="L634" s="793"/>
      <c r="M634" s="793"/>
      <c r="N634" s="793"/>
      <c r="O634" s="793"/>
      <c r="P634" s="793"/>
      <c r="Q634" s="793"/>
      <c r="R634" s="793"/>
      <c r="S634" s="793"/>
      <c r="T634" s="793"/>
      <c r="U634" s="793"/>
      <c r="V634" s="793"/>
      <c r="W634" s="793"/>
      <c r="X634" s="793"/>
      <c r="Y634" s="793"/>
      <c r="Z634" s="793"/>
    </row>
    <row r="635">
      <c r="A635" s="791">
        <f t="shared" si="1"/>
        <v>45491</v>
      </c>
      <c r="B635" s="793"/>
      <c r="C635" s="793"/>
      <c r="D635" s="793"/>
      <c r="E635" s="793"/>
      <c r="F635" s="793"/>
      <c r="G635" s="793"/>
      <c r="H635" s="793"/>
      <c r="I635" s="793"/>
      <c r="J635" s="793"/>
      <c r="K635" s="793"/>
      <c r="L635" s="793"/>
      <c r="M635" s="793"/>
      <c r="N635" s="793"/>
      <c r="O635" s="793"/>
      <c r="P635" s="793"/>
      <c r="Q635" s="793"/>
      <c r="R635" s="793"/>
      <c r="S635" s="793"/>
      <c r="T635" s="793"/>
      <c r="U635" s="793"/>
      <c r="V635" s="793"/>
      <c r="W635" s="793"/>
      <c r="X635" s="793"/>
      <c r="Y635" s="793"/>
      <c r="Z635" s="793"/>
    </row>
    <row r="636">
      <c r="A636" s="791">
        <f t="shared" si="1"/>
        <v>45492</v>
      </c>
      <c r="B636" s="793"/>
      <c r="C636" s="793"/>
      <c r="D636" s="793"/>
      <c r="E636" s="793"/>
      <c r="F636" s="793"/>
      <c r="G636" s="793"/>
      <c r="H636" s="793"/>
      <c r="I636" s="793"/>
      <c r="J636" s="793"/>
      <c r="K636" s="793"/>
      <c r="L636" s="793"/>
      <c r="M636" s="793"/>
      <c r="N636" s="793"/>
      <c r="O636" s="793"/>
      <c r="P636" s="793"/>
      <c r="Q636" s="793"/>
      <c r="R636" s="793"/>
      <c r="S636" s="793"/>
      <c r="T636" s="793"/>
      <c r="U636" s="793"/>
      <c r="V636" s="793"/>
      <c r="W636" s="793"/>
      <c r="X636" s="793"/>
      <c r="Y636" s="793"/>
      <c r="Z636" s="793"/>
    </row>
    <row r="637">
      <c r="A637" s="791">
        <f t="shared" si="1"/>
        <v>45493</v>
      </c>
      <c r="B637" s="793"/>
      <c r="C637" s="793"/>
      <c r="D637" s="793"/>
      <c r="E637" s="793"/>
      <c r="F637" s="793"/>
      <c r="G637" s="793"/>
      <c r="H637" s="793"/>
      <c r="I637" s="793"/>
      <c r="J637" s="793"/>
      <c r="K637" s="793"/>
      <c r="L637" s="793"/>
      <c r="M637" s="793"/>
      <c r="N637" s="793"/>
      <c r="O637" s="793"/>
      <c r="P637" s="793"/>
      <c r="Q637" s="793"/>
      <c r="R637" s="793"/>
      <c r="S637" s="793"/>
      <c r="T637" s="793"/>
      <c r="U637" s="793"/>
      <c r="V637" s="793"/>
      <c r="W637" s="793"/>
      <c r="X637" s="793"/>
      <c r="Y637" s="793"/>
      <c r="Z637" s="793"/>
    </row>
    <row r="638">
      <c r="A638" s="791">
        <f t="shared" si="1"/>
        <v>45494</v>
      </c>
      <c r="B638" s="793"/>
      <c r="C638" s="793"/>
      <c r="D638" s="793"/>
      <c r="E638" s="793"/>
      <c r="F638" s="793"/>
      <c r="G638" s="793"/>
      <c r="H638" s="793"/>
      <c r="I638" s="793"/>
      <c r="J638" s="793"/>
      <c r="K638" s="793"/>
      <c r="L638" s="793"/>
      <c r="M638" s="793"/>
      <c r="N638" s="793"/>
      <c r="O638" s="793"/>
      <c r="P638" s="793"/>
      <c r="Q638" s="793"/>
      <c r="R638" s="793"/>
      <c r="S638" s="793"/>
      <c r="T638" s="793"/>
      <c r="U638" s="793"/>
      <c r="V638" s="793"/>
      <c r="W638" s="793"/>
      <c r="X638" s="793"/>
      <c r="Y638" s="793"/>
      <c r="Z638" s="793"/>
    </row>
    <row r="639">
      <c r="A639" s="791">
        <f t="shared" si="1"/>
        <v>45495</v>
      </c>
      <c r="B639" s="793"/>
      <c r="C639" s="793"/>
      <c r="D639" s="793"/>
      <c r="E639" s="793"/>
      <c r="F639" s="793"/>
      <c r="G639" s="793"/>
      <c r="H639" s="793"/>
      <c r="I639" s="793"/>
      <c r="J639" s="793"/>
      <c r="K639" s="793"/>
      <c r="L639" s="793"/>
      <c r="M639" s="793"/>
      <c r="N639" s="793"/>
      <c r="O639" s="793"/>
      <c r="P639" s="793"/>
      <c r="Q639" s="793"/>
      <c r="R639" s="793"/>
      <c r="S639" s="793"/>
      <c r="T639" s="793"/>
      <c r="U639" s="793"/>
      <c r="V639" s="793"/>
      <c r="W639" s="793"/>
      <c r="X639" s="793"/>
      <c r="Y639" s="793"/>
      <c r="Z639" s="793"/>
    </row>
    <row r="640">
      <c r="A640" s="791">
        <f t="shared" si="1"/>
        <v>45496</v>
      </c>
      <c r="B640" s="793"/>
      <c r="C640" s="793"/>
      <c r="D640" s="793"/>
      <c r="E640" s="793"/>
      <c r="F640" s="793"/>
      <c r="G640" s="793"/>
      <c r="H640" s="793"/>
      <c r="I640" s="793"/>
      <c r="J640" s="793"/>
      <c r="K640" s="793"/>
      <c r="L640" s="793"/>
      <c r="M640" s="793"/>
      <c r="N640" s="793"/>
      <c r="O640" s="793"/>
      <c r="P640" s="793"/>
      <c r="Q640" s="793"/>
      <c r="R640" s="793"/>
      <c r="S640" s="793"/>
      <c r="T640" s="793"/>
      <c r="U640" s="793"/>
      <c r="V640" s="793"/>
      <c r="W640" s="793"/>
      <c r="X640" s="793"/>
      <c r="Y640" s="793"/>
      <c r="Z640" s="793"/>
    </row>
    <row r="641">
      <c r="A641" s="791">
        <f t="shared" si="1"/>
        <v>45497</v>
      </c>
      <c r="B641" s="793"/>
      <c r="C641" s="793"/>
      <c r="D641" s="793"/>
      <c r="E641" s="793"/>
      <c r="F641" s="793"/>
      <c r="G641" s="793"/>
      <c r="H641" s="793"/>
      <c r="I641" s="793"/>
      <c r="J641" s="793"/>
      <c r="K641" s="793"/>
      <c r="L641" s="793"/>
      <c r="M641" s="793"/>
      <c r="N641" s="793"/>
      <c r="O641" s="793"/>
      <c r="P641" s="793"/>
      <c r="Q641" s="793"/>
      <c r="R641" s="793"/>
      <c r="S641" s="793"/>
      <c r="T641" s="793"/>
      <c r="U641" s="793"/>
      <c r="V641" s="793"/>
      <c r="W641" s="793"/>
      <c r="X641" s="793"/>
      <c r="Y641" s="793"/>
      <c r="Z641" s="793"/>
    </row>
    <row r="642">
      <c r="A642" s="791">
        <f t="shared" si="1"/>
        <v>45498</v>
      </c>
      <c r="B642" s="793"/>
      <c r="C642" s="793"/>
      <c r="D642" s="793"/>
      <c r="E642" s="793"/>
      <c r="F642" s="793"/>
      <c r="G642" s="793"/>
      <c r="H642" s="793"/>
      <c r="I642" s="793"/>
      <c r="J642" s="793"/>
      <c r="K642" s="793"/>
      <c r="L642" s="793"/>
      <c r="M642" s="793"/>
      <c r="N642" s="793"/>
      <c r="O642" s="793"/>
      <c r="P642" s="793"/>
      <c r="Q642" s="793"/>
      <c r="R642" s="793"/>
      <c r="S642" s="793"/>
      <c r="T642" s="793"/>
      <c r="U642" s="793"/>
      <c r="V642" s="793"/>
      <c r="W642" s="793"/>
      <c r="X642" s="793"/>
      <c r="Y642" s="793"/>
      <c r="Z642" s="793"/>
    </row>
    <row r="643">
      <c r="A643" s="791">
        <f t="shared" si="1"/>
        <v>45499</v>
      </c>
      <c r="B643" s="793"/>
      <c r="C643" s="793"/>
      <c r="D643" s="793"/>
      <c r="E643" s="793"/>
      <c r="F643" s="793"/>
      <c r="G643" s="793"/>
      <c r="H643" s="793"/>
      <c r="I643" s="793"/>
      <c r="J643" s="793"/>
      <c r="K643" s="793"/>
      <c r="L643" s="793"/>
      <c r="M643" s="793"/>
      <c r="N643" s="793"/>
      <c r="O643" s="793"/>
      <c r="P643" s="793"/>
      <c r="Q643" s="793"/>
      <c r="R643" s="793"/>
      <c r="S643" s="793"/>
      <c r="T643" s="793"/>
      <c r="U643" s="793"/>
      <c r="V643" s="793"/>
      <c r="W643" s="793"/>
      <c r="X643" s="793"/>
      <c r="Y643" s="793"/>
      <c r="Z643" s="793"/>
    </row>
    <row r="644">
      <c r="A644" s="791">
        <f t="shared" si="1"/>
        <v>45500</v>
      </c>
      <c r="B644" s="793"/>
      <c r="C644" s="793"/>
      <c r="D644" s="793"/>
      <c r="E644" s="793"/>
      <c r="F644" s="793"/>
      <c r="G644" s="793"/>
      <c r="H644" s="793"/>
      <c r="I644" s="793"/>
      <c r="J644" s="793"/>
      <c r="K644" s="793"/>
      <c r="L644" s="793"/>
      <c r="M644" s="793"/>
      <c r="N644" s="793"/>
      <c r="O644" s="793"/>
      <c r="P644" s="793"/>
      <c r="Q644" s="793"/>
      <c r="R644" s="793"/>
      <c r="S644" s="793"/>
      <c r="T644" s="793"/>
      <c r="U644" s="793"/>
      <c r="V644" s="793"/>
      <c r="W644" s="793"/>
      <c r="X644" s="793"/>
      <c r="Y644" s="793"/>
      <c r="Z644" s="793"/>
    </row>
    <row r="645">
      <c r="A645" s="791">
        <f t="shared" si="1"/>
        <v>45501</v>
      </c>
      <c r="B645" s="793"/>
      <c r="C645" s="793"/>
      <c r="D645" s="793"/>
      <c r="E645" s="793"/>
      <c r="F645" s="793"/>
      <c r="G645" s="793"/>
      <c r="H645" s="793"/>
      <c r="I645" s="793"/>
      <c r="J645" s="793"/>
      <c r="K645" s="793"/>
      <c r="L645" s="793"/>
      <c r="M645" s="793"/>
      <c r="N645" s="793"/>
      <c r="O645" s="793"/>
      <c r="P645" s="793"/>
      <c r="Q645" s="793"/>
      <c r="R645" s="793"/>
      <c r="S645" s="793"/>
      <c r="T645" s="793"/>
      <c r="U645" s="793"/>
      <c r="V645" s="793"/>
      <c r="W645" s="793"/>
      <c r="X645" s="793"/>
      <c r="Y645" s="793"/>
      <c r="Z645" s="793"/>
    </row>
    <row r="646">
      <c r="A646" s="791">
        <f t="shared" si="1"/>
        <v>45502</v>
      </c>
      <c r="B646" s="793"/>
      <c r="C646" s="793"/>
      <c r="D646" s="793"/>
      <c r="E646" s="793"/>
      <c r="F646" s="793"/>
      <c r="G646" s="793"/>
      <c r="H646" s="793"/>
      <c r="I646" s="793"/>
      <c r="J646" s="793"/>
      <c r="K646" s="793"/>
      <c r="L646" s="793"/>
      <c r="M646" s="793"/>
      <c r="N646" s="793"/>
      <c r="O646" s="793"/>
      <c r="P646" s="793"/>
      <c r="Q646" s="793"/>
      <c r="R646" s="793"/>
      <c r="S646" s="793"/>
      <c r="T646" s="793"/>
      <c r="U646" s="793"/>
      <c r="V646" s="793"/>
      <c r="W646" s="793"/>
      <c r="X646" s="793"/>
      <c r="Y646" s="793"/>
      <c r="Z646" s="793"/>
    </row>
    <row r="647">
      <c r="A647" s="791">
        <f t="shared" si="1"/>
        <v>45503</v>
      </c>
      <c r="B647" s="793"/>
      <c r="C647" s="793"/>
      <c r="D647" s="793"/>
      <c r="E647" s="793"/>
      <c r="F647" s="793"/>
      <c r="G647" s="793"/>
      <c r="H647" s="793"/>
      <c r="I647" s="793"/>
      <c r="J647" s="793"/>
      <c r="K647" s="793"/>
      <c r="L647" s="793"/>
      <c r="M647" s="793"/>
      <c r="N647" s="793"/>
      <c r="O647" s="793"/>
      <c r="P647" s="793"/>
      <c r="Q647" s="793"/>
      <c r="R647" s="793"/>
      <c r="S647" s="793"/>
      <c r="T647" s="793"/>
      <c r="U647" s="793"/>
      <c r="V647" s="793"/>
      <c r="W647" s="793"/>
      <c r="X647" s="793"/>
      <c r="Y647" s="793"/>
      <c r="Z647" s="793"/>
    </row>
    <row r="648">
      <c r="A648" s="791">
        <f t="shared" si="1"/>
        <v>45504</v>
      </c>
      <c r="B648" s="793"/>
      <c r="C648" s="793"/>
      <c r="D648" s="793"/>
      <c r="E648" s="793"/>
      <c r="F648" s="793"/>
      <c r="G648" s="793"/>
      <c r="H648" s="793"/>
      <c r="I648" s="793"/>
      <c r="J648" s="793"/>
      <c r="K648" s="793"/>
      <c r="L648" s="793"/>
      <c r="M648" s="793"/>
      <c r="N648" s="793"/>
      <c r="O648" s="793"/>
      <c r="P648" s="793"/>
      <c r="Q648" s="793"/>
      <c r="R648" s="793"/>
      <c r="S648" s="793"/>
      <c r="T648" s="793"/>
      <c r="U648" s="793"/>
      <c r="V648" s="793"/>
      <c r="W648" s="793"/>
      <c r="X648" s="793"/>
      <c r="Y648" s="793"/>
      <c r="Z648" s="793"/>
    </row>
    <row r="649">
      <c r="A649" s="791">
        <f t="shared" si="1"/>
        <v>45505</v>
      </c>
      <c r="B649" s="793"/>
      <c r="C649" s="793"/>
      <c r="D649" s="793"/>
      <c r="E649" s="793"/>
      <c r="F649" s="793"/>
      <c r="G649" s="793"/>
      <c r="H649" s="793"/>
      <c r="I649" s="793"/>
      <c r="J649" s="793"/>
      <c r="K649" s="793"/>
      <c r="L649" s="793"/>
      <c r="M649" s="793"/>
      <c r="N649" s="793"/>
      <c r="O649" s="793"/>
      <c r="P649" s="793"/>
      <c r="Q649" s="793"/>
      <c r="R649" s="793"/>
      <c r="S649" s="793"/>
      <c r="T649" s="793"/>
      <c r="U649" s="793"/>
      <c r="V649" s="793"/>
      <c r="W649" s="793"/>
      <c r="X649" s="793"/>
      <c r="Y649" s="793"/>
      <c r="Z649" s="793"/>
    </row>
    <row r="650">
      <c r="A650" s="791">
        <f t="shared" si="1"/>
        <v>45506</v>
      </c>
      <c r="B650" s="793"/>
      <c r="C650" s="793"/>
      <c r="D650" s="793"/>
      <c r="E650" s="793"/>
      <c r="F650" s="793"/>
      <c r="G650" s="793"/>
      <c r="H650" s="793"/>
      <c r="I650" s="793"/>
      <c r="J650" s="793"/>
      <c r="K650" s="793"/>
      <c r="L650" s="793"/>
      <c r="M650" s="793"/>
      <c r="N650" s="793"/>
      <c r="O650" s="793"/>
      <c r="P650" s="793"/>
      <c r="Q650" s="793"/>
      <c r="R650" s="793"/>
      <c r="S650" s="793"/>
      <c r="T650" s="793"/>
      <c r="U650" s="793"/>
      <c r="V650" s="793"/>
      <c r="W650" s="793"/>
      <c r="X650" s="793"/>
      <c r="Y650" s="793"/>
      <c r="Z650" s="793"/>
    </row>
    <row r="651">
      <c r="A651" s="791">
        <f t="shared" si="1"/>
        <v>45507</v>
      </c>
      <c r="B651" s="793"/>
      <c r="C651" s="793"/>
      <c r="D651" s="793"/>
      <c r="E651" s="793"/>
      <c r="F651" s="793"/>
      <c r="G651" s="793"/>
      <c r="H651" s="793"/>
      <c r="I651" s="793"/>
      <c r="J651" s="793"/>
      <c r="K651" s="793"/>
      <c r="L651" s="793"/>
      <c r="M651" s="793"/>
      <c r="N651" s="793"/>
      <c r="O651" s="793"/>
      <c r="P651" s="793"/>
      <c r="Q651" s="793"/>
      <c r="R651" s="793"/>
      <c r="S651" s="793"/>
      <c r="T651" s="793"/>
      <c r="U651" s="793"/>
      <c r="V651" s="793"/>
      <c r="W651" s="793"/>
      <c r="X651" s="793"/>
      <c r="Y651" s="793"/>
      <c r="Z651" s="793"/>
    </row>
    <row r="652">
      <c r="A652" s="791">
        <f t="shared" si="1"/>
        <v>45508</v>
      </c>
      <c r="B652" s="793"/>
      <c r="C652" s="793"/>
      <c r="D652" s="793"/>
      <c r="E652" s="793"/>
      <c r="F652" s="793"/>
      <c r="G652" s="793"/>
      <c r="H652" s="793"/>
      <c r="I652" s="793"/>
      <c r="J652" s="793"/>
      <c r="K652" s="793"/>
      <c r="L652" s="793"/>
      <c r="M652" s="793"/>
      <c r="N652" s="793"/>
      <c r="O652" s="793"/>
      <c r="P652" s="793"/>
      <c r="Q652" s="793"/>
      <c r="R652" s="793"/>
      <c r="S652" s="793"/>
      <c r="T652" s="793"/>
      <c r="U652" s="793"/>
      <c r="V652" s="793"/>
      <c r="W652" s="793"/>
      <c r="X652" s="793"/>
      <c r="Y652" s="793"/>
      <c r="Z652" s="793"/>
    </row>
    <row r="653">
      <c r="A653" s="791">
        <f t="shared" si="1"/>
        <v>45509</v>
      </c>
      <c r="B653" s="793"/>
      <c r="C653" s="793"/>
      <c r="D653" s="793"/>
      <c r="E653" s="793"/>
      <c r="F653" s="793"/>
      <c r="G653" s="793"/>
      <c r="H653" s="793"/>
      <c r="I653" s="793"/>
      <c r="J653" s="793"/>
      <c r="K653" s="793"/>
      <c r="L653" s="793"/>
      <c r="M653" s="793"/>
      <c r="N653" s="793"/>
      <c r="O653" s="793"/>
      <c r="P653" s="793"/>
      <c r="Q653" s="793"/>
      <c r="R653" s="793"/>
      <c r="S653" s="793"/>
      <c r="T653" s="793"/>
      <c r="U653" s="793"/>
      <c r="V653" s="793"/>
      <c r="W653" s="793"/>
      <c r="X653" s="793"/>
      <c r="Y653" s="793"/>
      <c r="Z653" s="793"/>
    </row>
    <row r="654">
      <c r="A654" s="791">
        <f t="shared" si="1"/>
        <v>45510</v>
      </c>
      <c r="B654" s="793"/>
      <c r="C654" s="793"/>
      <c r="D654" s="793"/>
      <c r="E654" s="793"/>
      <c r="F654" s="793"/>
      <c r="G654" s="793"/>
      <c r="H654" s="793"/>
      <c r="I654" s="793"/>
      <c r="J654" s="793"/>
      <c r="K654" s="793"/>
      <c r="L654" s="793"/>
      <c r="M654" s="793"/>
      <c r="N654" s="793"/>
      <c r="O654" s="793"/>
      <c r="P654" s="793"/>
      <c r="Q654" s="793"/>
      <c r="R654" s="793"/>
      <c r="S654" s="793"/>
      <c r="T654" s="793"/>
      <c r="U654" s="793"/>
      <c r="V654" s="793"/>
      <c r="W654" s="793"/>
      <c r="X654" s="793"/>
      <c r="Y654" s="793"/>
      <c r="Z654" s="793"/>
    </row>
    <row r="655">
      <c r="A655" s="791">
        <f t="shared" si="1"/>
        <v>45511</v>
      </c>
      <c r="B655" s="793"/>
      <c r="C655" s="793"/>
      <c r="D655" s="793"/>
      <c r="E655" s="793"/>
      <c r="F655" s="793"/>
      <c r="G655" s="793"/>
      <c r="H655" s="793"/>
      <c r="I655" s="793"/>
      <c r="J655" s="793"/>
      <c r="K655" s="793"/>
      <c r="L655" s="793"/>
      <c r="M655" s="793"/>
      <c r="N655" s="793"/>
      <c r="O655" s="793"/>
      <c r="P655" s="793"/>
      <c r="Q655" s="793"/>
      <c r="R655" s="793"/>
      <c r="S655" s="793"/>
      <c r="T655" s="793"/>
      <c r="U655" s="793"/>
      <c r="V655" s="793"/>
      <c r="W655" s="793"/>
      <c r="X655" s="793"/>
      <c r="Y655" s="793"/>
      <c r="Z655" s="793"/>
    </row>
    <row r="656">
      <c r="A656" s="791">
        <f t="shared" si="1"/>
        <v>45512</v>
      </c>
      <c r="B656" s="793"/>
      <c r="C656" s="793"/>
      <c r="D656" s="793"/>
      <c r="E656" s="793"/>
      <c r="F656" s="793"/>
      <c r="G656" s="793"/>
      <c r="H656" s="793"/>
      <c r="I656" s="793"/>
      <c r="J656" s="793"/>
      <c r="K656" s="793"/>
      <c r="L656" s="793"/>
      <c r="M656" s="793"/>
      <c r="N656" s="793"/>
      <c r="O656" s="793"/>
      <c r="P656" s="793"/>
      <c r="Q656" s="793"/>
      <c r="R656" s="793"/>
      <c r="S656" s="793"/>
      <c r="T656" s="793"/>
      <c r="U656" s="793"/>
      <c r="V656" s="793"/>
      <c r="W656" s="793"/>
      <c r="X656" s="793"/>
      <c r="Y656" s="793"/>
      <c r="Z656" s="793"/>
    </row>
    <row r="657">
      <c r="A657" s="791">
        <f t="shared" si="1"/>
        <v>45513</v>
      </c>
      <c r="B657" s="793"/>
      <c r="C657" s="793"/>
      <c r="D657" s="793"/>
      <c r="E657" s="793"/>
      <c r="F657" s="793"/>
      <c r="G657" s="793"/>
      <c r="H657" s="793"/>
      <c r="I657" s="793"/>
      <c r="J657" s="793"/>
      <c r="K657" s="793"/>
      <c r="L657" s="793"/>
      <c r="M657" s="793"/>
      <c r="N657" s="793"/>
      <c r="O657" s="793"/>
      <c r="P657" s="793"/>
      <c r="Q657" s="793"/>
      <c r="R657" s="793"/>
      <c r="S657" s="793"/>
      <c r="T657" s="793"/>
      <c r="U657" s="793"/>
      <c r="V657" s="793"/>
      <c r="W657" s="793"/>
      <c r="X657" s="793"/>
      <c r="Y657" s="793"/>
      <c r="Z657" s="793"/>
    </row>
    <row r="658">
      <c r="A658" s="791">
        <f t="shared" si="1"/>
        <v>45514</v>
      </c>
      <c r="B658" s="793"/>
      <c r="C658" s="793"/>
      <c r="D658" s="793"/>
      <c r="E658" s="793"/>
      <c r="F658" s="793"/>
      <c r="G658" s="793"/>
      <c r="H658" s="793"/>
      <c r="I658" s="793"/>
      <c r="J658" s="793"/>
      <c r="K658" s="793"/>
      <c r="L658" s="793"/>
      <c r="M658" s="793"/>
      <c r="N658" s="793"/>
      <c r="O658" s="793"/>
      <c r="P658" s="793"/>
      <c r="Q658" s="793"/>
      <c r="R658" s="793"/>
      <c r="S658" s="793"/>
      <c r="T658" s="793"/>
      <c r="U658" s="793"/>
      <c r="V658" s="793"/>
      <c r="W658" s="793"/>
      <c r="X658" s="793"/>
      <c r="Y658" s="793"/>
      <c r="Z658" s="793"/>
    </row>
    <row r="659">
      <c r="A659" s="791">
        <f t="shared" si="1"/>
        <v>45515</v>
      </c>
      <c r="B659" s="793"/>
      <c r="C659" s="793"/>
      <c r="D659" s="793"/>
      <c r="E659" s="793"/>
      <c r="F659" s="793"/>
      <c r="G659" s="793"/>
      <c r="H659" s="793"/>
      <c r="I659" s="793"/>
      <c r="J659" s="793"/>
      <c r="K659" s="793"/>
      <c r="L659" s="793"/>
      <c r="M659" s="793"/>
      <c r="N659" s="793"/>
      <c r="O659" s="793"/>
      <c r="P659" s="793"/>
      <c r="Q659" s="793"/>
      <c r="R659" s="793"/>
      <c r="S659" s="793"/>
      <c r="T659" s="793"/>
      <c r="U659" s="793"/>
      <c r="V659" s="793"/>
      <c r="W659" s="793"/>
      <c r="X659" s="793"/>
      <c r="Y659" s="793"/>
      <c r="Z659" s="793"/>
    </row>
    <row r="660">
      <c r="A660" s="791">
        <f t="shared" si="1"/>
        <v>45516</v>
      </c>
      <c r="B660" s="793"/>
      <c r="C660" s="793"/>
      <c r="D660" s="793"/>
      <c r="E660" s="793"/>
      <c r="F660" s="793"/>
      <c r="G660" s="793"/>
      <c r="H660" s="793"/>
      <c r="I660" s="793"/>
      <c r="J660" s="793"/>
      <c r="K660" s="793"/>
      <c r="L660" s="793"/>
      <c r="M660" s="793"/>
      <c r="N660" s="793"/>
      <c r="O660" s="793"/>
      <c r="P660" s="793"/>
      <c r="Q660" s="793"/>
      <c r="R660" s="793"/>
      <c r="S660" s="793"/>
      <c r="T660" s="793"/>
      <c r="U660" s="793"/>
      <c r="V660" s="793"/>
      <c r="W660" s="793"/>
      <c r="X660" s="793"/>
      <c r="Y660" s="793"/>
      <c r="Z660" s="793"/>
    </row>
    <row r="661">
      <c r="A661" s="791">
        <f t="shared" si="1"/>
        <v>45517</v>
      </c>
      <c r="B661" s="793"/>
      <c r="C661" s="793"/>
      <c r="D661" s="793"/>
      <c r="E661" s="793"/>
      <c r="F661" s="793"/>
      <c r="G661" s="793"/>
      <c r="H661" s="793"/>
      <c r="I661" s="793"/>
      <c r="J661" s="793"/>
      <c r="K661" s="793"/>
      <c r="L661" s="793"/>
      <c r="M661" s="793"/>
      <c r="N661" s="793"/>
      <c r="O661" s="793"/>
      <c r="P661" s="793"/>
      <c r="Q661" s="793"/>
      <c r="R661" s="793"/>
      <c r="S661" s="793"/>
      <c r="T661" s="793"/>
      <c r="U661" s="793"/>
      <c r="V661" s="793"/>
      <c r="W661" s="793"/>
      <c r="X661" s="793"/>
      <c r="Y661" s="793"/>
      <c r="Z661" s="793"/>
    </row>
    <row r="662">
      <c r="A662" s="791">
        <f t="shared" si="1"/>
        <v>45518</v>
      </c>
      <c r="B662" s="793"/>
      <c r="C662" s="793"/>
      <c r="D662" s="793"/>
      <c r="E662" s="793"/>
      <c r="F662" s="793"/>
      <c r="G662" s="793"/>
      <c r="H662" s="793"/>
      <c r="I662" s="793"/>
      <c r="J662" s="793"/>
      <c r="K662" s="793"/>
      <c r="L662" s="793"/>
      <c r="M662" s="793"/>
      <c r="N662" s="793"/>
      <c r="O662" s="793"/>
      <c r="P662" s="793"/>
      <c r="Q662" s="793"/>
      <c r="R662" s="793"/>
      <c r="S662" s="793"/>
      <c r="T662" s="793"/>
      <c r="U662" s="793"/>
      <c r="V662" s="793"/>
      <c r="W662" s="793"/>
      <c r="X662" s="793"/>
      <c r="Y662" s="793"/>
      <c r="Z662" s="793"/>
    </row>
    <row r="663">
      <c r="A663" s="791">
        <f t="shared" si="1"/>
        <v>45519</v>
      </c>
      <c r="B663" s="793"/>
      <c r="C663" s="793"/>
      <c r="D663" s="793"/>
      <c r="E663" s="793"/>
      <c r="F663" s="793"/>
      <c r="G663" s="793"/>
      <c r="H663" s="793"/>
      <c r="I663" s="793"/>
      <c r="J663" s="793"/>
      <c r="K663" s="793"/>
      <c r="L663" s="793"/>
      <c r="M663" s="793"/>
      <c r="N663" s="793"/>
      <c r="O663" s="793"/>
      <c r="P663" s="793"/>
      <c r="Q663" s="793"/>
      <c r="R663" s="793"/>
      <c r="S663" s="793"/>
      <c r="T663" s="793"/>
      <c r="U663" s="793"/>
      <c r="V663" s="793"/>
      <c r="W663" s="793"/>
      <c r="X663" s="793"/>
      <c r="Y663" s="793"/>
      <c r="Z663" s="793"/>
    </row>
    <row r="664">
      <c r="A664" s="791">
        <f t="shared" si="1"/>
        <v>45520</v>
      </c>
      <c r="B664" s="793"/>
      <c r="C664" s="793"/>
      <c r="D664" s="793"/>
      <c r="E664" s="793"/>
      <c r="F664" s="793"/>
      <c r="G664" s="793"/>
      <c r="H664" s="793"/>
      <c r="I664" s="793"/>
      <c r="J664" s="793"/>
      <c r="K664" s="793"/>
      <c r="L664" s="793"/>
      <c r="M664" s="793"/>
      <c r="N664" s="793"/>
      <c r="O664" s="793"/>
      <c r="P664" s="793"/>
      <c r="Q664" s="793"/>
      <c r="R664" s="793"/>
      <c r="S664" s="793"/>
      <c r="T664" s="793"/>
      <c r="U664" s="793"/>
      <c r="V664" s="793"/>
      <c r="W664" s="793"/>
      <c r="X664" s="793"/>
      <c r="Y664" s="793"/>
      <c r="Z664" s="793"/>
    </row>
    <row r="665">
      <c r="A665" s="791">
        <f t="shared" si="1"/>
        <v>45521</v>
      </c>
      <c r="B665" s="793"/>
      <c r="C665" s="793"/>
      <c r="D665" s="793"/>
      <c r="E665" s="793"/>
      <c r="F665" s="793"/>
      <c r="G665" s="793"/>
      <c r="H665" s="793"/>
      <c r="I665" s="793"/>
      <c r="J665" s="793"/>
      <c r="K665" s="793"/>
      <c r="L665" s="793"/>
      <c r="M665" s="793"/>
      <c r="N665" s="793"/>
      <c r="O665" s="793"/>
      <c r="P665" s="793"/>
      <c r="Q665" s="793"/>
      <c r="R665" s="793"/>
      <c r="S665" s="793"/>
      <c r="T665" s="793"/>
      <c r="U665" s="793"/>
      <c r="V665" s="793"/>
      <c r="W665" s="793"/>
      <c r="X665" s="793"/>
      <c r="Y665" s="793"/>
      <c r="Z665" s="793"/>
    </row>
    <row r="666">
      <c r="A666" s="791">
        <f t="shared" si="1"/>
        <v>45522</v>
      </c>
      <c r="B666" s="793"/>
      <c r="C666" s="793"/>
      <c r="D666" s="793"/>
      <c r="E666" s="793"/>
      <c r="F666" s="793"/>
      <c r="G666" s="793"/>
      <c r="H666" s="793"/>
      <c r="I666" s="793"/>
      <c r="J666" s="793"/>
      <c r="K666" s="793"/>
      <c r="L666" s="793"/>
      <c r="M666" s="793"/>
      <c r="N666" s="793"/>
      <c r="O666" s="793"/>
      <c r="P666" s="793"/>
      <c r="Q666" s="793"/>
      <c r="R666" s="793"/>
      <c r="S666" s="793"/>
      <c r="T666" s="793"/>
      <c r="U666" s="793"/>
      <c r="V666" s="793"/>
      <c r="W666" s="793"/>
      <c r="X666" s="793"/>
      <c r="Y666" s="793"/>
      <c r="Z666" s="793"/>
    </row>
    <row r="667">
      <c r="A667" s="791">
        <f t="shared" si="1"/>
        <v>45523</v>
      </c>
      <c r="B667" s="793"/>
      <c r="C667" s="793"/>
      <c r="D667" s="793"/>
      <c r="E667" s="793"/>
      <c r="F667" s="793"/>
      <c r="G667" s="793"/>
      <c r="H667" s="793"/>
      <c r="I667" s="793"/>
      <c r="J667" s="793"/>
      <c r="K667" s="793"/>
      <c r="L667" s="793"/>
      <c r="M667" s="793"/>
      <c r="N667" s="793"/>
      <c r="O667" s="793"/>
      <c r="P667" s="793"/>
      <c r="Q667" s="793"/>
      <c r="R667" s="793"/>
      <c r="S667" s="793"/>
      <c r="T667" s="793"/>
      <c r="U667" s="793"/>
      <c r="V667" s="793"/>
      <c r="W667" s="793"/>
      <c r="X667" s="793"/>
      <c r="Y667" s="793"/>
      <c r="Z667" s="793"/>
    </row>
    <row r="668">
      <c r="A668" s="791">
        <f t="shared" si="1"/>
        <v>45524</v>
      </c>
      <c r="B668" s="793"/>
      <c r="C668" s="793"/>
      <c r="D668" s="793"/>
      <c r="E668" s="793"/>
      <c r="F668" s="793"/>
      <c r="G668" s="793"/>
      <c r="H668" s="793"/>
      <c r="I668" s="793"/>
      <c r="J668" s="793"/>
      <c r="K668" s="793"/>
      <c r="L668" s="793"/>
      <c r="M668" s="793"/>
      <c r="N668" s="793"/>
      <c r="O668" s="793"/>
      <c r="P668" s="793"/>
      <c r="Q668" s="793"/>
      <c r="R668" s="793"/>
      <c r="S668" s="793"/>
      <c r="T668" s="793"/>
      <c r="U668" s="793"/>
      <c r="V668" s="793"/>
      <c r="W668" s="793"/>
      <c r="X668" s="793"/>
      <c r="Y668" s="793"/>
      <c r="Z668" s="793"/>
    </row>
    <row r="669">
      <c r="A669" s="791">
        <f t="shared" si="1"/>
        <v>45525</v>
      </c>
      <c r="B669" s="793"/>
      <c r="C669" s="793"/>
      <c r="D669" s="793"/>
      <c r="E669" s="793"/>
      <c r="F669" s="793"/>
      <c r="G669" s="793"/>
      <c r="H669" s="793"/>
      <c r="I669" s="793"/>
      <c r="J669" s="793"/>
      <c r="K669" s="793"/>
      <c r="L669" s="793"/>
      <c r="M669" s="793"/>
      <c r="N669" s="793"/>
      <c r="O669" s="793"/>
      <c r="P669" s="793"/>
      <c r="Q669" s="793"/>
      <c r="R669" s="793"/>
      <c r="S669" s="793"/>
      <c r="T669" s="793"/>
      <c r="U669" s="793"/>
      <c r="V669" s="793"/>
      <c r="W669" s="793"/>
      <c r="X669" s="793"/>
      <c r="Y669" s="793"/>
      <c r="Z669" s="793"/>
    </row>
    <row r="670">
      <c r="A670" s="791">
        <f t="shared" si="1"/>
        <v>45526</v>
      </c>
      <c r="B670" s="793"/>
      <c r="C670" s="793"/>
      <c r="D670" s="793"/>
      <c r="E670" s="793"/>
      <c r="F670" s="793"/>
      <c r="G670" s="793"/>
      <c r="H670" s="793"/>
      <c r="I670" s="793"/>
      <c r="J670" s="793"/>
      <c r="K670" s="793"/>
      <c r="L670" s="793"/>
      <c r="M670" s="793"/>
      <c r="N670" s="793"/>
      <c r="O670" s="793"/>
      <c r="P670" s="793"/>
      <c r="Q670" s="793"/>
      <c r="R670" s="793"/>
      <c r="S670" s="793"/>
      <c r="T670" s="793"/>
      <c r="U670" s="793"/>
      <c r="V670" s="793"/>
      <c r="W670" s="793"/>
      <c r="X670" s="793"/>
      <c r="Y670" s="793"/>
      <c r="Z670" s="793"/>
    </row>
    <row r="671">
      <c r="A671" s="791">
        <f t="shared" si="1"/>
        <v>45527</v>
      </c>
      <c r="B671" s="793"/>
      <c r="C671" s="793"/>
      <c r="D671" s="793"/>
      <c r="E671" s="793"/>
      <c r="F671" s="793"/>
      <c r="G671" s="793"/>
      <c r="H671" s="793"/>
      <c r="I671" s="793"/>
      <c r="J671" s="793"/>
      <c r="K671" s="793"/>
      <c r="L671" s="793"/>
      <c r="M671" s="793"/>
      <c r="N671" s="793"/>
      <c r="O671" s="793"/>
      <c r="P671" s="793"/>
      <c r="Q671" s="793"/>
      <c r="R671" s="793"/>
      <c r="S671" s="793"/>
      <c r="T671" s="793"/>
      <c r="U671" s="793"/>
      <c r="V671" s="793"/>
      <c r="W671" s="793"/>
      <c r="X671" s="793"/>
      <c r="Y671" s="793"/>
      <c r="Z671" s="793"/>
    </row>
    <row r="672">
      <c r="A672" s="791">
        <f t="shared" si="1"/>
        <v>45528</v>
      </c>
      <c r="B672" s="793"/>
      <c r="C672" s="793"/>
      <c r="D672" s="793"/>
      <c r="E672" s="793"/>
      <c r="F672" s="793"/>
      <c r="G672" s="793"/>
      <c r="H672" s="793"/>
      <c r="I672" s="793"/>
      <c r="J672" s="793"/>
      <c r="K672" s="793"/>
      <c r="L672" s="793"/>
      <c r="M672" s="793"/>
      <c r="N672" s="793"/>
      <c r="O672" s="793"/>
      <c r="P672" s="793"/>
      <c r="Q672" s="793"/>
      <c r="R672" s="793"/>
      <c r="S672" s="793"/>
      <c r="T672" s="793"/>
      <c r="U672" s="793"/>
      <c r="V672" s="793"/>
      <c r="W672" s="793"/>
      <c r="X672" s="793"/>
      <c r="Y672" s="793"/>
      <c r="Z672" s="793"/>
    </row>
    <row r="673">
      <c r="A673" s="791">
        <f t="shared" si="1"/>
        <v>45529</v>
      </c>
      <c r="B673" s="793"/>
      <c r="C673" s="793"/>
      <c r="D673" s="793"/>
      <c r="E673" s="793"/>
      <c r="F673" s="793"/>
      <c r="G673" s="793"/>
      <c r="H673" s="793"/>
      <c r="I673" s="793"/>
      <c r="J673" s="793"/>
      <c r="K673" s="793"/>
      <c r="L673" s="793"/>
      <c r="M673" s="793"/>
      <c r="N673" s="793"/>
      <c r="O673" s="793"/>
      <c r="P673" s="793"/>
      <c r="Q673" s="793"/>
      <c r="R673" s="793"/>
      <c r="S673" s="793"/>
      <c r="T673" s="793"/>
      <c r="U673" s="793"/>
      <c r="V673" s="793"/>
      <c r="W673" s="793"/>
      <c r="X673" s="793"/>
      <c r="Y673" s="793"/>
      <c r="Z673" s="793"/>
    </row>
    <row r="674">
      <c r="A674" s="791">
        <f t="shared" si="1"/>
        <v>45530</v>
      </c>
      <c r="B674" s="793"/>
      <c r="C674" s="793"/>
      <c r="D674" s="793"/>
      <c r="E674" s="793"/>
      <c r="F674" s="793"/>
      <c r="G674" s="793"/>
      <c r="H674" s="793"/>
      <c r="I674" s="793"/>
      <c r="J674" s="793"/>
      <c r="K674" s="793"/>
      <c r="L674" s="793"/>
      <c r="M674" s="793"/>
      <c r="N674" s="793"/>
      <c r="O674" s="793"/>
      <c r="P674" s="793"/>
      <c r="Q674" s="793"/>
      <c r="R674" s="793"/>
      <c r="S674" s="793"/>
      <c r="T674" s="793"/>
      <c r="U674" s="793"/>
      <c r="V674" s="793"/>
      <c r="W674" s="793"/>
      <c r="X674" s="793"/>
      <c r="Y674" s="793"/>
      <c r="Z674" s="793"/>
    </row>
    <row r="675">
      <c r="A675" s="791">
        <f t="shared" si="1"/>
        <v>45531</v>
      </c>
      <c r="B675" s="793"/>
      <c r="C675" s="793"/>
      <c r="D675" s="793"/>
      <c r="E675" s="793"/>
      <c r="F675" s="793"/>
      <c r="G675" s="793"/>
      <c r="H675" s="793"/>
      <c r="I675" s="793"/>
      <c r="J675" s="793"/>
      <c r="K675" s="793"/>
      <c r="L675" s="793"/>
      <c r="M675" s="793"/>
      <c r="N675" s="793"/>
      <c r="O675" s="793"/>
      <c r="P675" s="793"/>
      <c r="Q675" s="793"/>
      <c r="R675" s="793"/>
      <c r="S675" s="793"/>
      <c r="T675" s="793"/>
      <c r="U675" s="793"/>
      <c r="V675" s="793"/>
      <c r="W675" s="793"/>
      <c r="X675" s="793"/>
      <c r="Y675" s="793"/>
      <c r="Z675" s="793"/>
    </row>
    <row r="676">
      <c r="A676" s="791">
        <f t="shared" si="1"/>
        <v>45532</v>
      </c>
      <c r="B676" s="793"/>
      <c r="C676" s="793"/>
      <c r="D676" s="793"/>
      <c r="E676" s="793"/>
      <c r="F676" s="793"/>
      <c r="G676" s="793"/>
      <c r="H676" s="793"/>
      <c r="I676" s="793"/>
      <c r="J676" s="793"/>
      <c r="K676" s="793"/>
      <c r="L676" s="793"/>
      <c r="M676" s="793"/>
      <c r="N676" s="793"/>
      <c r="O676" s="793"/>
      <c r="P676" s="793"/>
      <c r="Q676" s="793"/>
      <c r="R676" s="793"/>
      <c r="S676" s="793"/>
      <c r="T676" s="793"/>
      <c r="U676" s="793"/>
      <c r="V676" s="793"/>
      <c r="W676" s="793"/>
      <c r="X676" s="793"/>
      <c r="Y676" s="793"/>
      <c r="Z676" s="793"/>
    </row>
    <row r="677">
      <c r="A677" s="791">
        <f t="shared" si="1"/>
        <v>45533</v>
      </c>
      <c r="B677" s="793"/>
      <c r="C677" s="793"/>
      <c r="D677" s="793"/>
      <c r="E677" s="793"/>
      <c r="F677" s="793"/>
      <c r="G677" s="793"/>
      <c r="H677" s="793"/>
      <c r="I677" s="793"/>
      <c r="J677" s="793"/>
      <c r="K677" s="793"/>
      <c r="L677" s="793"/>
      <c r="M677" s="793"/>
      <c r="N677" s="793"/>
      <c r="O677" s="793"/>
      <c r="P677" s="793"/>
      <c r="Q677" s="793"/>
      <c r="R677" s="793"/>
      <c r="S677" s="793"/>
      <c r="T677" s="793"/>
      <c r="U677" s="793"/>
      <c r="V677" s="793"/>
      <c r="W677" s="793"/>
      <c r="X677" s="793"/>
      <c r="Y677" s="793"/>
      <c r="Z677" s="793"/>
    </row>
    <row r="678">
      <c r="A678" s="791">
        <f t="shared" si="1"/>
        <v>45534</v>
      </c>
      <c r="B678" s="793"/>
      <c r="C678" s="793"/>
      <c r="D678" s="793"/>
      <c r="E678" s="793"/>
      <c r="F678" s="793"/>
      <c r="G678" s="793"/>
      <c r="H678" s="793"/>
      <c r="I678" s="793"/>
      <c r="J678" s="793"/>
      <c r="K678" s="793"/>
      <c r="L678" s="793"/>
      <c r="M678" s="793"/>
      <c r="N678" s="793"/>
      <c r="O678" s="793"/>
      <c r="P678" s="793"/>
      <c r="Q678" s="793"/>
      <c r="R678" s="793"/>
      <c r="S678" s="793"/>
      <c r="T678" s="793"/>
      <c r="U678" s="793"/>
      <c r="V678" s="793"/>
      <c r="W678" s="793"/>
      <c r="X678" s="793"/>
      <c r="Y678" s="793"/>
      <c r="Z678" s="793"/>
    </row>
    <row r="679">
      <c r="A679" s="791">
        <f t="shared" si="1"/>
        <v>45535</v>
      </c>
      <c r="B679" s="793"/>
      <c r="C679" s="793"/>
      <c r="D679" s="793"/>
      <c r="E679" s="793"/>
      <c r="F679" s="793"/>
      <c r="G679" s="793"/>
      <c r="H679" s="793"/>
      <c r="I679" s="793"/>
      <c r="J679" s="793"/>
      <c r="K679" s="793"/>
      <c r="L679" s="793"/>
      <c r="M679" s="793"/>
      <c r="N679" s="793"/>
      <c r="O679" s="793"/>
      <c r="P679" s="793"/>
      <c r="Q679" s="793"/>
      <c r="R679" s="793"/>
      <c r="S679" s="793"/>
      <c r="T679" s="793"/>
      <c r="U679" s="793"/>
      <c r="V679" s="793"/>
      <c r="W679" s="793"/>
      <c r="X679" s="793"/>
      <c r="Y679" s="793"/>
      <c r="Z679" s="793"/>
    </row>
    <row r="680">
      <c r="A680" s="791">
        <f t="shared" si="1"/>
        <v>45536</v>
      </c>
      <c r="B680" s="793"/>
      <c r="C680" s="793"/>
      <c r="D680" s="793"/>
      <c r="E680" s="793"/>
      <c r="F680" s="793"/>
      <c r="G680" s="793"/>
      <c r="H680" s="793"/>
      <c r="I680" s="793"/>
      <c r="J680" s="793"/>
      <c r="K680" s="793"/>
      <c r="L680" s="793"/>
      <c r="M680" s="793"/>
      <c r="N680" s="793"/>
      <c r="O680" s="793"/>
      <c r="P680" s="793"/>
      <c r="Q680" s="793"/>
      <c r="R680" s="793"/>
      <c r="S680" s="793"/>
      <c r="T680" s="793"/>
      <c r="U680" s="793"/>
      <c r="V680" s="793"/>
      <c r="W680" s="793"/>
      <c r="X680" s="793"/>
      <c r="Y680" s="793"/>
      <c r="Z680" s="793"/>
    </row>
    <row r="681">
      <c r="A681" s="791">
        <f t="shared" si="1"/>
        <v>45537</v>
      </c>
      <c r="B681" s="793"/>
      <c r="C681" s="793"/>
      <c r="D681" s="793"/>
      <c r="E681" s="793"/>
      <c r="F681" s="793"/>
      <c r="G681" s="793"/>
      <c r="H681" s="793"/>
      <c r="I681" s="793"/>
      <c r="J681" s="793"/>
      <c r="K681" s="793"/>
      <c r="L681" s="793"/>
      <c r="M681" s="793"/>
      <c r="N681" s="793"/>
      <c r="O681" s="793"/>
      <c r="P681" s="793"/>
      <c r="Q681" s="793"/>
      <c r="R681" s="793"/>
      <c r="S681" s="793"/>
      <c r="T681" s="793"/>
      <c r="U681" s="793"/>
      <c r="V681" s="793"/>
      <c r="W681" s="793"/>
      <c r="X681" s="793"/>
      <c r="Y681" s="793"/>
      <c r="Z681" s="793"/>
    </row>
    <row r="682">
      <c r="A682" s="791">
        <f t="shared" si="1"/>
        <v>45538</v>
      </c>
      <c r="B682" s="793"/>
      <c r="C682" s="793"/>
      <c r="D682" s="793"/>
      <c r="E682" s="793"/>
      <c r="F682" s="793"/>
      <c r="G682" s="793"/>
      <c r="H682" s="793"/>
      <c r="I682" s="793"/>
      <c r="J682" s="793"/>
      <c r="K682" s="793"/>
      <c r="L682" s="793"/>
      <c r="M682" s="793"/>
      <c r="N682" s="793"/>
      <c r="O682" s="793"/>
      <c r="P682" s="793"/>
      <c r="Q682" s="793"/>
      <c r="R682" s="793"/>
      <c r="S682" s="793"/>
      <c r="T682" s="793"/>
      <c r="U682" s="793"/>
      <c r="V682" s="793"/>
      <c r="W682" s="793"/>
      <c r="X682" s="793"/>
      <c r="Y682" s="793"/>
      <c r="Z682" s="793"/>
    </row>
    <row r="683">
      <c r="A683" s="791">
        <f t="shared" si="1"/>
        <v>45539</v>
      </c>
      <c r="B683" s="793"/>
      <c r="C683" s="793"/>
      <c r="D683" s="793"/>
      <c r="E683" s="793"/>
      <c r="F683" s="793"/>
      <c r="G683" s="793"/>
      <c r="H683" s="793"/>
      <c r="I683" s="793"/>
      <c r="J683" s="793"/>
      <c r="K683" s="793"/>
      <c r="L683" s="793"/>
      <c r="M683" s="793"/>
      <c r="N683" s="793"/>
      <c r="O683" s="793"/>
      <c r="P683" s="793"/>
      <c r="Q683" s="793"/>
      <c r="R683" s="793"/>
      <c r="S683" s="793"/>
      <c r="T683" s="793"/>
      <c r="U683" s="793"/>
      <c r="V683" s="793"/>
      <c r="W683" s="793"/>
      <c r="X683" s="793"/>
      <c r="Y683" s="793"/>
      <c r="Z683" s="793"/>
    </row>
    <row r="684">
      <c r="A684" s="791">
        <f t="shared" si="1"/>
        <v>45540</v>
      </c>
      <c r="B684" s="793"/>
      <c r="C684" s="793"/>
      <c r="D684" s="793"/>
      <c r="E684" s="793"/>
      <c r="F684" s="793"/>
      <c r="G684" s="793"/>
      <c r="H684" s="793"/>
      <c r="I684" s="793"/>
      <c r="J684" s="793"/>
      <c r="K684" s="793"/>
      <c r="L684" s="793"/>
      <c r="M684" s="793"/>
      <c r="N684" s="793"/>
      <c r="O684" s="793"/>
      <c r="P684" s="793"/>
      <c r="Q684" s="793"/>
      <c r="R684" s="793"/>
      <c r="S684" s="793"/>
      <c r="T684" s="793"/>
      <c r="U684" s="793"/>
      <c r="V684" s="793"/>
      <c r="W684" s="793"/>
      <c r="X684" s="793"/>
      <c r="Y684" s="793"/>
      <c r="Z684" s="793"/>
    </row>
    <row r="685">
      <c r="A685" s="791">
        <f t="shared" si="1"/>
        <v>45541</v>
      </c>
      <c r="B685" s="793"/>
      <c r="C685" s="793"/>
      <c r="D685" s="793"/>
      <c r="E685" s="793"/>
      <c r="F685" s="793"/>
      <c r="G685" s="793"/>
      <c r="H685" s="793"/>
      <c r="I685" s="793"/>
      <c r="J685" s="793"/>
      <c r="K685" s="793"/>
      <c r="L685" s="793"/>
      <c r="M685" s="793"/>
      <c r="N685" s="793"/>
      <c r="O685" s="793"/>
      <c r="P685" s="793"/>
      <c r="Q685" s="793"/>
      <c r="R685" s="793"/>
      <c r="S685" s="793"/>
      <c r="T685" s="793"/>
      <c r="U685" s="793"/>
      <c r="V685" s="793"/>
      <c r="W685" s="793"/>
      <c r="X685" s="793"/>
      <c r="Y685" s="793"/>
      <c r="Z685" s="793"/>
    </row>
    <row r="686">
      <c r="A686" s="791">
        <f t="shared" si="1"/>
        <v>45542</v>
      </c>
      <c r="B686" s="793"/>
      <c r="C686" s="793"/>
      <c r="D686" s="793"/>
      <c r="E686" s="793"/>
      <c r="F686" s="793"/>
      <c r="G686" s="793"/>
      <c r="H686" s="793"/>
      <c r="I686" s="793"/>
      <c r="J686" s="793"/>
      <c r="K686" s="793"/>
      <c r="L686" s="793"/>
      <c r="M686" s="793"/>
      <c r="N686" s="793"/>
      <c r="O686" s="793"/>
      <c r="P686" s="793"/>
      <c r="Q686" s="793"/>
      <c r="R686" s="793"/>
      <c r="S686" s="793"/>
      <c r="T686" s="793"/>
      <c r="U686" s="793"/>
      <c r="V686" s="793"/>
      <c r="W686" s="793"/>
      <c r="X686" s="793"/>
      <c r="Y686" s="793"/>
      <c r="Z686" s="793"/>
    </row>
    <row r="687">
      <c r="A687" s="791">
        <f t="shared" si="1"/>
        <v>45543</v>
      </c>
      <c r="B687" s="793"/>
      <c r="C687" s="793"/>
      <c r="D687" s="793"/>
      <c r="E687" s="793"/>
      <c r="F687" s="793"/>
      <c r="G687" s="793"/>
      <c r="H687" s="793"/>
      <c r="I687" s="793"/>
      <c r="J687" s="793"/>
      <c r="K687" s="793"/>
      <c r="L687" s="793"/>
      <c r="M687" s="793"/>
      <c r="N687" s="793"/>
      <c r="O687" s="793"/>
      <c r="P687" s="793"/>
      <c r="Q687" s="793"/>
      <c r="R687" s="793"/>
      <c r="S687" s="793"/>
      <c r="T687" s="793"/>
      <c r="U687" s="793"/>
      <c r="V687" s="793"/>
      <c r="W687" s="793"/>
      <c r="X687" s="793"/>
      <c r="Y687" s="793"/>
      <c r="Z687" s="793"/>
    </row>
    <row r="688">
      <c r="A688" s="791">
        <f t="shared" si="1"/>
        <v>45544</v>
      </c>
      <c r="B688" s="793"/>
      <c r="C688" s="793"/>
      <c r="D688" s="793"/>
      <c r="E688" s="793"/>
      <c r="F688" s="793"/>
      <c r="G688" s="793"/>
      <c r="H688" s="793"/>
      <c r="I688" s="793"/>
      <c r="J688" s="793"/>
      <c r="K688" s="793"/>
      <c r="L688" s="793"/>
      <c r="M688" s="793"/>
      <c r="N688" s="793"/>
      <c r="O688" s="793"/>
      <c r="P688" s="793"/>
      <c r="Q688" s="793"/>
      <c r="R688" s="793"/>
      <c r="S688" s="793"/>
      <c r="T688" s="793"/>
      <c r="U688" s="793"/>
      <c r="V688" s="793"/>
      <c r="W688" s="793"/>
      <c r="X688" s="793"/>
      <c r="Y688" s="793"/>
      <c r="Z688" s="793"/>
    </row>
    <row r="689">
      <c r="A689" s="791">
        <f t="shared" si="1"/>
        <v>45545</v>
      </c>
      <c r="B689" s="793"/>
      <c r="C689" s="793"/>
      <c r="D689" s="793"/>
      <c r="E689" s="793"/>
      <c r="F689" s="793"/>
      <c r="G689" s="793"/>
      <c r="H689" s="793"/>
      <c r="I689" s="793"/>
      <c r="J689" s="793"/>
      <c r="K689" s="793"/>
      <c r="L689" s="793"/>
      <c r="M689" s="793"/>
      <c r="N689" s="793"/>
      <c r="O689" s="793"/>
      <c r="P689" s="793"/>
      <c r="Q689" s="793"/>
      <c r="R689" s="793"/>
      <c r="S689" s="793"/>
      <c r="T689" s="793"/>
      <c r="U689" s="793"/>
      <c r="V689" s="793"/>
      <c r="W689" s="793"/>
      <c r="X689" s="793"/>
      <c r="Y689" s="793"/>
      <c r="Z689" s="793"/>
    </row>
    <row r="690">
      <c r="A690" s="791">
        <f t="shared" si="1"/>
        <v>45546</v>
      </c>
      <c r="B690" s="793"/>
      <c r="C690" s="793"/>
      <c r="D690" s="793"/>
      <c r="E690" s="793"/>
      <c r="F690" s="793"/>
      <c r="G690" s="793"/>
      <c r="H690" s="793"/>
      <c r="I690" s="793"/>
      <c r="J690" s="793"/>
      <c r="K690" s="793"/>
      <c r="L690" s="793"/>
      <c r="M690" s="793"/>
      <c r="N690" s="793"/>
      <c r="O690" s="793"/>
      <c r="P690" s="793"/>
      <c r="Q690" s="793"/>
      <c r="R690" s="793"/>
      <c r="S690" s="793"/>
      <c r="T690" s="793"/>
      <c r="U690" s="793"/>
      <c r="V690" s="793"/>
      <c r="W690" s="793"/>
      <c r="X690" s="793"/>
      <c r="Y690" s="793"/>
      <c r="Z690" s="793"/>
    </row>
    <row r="691">
      <c r="A691" s="791">
        <f t="shared" si="1"/>
        <v>45547</v>
      </c>
      <c r="B691" s="793"/>
      <c r="C691" s="793"/>
      <c r="D691" s="793"/>
      <c r="E691" s="793"/>
      <c r="F691" s="793"/>
      <c r="G691" s="793"/>
      <c r="H691" s="793"/>
      <c r="I691" s="793"/>
      <c r="J691" s="793"/>
      <c r="K691" s="793"/>
      <c r="L691" s="793"/>
      <c r="M691" s="793"/>
      <c r="N691" s="793"/>
      <c r="O691" s="793"/>
      <c r="P691" s="793"/>
      <c r="Q691" s="793"/>
      <c r="R691" s="793"/>
      <c r="S691" s="793"/>
      <c r="T691" s="793"/>
      <c r="U691" s="793"/>
      <c r="V691" s="793"/>
      <c r="W691" s="793"/>
      <c r="X691" s="793"/>
      <c r="Y691" s="793"/>
      <c r="Z691" s="793"/>
    </row>
    <row r="692">
      <c r="A692" s="791">
        <f t="shared" si="1"/>
        <v>45548</v>
      </c>
      <c r="B692" s="793"/>
      <c r="C692" s="793"/>
      <c r="D692" s="793"/>
      <c r="E692" s="793"/>
      <c r="F692" s="793"/>
      <c r="G692" s="793"/>
      <c r="H692" s="793"/>
      <c r="I692" s="793"/>
      <c r="J692" s="793"/>
      <c r="K692" s="793"/>
      <c r="L692" s="793"/>
      <c r="M692" s="793"/>
      <c r="N692" s="793"/>
      <c r="O692" s="793"/>
      <c r="P692" s="793"/>
      <c r="Q692" s="793"/>
      <c r="R692" s="793"/>
      <c r="S692" s="793"/>
      <c r="T692" s="793"/>
      <c r="U692" s="793"/>
      <c r="V692" s="793"/>
      <c r="W692" s="793"/>
      <c r="X692" s="793"/>
      <c r="Y692" s="793"/>
      <c r="Z692" s="793"/>
    </row>
    <row r="693">
      <c r="A693" s="791">
        <f t="shared" si="1"/>
        <v>45549</v>
      </c>
      <c r="B693" s="793"/>
      <c r="C693" s="793"/>
      <c r="D693" s="793"/>
      <c r="E693" s="793"/>
      <c r="F693" s="793"/>
      <c r="G693" s="793"/>
      <c r="H693" s="793"/>
      <c r="I693" s="793"/>
      <c r="J693" s="793"/>
      <c r="K693" s="793"/>
      <c r="L693" s="793"/>
      <c r="M693" s="793"/>
      <c r="N693" s="793"/>
      <c r="O693" s="793"/>
      <c r="P693" s="793"/>
      <c r="Q693" s="793"/>
      <c r="R693" s="793"/>
      <c r="S693" s="793"/>
      <c r="T693" s="793"/>
      <c r="U693" s="793"/>
      <c r="V693" s="793"/>
      <c r="W693" s="793"/>
      <c r="X693" s="793"/>
      <c r="Y693" s="793"/>
      <c r="Z693" s="793"/>
    </row>
    <row r="694">
      <c r="A694" s="791">
        <f t="shared" si="1"/>
        <v>45550</v>
      </c>
      <c r="B694" s="793"/>
      <c r="C694" s="793"/>
      <c r="D694" s="793"/>
      <c r="E694" s="793"/>
      <c r="F694" s="793"/>
      <c r="G694" s="793"/>
      <c r="H694" s="793"/>
      <c r="I694" s="793"/>
      <c r="J694" s="793"/>
      <c r="K694" s="793"/>
      <c r="L694" s="793"/>
      <c r="M694" s="793"/>
      <c r="N694" s="793"/>
      <c r="O694" s="793"/>
      <c r="P694" s="793"/>
      <c r="Q694" s="793"/>
      <c r="R694" s="793"/>
      <c r="S694" s="793"/>
      <c r="T694" s="793"/>
      <c r="U694" s="793"/>
      <c r="V694" s="793"/>
      <c r="W694" s="793"/>
      <c r="X694" s="793"/>
      <c r="Y694" s="793"/>
      <c r="Z694" s="793"/>
    </row>
    <row r="695">
      <c r="A695" s="791">
        <f t="shared" si="1"/>
        <v>45551</v>
      </c>
      <c r="B695" s="793"/>
      <c r="C695" s="793"/>
      <c r="D695" s="793"/>
      <c r="E695" s="793"/>
      <c r="F695" s="793"/>
      <c r="G695" s="793"/>
      <c r="H695" s="793"/>
      <c r="I695" s="793"/>
      <c r="J695" s="793"/>
      <c r="K695" s="793"/>
      <c r="L695" s="793"/>
      <c r="M695" s="793"/>
      <c r="N695" s="793"/>
      <c r="O695" s="793"/>
      <c r="P695" s="793"/>
      <c r="Q695" s="793"/>
      <c r="R695" s="793"/>
      <c r="S695" s="793"/>
      <c r="T695" s="793"/>
      <c r="U695" s="793"/>
      <c r="V695" s="793"/>
      <c r="W695" s="793"/>
      <c r="X695" s="793"/>
      <c r="Y695" s="793"/>
      <c r="Z695" s="793"/>
    </row>
    <row r="696">
      <c r="A696" s="791">
        <f t="shared" si="1"/>
        <v>45552</v>
      </c>
      <c r="B696" s="793"/>
      <c r="C696" s="793"/>
      <c r="D696" s="793"/>
      <c r="E696" s="793"/>
      <c r="F696" s="793"/>
      <c r="G696" s="793"/>
      <c r="H696" s="793"/>
      <c r="I696" s="793"/>
      <c r="J696" s="793"/>
      <c r="K696" s="793"/>
      <c r="L696" s="793"/>
      <c r="M696" s="793"/>
      <c r="N696" s="793"/>
      <c r="O696" s="793"/>
      <c r="P696" s="793"/>
      <c r="Q696" s="793"/>
      <c r="R696" s="793"/>
      <c r="S696" s="793"/>
      <c r="T696" s="793"/>
      <c r="U696" s="793"/>
      <c r="V696" s="793"/>
      <c r="W696" s="793"/>
      <c r="X696" s="793"/>
      <c r="Y696" s="793"/>
      <c r="Z696" s="793"/>
    </row>
    <row r="697">
      <c r="A697" s="791">
        <f t="shared" si="1"/>
        <v>45553</v>
      </c>
      <c r="B697" s="793"/>
      <c r="C697" s="793"/>
      <c r="D697" s="793"/>
      <c r="E697" s="793"/>
      <c r="F697" s="793"/>
      <c r="G697" s="793"/>
      <c r="H697" s="793"/>
      <c r="I697" s="793"/>
      <c r="J697" s="793"/>
      <c r="K697" s="793"/>
      <c r="L697" s="793"/>
      <c r="M697" s="793"/>
      <c r="N697" s="793"/>
      <c r="O697" s="793"/>
      <c r="P697" s="793"/>
      <c r="Q697" s="793"/>
      <c r="R697" s="793"/>
      <c r="S697" s="793"/>
      <c r="T697" s="793"/>
      <c r="U697" s="793"/>
      <c r="V697" s="793"/>
      <c r="W697" s="793"/>
      <c r="X697" s="793"/>
      <c r="Y697" s="793"/>
      <c r="Z697" s="793"/>
    </row>
    <row r="698">
      <c r="A698" s="791">
        <f t="shared" si="1"/>
        <v>45554</v>
      </c>
      <c r="B698" s="793"/>
      <c r="C698" s="793"/>
      <c r="D698" s="793"/>
      <c r="E698" s="793"/>
      <c r="F698" s="793"/>
      <c r="G698" s="793"/>
      <c r="H698" s="793"/>
      <c r="I698" s="793"/>
      <c r="J698" s="793"/>
      <c r="K698" s="793"/>
      <c r="L698" s="793"/>
      <c r="M698" s="793"/>
      <c r="N698" s="793"/>
      <c r="O698" s="793"/>
      <c r="P698" s="793"/>
      <c r="Q698" s="793"/>
      <c r="R698" s="793"/>
      <c r="S698" s="793"/>
      <c r="T698" s="793"/>
      <c r="U698" s="793"/>
      <c r="V698" s="793"/>
      <c r="W698" s="793"/>
      <c r="X698" s="793"/>
      <c r="Y698" s="793"/>
      <c r="Z698" s="793"/>
    </row>
    <row r="699">
      <c r="A699" s="791">
        <f t="shared" si="1"/>
        <v>45555</v>
      </c>
      <c r="B699" s="793"/>
      <c r="C699" s="793"/>
      <c r="D699" s="793"/>
      <c r="E699" s="793"/>
      <c r="F699" s="793"/>
      <c r="G699" s="793"/>
      <c r="H699" s="793"/>
      <c r="I699" s="793"/>
      <c r="J699" s="793"/>
      <c r="K699" s="793"/>
      <c r="L699" s="793"/>
      <c r="M699" s="793"/>
      <c r="N699" s="793"/>
      <c r="O699" s="793"/>
      <c r="P699" s="793"/>
      <c r="Q699" s="793"/>
      <c r="R699" s="793"/>
      <c r="S699" s="793"/>
      <c r="T699" s="793"/>
      <c r="U699" s="793"/>
      <c r="V699" s="793"/>
      <c r="W699" s="793"/>
      <c r="X699" s="793"/>
      <c r="Y699" s="793"/>
      <c r="Z699" s="793"/>
    </row>
    <row r="700">
      <c r="A700" s="791">
        <f t="shared" si="1"/>
        <v>45556</v>
      </c>
      <c r="B700" s="793"/>
      <c r="C700" s="793"/>
      <c r="D700" s="793"/>
      <c r="E700" s="793"/>
      <c r="F700" s="793"/>
      <c r="G700" s="793"/>
      <c r="H700" s="793"/>
      <c r="I700" s="793"/>
      <c r="J700" s="793"/>
      <c r="K700" s="793"/>
      <c r="L700" s="793"/>
      <c r="M700" s="793"/>
      <c r="N700" s="793"/>
      <c r="O700" s="793"/>
      <c r="P700" s="793"/>
      <c r="Q700" s="793"/>
      <c r="R700" s="793"/>
      <c r="S700" s="793"/>
      <c r="T700" s="793"/>
      <c r="U700" s="793"/>
      <c r="V700" s="793"/>
      <c r="W700" s="793"/>
      <c r="X700" s="793"/>
      <c r="Y700" s="793"/>
      <c r="Z700" s="793"/>
    </row>
    <row r="701">
      <c r="A701" s="791">
        <f t="shared" si="1"/>
        <v>45557</v>
      </c>
      <c r="B701" s="793"/>
      <c r="C701" s="793"/>
      <c r="D701" s="793"/>
      <c r="E701" s="793"/>
      <c r="F701" s="793"/>
      <c r="G701" s="793"/>
      <c r="H701" s="793"/>
      <c r="I701" s="793"/>
      <c r="J701" s="793"/>
      <c r="K701" s="793"/>
      <c r="L701" s="793"/>
      <c r="M701" s="793"/>
      <c r="N701" s="793"/>
      <c r="O701" s="793"/>
      <c r="P701" s="793"/>
      <c r="Q701" s="793"/>
      <c r="R701" s="793"/>
      <c r="S701" s="793"/>
      <c r="T701" s="793"/>
      <c r="U701" s="793"/>
      <c r="V701" s="793"/>
      <c r="W701" s="793"/>
      <c r="X701" s="793"/>
      <c r="Y701" s="793"/>
      <c r="Z701" s="793"/>
    </row>
    <row r="702">
      <c r="A702" s="791">
        <f t="shared" si="1"/>
        <v>45558</v>
      </c>
      <c r="B702" s="793"/>
      <c r="C702" s="793"/>
      <c r="D702" s="793"/>
      <c r="E702" s="793"/>
      <c r="F702" s="793"/>
      <c r="G702" s="793"/>
      <c r="H702" s="793"/>
      <c r="I702" s="793"/>
      <c r="J702" s="793"/>
      <c r="K702" s="793"/>
      <c r="L702" s="793"/>
      <c r="M702" s="793"/>
      <c r="N702" s="793"/>
      <c r="O702" s="793"/>
      <c r="P702" s="793"/>
      <c r="Q702" s="793"/>
      <c r="R702" s="793"/>
      <c r="S702" s="793"/>
      <c r="T702" s="793"/>
      <c r="U702" s="793"/>
      <c r="V702" s="793"/>
      <c r="W702" s="793"/>
      <c r="X702" s="793"/>
      <c r="Y702" s="793"/>
      <c r="Z702" s="793"/>
    </row>
    <row r="703">
      <c r="A703" s="791">
        <f t="shared" si="1"/>
        <v>45559</v>
      </c>
      <c r="B703" s="793"/>
      <c r="C703" s="793"/>
      <c r="D703" s="793"/>
      <c r="E703" s="793"/>
      <c r="F703" s="793"/>
      <c r="G703" s="793"/>
      <c r="H703" s="793"/>
      <c r="I703" s="793"/>
      <c r="J703" s="793"/>
      <c r="K703" s="793"/>
      <c r="L703" s="793"/>
      <c r="M703" s="793"/>
      <c r="N703" s="793"/>
      <c r="O703" s="793"/>
      <c r="P703" s="793"/>
      <c r="Q703" s="793"/>
      <c r="R703" s="793"/>
      <c r="S703" s="793"/>
      <c r="T703" s="793"/>
      <c r="U703" s="793"/>
      <c r="V703" s="793"/>
      <c r="W703" s="793"/>
      <c r="X703" s="793"/>
      <c r="Y703" s="793"/>
      <c r="Z703" s="793"/>
    </row>
    <row r="704">
      <c r="A704" s="791">
        <f t="shared" si="1"/>
        <v>45560</v>
      </c>
      <c r="B704" s="793"/>
      <c r="C704" s="793"/>
      <c r="D704" s="793"/>
      <c r="E704" s="793"/>
      <c r="F704" s="793"/>
      <c r="G704" s="793"/>
      <c r="H704" s="793"/>
      <c r="I704" s="793"/>
      <c r="J704" s="793"/>
      <c r="K704" s="793"/>
      <c r="L704" s="793"/>
      <c r="M704" s="793"/>
      <c r="N704" s="793"/>
      <c r="O704" s="793"/>
      <c r="P704" s="793"/>
      <c r="Q704" s="793"/>
      <c r="R704" s="793"/>
      <c r="S704" s="793"/>
      <c r="T704" s="793"/>
      <c r="U704" s="793"/>
      <c r="V704" s="793"/>
      <c r="W704" s="793"/>
      <c r="X704" s="793"/>
      <c r="Y704" s="793"/>
      <c r="Z704" s="793"/>
    </row>
    <row r="705">
      <c r="A705" s="791">
        <f t="shared" si="1"/>
        <v>45561</v>
      </c>
      <c r="B705" s="793"/>
      <c r="C705" s="793"/>
      <c r="D705" s="793"/>
      <c r="E705" s="793"/>
      <c r="F705" s="793"/>
      <c r="G705" s="793"/>
      <c r="H705" s="793"/>
      <c r="I705" s="793"/>
      <c r="J705" s="793"/>
      <c r="K705" s="793"/>
      <c r="L705" s="793"/>
      <c r="M705" s="793"/>
      <c r="N705" s="793"/>
      <c r="O705" s="793"/>
      <c r="P705" s="793"/>
      <c r="Q705" s="793"/>
      <c r="R705" s="793"/>
      <c r="S705" s="793"/>
      <c r="T705" s="793"/>
      <c r="U705" s="793"/>
      <c r="V705" s="793"/>
      <c r="W705" s="793"/>
      <c r="X705" s="793"/>
      <c r="Y705" s="793"/>
      <c r="Z705" s="793"/>
    </row>
    <row r="706">
      <c r="A706" s="791">
        <f t="shared" si="1"/>
        <v>45562</v>
      </c>
      <c r="B706" s="793"/>
      <c r="C706" s="793"/>
      <c r="D706" s="793"/>
      <c r="E706" s="793"/>
      <c r="F706" s="793"/>
      <c r="G706" s="793"/>
      <c r="H706" s="793"/>
      <c r="I706" s="793"/>
      <c r="J706" s="793"/>
      <c r="K706" s="793"/>
      <c r="L706" s="793"/>
      <c r="M706" s="793"/>
      <c r="N706" s="793"/>
      <c r="O706" s="793"/>
      <c r="P706" s="793"/>
      <c r="Q706" s="793"/>
      <c r="R706" s="793"/>
      <c r="S706" s="793"/>
      <c r="T706" s="793"/>
      <c r="U706" s="793"/>
      <c r="V706" s="793"/>
      <c r="W706" s="793"/>
      <c r="X706" s="793"/>
      <c r="Y706" s="793"/>
      <c r="Z706" s="793"/>
    </row>
    <row r="707">
      <c r="A707" s="791">
        <f t="shared" si="1"/>
        <v>45563</v>
      </c>
      <c r="B707" s="793"/>
      <c r="C707" s="793"/>
      <c r="D707" s="793"/>
      <c r="E707" s="793"/>
      <c r="F707" s="793"/>
      <c r="G707" s="793"/>
      <c r="H707" s="793"/>
      <c r="I707" s="793"/>
      <c r="J707" s="793"/>
      <c r="K707" s="793"/>
      <c r="L707" s="793"/>
      <c r="M707" s="793"/>
      <c r="N707" s="793"/>
      <c r="O707" s="793"/>
      <c r="P707" s="793"/>
      <c r="Q707" s="793"/>
      <c r="R707" s="793"/>
      <c r="S707" s="793"/>
      <c r="T707" s="793"/>
      <c r="U707" s="793"/>
      <c r="V707" s="793"/>
      <c r="W707" s="793"/>
      <c r="X707" s="793"/>
      <c r="Y707" s="793"/>
      <c r="Z707" s="793"/>
    </row>
    <row r="708">
      <c r="A708" s="791">
        <f t="shared" si="1"/>
        <v>45564</v>
      </c>
      <c r="B708" s="793"/>
      <c r="C708" s="793"/>
      <c r="D708" s="793"/>
      <c r="E708" s="793"/>
      <c r="F708" s="793"/>
      <c r="G708" s="793"/>
      <c r="H708" s="793"/>
      <c r="I708" s="793"/>
      <c r="J708" s="793"/>
      <c r="K708" s="793"/>
      <c r="L708" s="793"/>
      <c r="M708" s="793"/>
      <c r="N708" s="793"/>
      <c r="O708" s="793"/>
      <c r="P708" s="793"/>
      <c r="Q708" s="793"/>
      <c r="R708" s="793"/>
      <c r="S708" s="793"/>
      <c r="T708" s="793"/>
      <c r="U708" s="793"/>
      <c r="V708" s="793"/>
      <c r="W708" s="793"/>
      <c r="X708" s="793"/>
      <c r="Y708" s="793"/>
      <c r="Z708" s="793"/>
    </row>
    <row r="709">
      <c r="A709" s="791">
        <f t="shared" si="1"/>
        <v>45565</v>
      </c>
      <c r="B709" s="793"/>
      <c r="C709" s="793"/>
      <c r="D709" s="793"/>
      <c r="E709" s="793"/>
      <c r="F709" s="793"/>
      <c r="G709" s="793"/>
      <c r="H709" s="793"/>
      <c r="I709" s="793"/>
      <c r="J709" s="793"/>
      <c r="K709" s="793"/>
      <c r="L709" s="793"/>
      <c r="M709" s="793"/>
      <c r="N709" s="793"/>
      <c r="O709" s="793"/>
      <c r="P709" s="793"/>
      <c r="Q709" s="793"/>
      <c r="R709" s="793"/>
      <c r="S709" s="793"/>
      <c r="T709" s="793"/>
      <c r="U709" s="793"/>
      <c r="V709" s="793"/>
      <c r="W709" s="793"/>
      <c r="X709" s="793"/>
      <c r="Y709" s="793"/>
      <c r="Z709" s="793"/>
    </row>
    <row r="710">
      <c r="A710" s="791">
        <f t="shared" si="1"/>
        <v>45566</v>
      </c>
      <c r="B710" s="793"/>
      <c r="C710" s="793"/>
      <c r="D710" s="793"/>
      <c r="E710" s="793"/>
      <c r="F710" s="793"/>
      <c r="G710" s="793"/>
      <c r="H710" s="793"/>
      <c r="I710" s="793"/>
      <c r="J710" s="793"/>
      <c r="K710" s="793"/>
      <c r="L710" s="793"/>
      <c r="M710" s="793"/>
      <c r="N710" s="793"/>
      <c r="O710" s="793"/>
      <c r="P710" s="793"/>
      <c r="Q710" s="793"/>
      <c r="R710" s="793"/>
      <c r="S710" s="793"/>
      <c r="T710" s="793"/>
      <c r="U710" s="793"/>
      <c r="V710" s="793"/>
      <c r="W710" s="793"/>
      <c r="X710" s="793"/>
      <c r="Y710" s="793"/>
      <c r="Z710" s="793"/>
    </row>
    <row r="711">
      <c r="A711" s="791">
        <f t="shared" si="1"/>
        <v>45567</v>
      </c>
      <c r="B711" s="793"/>
      <c r="C711" s="793"/>
      <c r="D711" s="793"/>
      <c r="E711" s="793"/>
      <c r="F711" s="793"/>
      <c r="G711" s="793"/>
      <c r="H711" s="793"/>
      <c r="I711" s="793"/>
      <c r="J711" s="793"/>
      <c r="K711" s="793"/>
      <c r="L711" s="793"/>
      <c r="M711" s="793"/>
      <c r="N711" s="793"/>
      <c r="O711" s="793"/>
      <c r="P711" s="793"/>
      <c r="Q711" s="793"/>
      <c r="R711" s="793"/>
      <c r="S711" s="793"/>
      <c r="T711" s="793"/>
      <c r="U711" s="793"/>
      <c r="V711" s="793"/>
      <c r="W711" s="793"/>
      <c r="X711" s="793"/>
      <c r="Y711" s="793"/>
      <c r="Z711" s="793"/>
    </row>
    <row r="712">
      <c r="A712" s="791">
        <f t="shared" si="1"/>
        <v>45568</v>
      </c>
      <c r="B712" s="793"/>
      <c r="C712" s="793"/>
      <c r="D712" s="793"/>
      <c r="E712" s="793"/>
      <c r="F712" s="793"/>
      <c r="G712" s="793"/>
      <c r="H712" s="793"/>
      <c r="I712" s="793"/>
      <c r="J712" s="793"/>
      <c r="K712" s="793"/>
      <c r="L712" s="793"/>
      <c r="M712" s="793"/>
      <c r="N712" s="793"/>
      <c r="O712" s="793"/>
      <c r="P712" s="793"/>
      <c r="Q712" s="793"/>
      <c r="R712" s="793"/>
      <c r="S712" s="793"/>
      <c r="T712" s="793"/>
      <c r="U712" s="793"/>
      <c r="V712" s="793"/>
      <c r="W712" s="793"/>
      <c r="X712" s="793"/>
      <c r="Y712" s="793"/>
      <c r="Z712" s="793"/>
    </row>
    <row r="713">
      <c r="A713" s="791">
        <f t="shared" si="1"/>
        <v>45569</v>
      </c>
      <c r="B713" s="793"/>
      <c r="C713" s="793"/>
      <c r="D713" s="793"/>
      <c r="E713" s="793"/>
      <c r="F713" s="793"/>
      <c r="G713" s="793"/>
      <c r="H713" s="793"/>
      <c r="I713" s="793"/>
      <c r="J713" s="793"/>
      <c r="K713" s="793"/>
      <c r="L713" s="793"/>
      <c r="M713" s="793"/>
      <c r="N713" s="793"/>
      <c r="O713" s="793"/>
      <c r="P713" s="793"/>
      <c r="Q713" s="793"/>
      <c r="R713" s="793"/>
      <c r="S713" s="793"/>
      <c r="T713" s="793"/>
      <c r="U713" s="793"/>
      <c r="V713" s="793"/>
      <c r="W713" s="793"/>
      <c r="X713" s="793"/>
      <c r="Y713" s="793"/>
      <c r="Z713" s="793"/>
    </row>
    <row r="714">
      <c r="A714" s="791">
        <f t="shared" si="1"/>
        <v>45570</v>
      </c>
      <c r="B714" s="793"/>
      <c r="C714" s="793"/>
      <c r="D714" s="793"/>
      <c r="E714" s="793"/>
      <c r="F714" s="793"/>
      <c r="G714" s="793"/>
      <c r="H714" s="793"/>
      <c r="I714" s="793"/>
      <c r="J714" s="793"/>
      <c r="K714" s="793"/>
      <c r="L714" s="793"/>
      <c r="M714" s="793"/>
      <c r="N714" s="793"/>
      <c r="O714" s="793"/>
      <c r="P714" s="793"/>
      <c r="Q714" s="793"/>
      <c r="R714" s="793"/>
      <c r="S714" s="793"/>
      <c r="T714" s="793"/>
      <c r="U714" s="793"/>
      <c r="V714" s="793"/>
      <c r="W714" s="793"/>
      <c r="X714" s="793"/>
      <c r="Y714" s="793"/>
      <c r="Z714" s="793"/>
    </row>
    <row r="715">
      <c r="A715" s="791">
        <f t="shared" si="1"/>
        <v>45571</v>
      </c>
      <c r="B715" s="793"/>
      <c r="C715" s="793"/>
      <c r="D715" s="793"/>
      <c r="E715" s="793"/>
      <c r="F715" s="793"/>
      <c r="G715" s="793"/>
      <c r="H715" s="793"/>
      <c r="I715" s="793"/>
      <c r="J715" s="793"/>
      <c r="K715" s="793"/>
      <c r="L715" s="793"/>
      <c r="M715" s="793"/>
      <c r="N715" s="793"/>
      <c r="O715" s="793"/>
      <c r="P715" s="793"/>
      <c r="Q715" s="793"/>
      <c r="R715" s="793"/>
      <c r="S715" s="793"/>
      <c r="T715" s="793"/>
      <c r="U715" s="793"/>
      <c r="V715" s="793"/>
      <c r="W715" s="793"/>
      <c r="X715" s="793"/>
      <c r="Y715" s="793"/>
      <c r="Z715" s="793"/>
    </row>
    <row r="716">
      <c r="A716" s="791">
        <f t="shared" si="1"/>
        <v>45572</v>
      </c>
      <c r="B716" s="793"/>
      <c r="C716" s="793"/>
      <c r="D716" s="793"/>
      <c r="E716" s="793"/>
      <c r="F716" s="793"/>
      <c r="G716" s="793"/>
      <c r="H716" s="793"/>
      <c r="I716" s="793"/>
      <c r="J716" s="793"/>
      <c r="K716" s="793"/>
      <c r="L716" s="793"/>
      <c r="M716" s="793"/>
      <c r="N716" s="793"/>
      <c r="O716" s="793"/>
      <c r="P716" s="793"/>
      <c r="Q716" s="793"/>
      <c r="R716" s="793"/>
      <c r="S716" s="793"/>
      <c r="T716" s="793"/>
      <c r="U716" s="793"/>
      <c r="V716" s="793"/>
      <c r="W716" s="793"/>
      <c r="X716" s="793"/>
      <c r="Y716" s="793"/>
      <c r="Z716" s="793"/>
    </row>
    <row r="717">
      <c r="A717" s="791">
        <f t="shared" si="1"/>
        <v>45573</v>
      </c>
      <c r="B717" s="793"/>
      <c r="C717" s="793"/>
      <c r="D717" s="793"/>
      <c r="E717" s="793"/>
      <c r="F717" s="793"/>
      <c r="G717" s="793"/>
      <c r="H717" s="793"/>
      <c r="I717" s="793"/>
      <c r="J717" s="793"/>
      <c r="K717" s="793"/>
      <c r="L717" s="793"/>
      <c r="M717" s="793"/>
      <c r="N717" s="793"/>
      <c r="O717" s="793"/>
      <c r="P717" s="793"/>
      <c r="Q717" s="793"/>
      <c r="R717" s="793"/>
      <c r="S717" s="793"/>
      <c r="T717" s="793"/>
      <c r="U717" s="793"/>
      <c r="V717" s="793"/>
      <c r="W717" s="793"/>
      <c r="X717" s="793"/>
      <c r="Y717" s="793"/>
      <c r="Z717" s="793"/>
    </row>
    <row r="718">
      <c r="A718" s="791">
        <f t="shared" si="1"/>
        <v>45574</v>
      </c>
      <c r="B718" s="793"/>
      <c r="C718" s="793"/>
      <c r="D718" s="793"/>
      <c r="E718" s="793"/>
      <c r="F718" s="793"/>
      <c r="G718" s="793"/>
      <c r="H718" s="793"/>
      <c r="I718" s="793"/>
      <c r="J718" s="793"/>
      <c r="K718" s="793"/>
      <c r="L718" s="793"/>
      <c r="M718" s="793"/>
      <c r="N718" s="793"/>
      <c r="O718" s="793"/>
      <c r="P718" s="793"/>
      <c r="Q718" s="793"/>
      <c r="R718" s="793"/>
      <c r="S718" s="793"/>
      <c r="T718" s="793"/>
      <c r="U718" s="793"/>
      <c r="V718" s="793"/>
      <c r="W718" s="793"/>
      <c r="X718" s="793"/>
      <c r="Y718" s="793"/>
      <c r="Z718" s="793"/>
    </row>
    <row r="719">
      <c r="A719" s="791">
        <f t="shared" si="1"/>
        <v>45575</v>
      </c>
      <c r="B719" s="793"/>
      <c r="C719" s="793"/>
      <c r="D719" s="793"/>
      <c r="E719" s="793"/>
      <c r="F719" s="793"/>
      <c r="G719" s="793"/>
      <c r="H719" s="793"/>
      <c r="I719" s="793"/>
      <c r="J719" s="793"/>
      <c r="K719" s="793"/>
      <c r="L719" s="793"/>
      <c r="M719" s="793"/>
      <c r="N719" s="793"/>
      <c r="O719" s="793"/>
      <c r="P719" s="793"/>
      <c r="Q719" s="793"/>
      <c r="R719" s="793"/>
      <c r="S719" s="793"/>
      <c r="T719" s="793"/>
      <c r="U719" s="793"/>
      <c r="V719" s="793"/>
      <c r="W719" s="793"/>
      <c r="X719" s="793"/>
      <c r="Y719" s="793"/>
      <c r="Z719" s="793"/>
    </row>
    <row r="720">
      <c r="A720" s="791">
        <f t="shared" si="1"/>
        <v>45576</v>
      </c>
      <c r="B720" s="793"/>
      <c r="C720" s="793"/>
      <c r="D720" s="793"/>
      <c r="E720" s="793"/>
      <c r="F720" s="793"/>
      <c r="G720" s="793"/>
      <c r="H720" s="793"/>
      <c r="I720" s="793"/>
      <c r="J720" s="793"/>
      <c r="K720" s="793"/>
      <c r="L720" s="793"/>
      <c r="M720" s="793"/>
      <c r="N720" s="793"/>
      <c r="O720" s="793"/>
      <c r="P720" s="793"/>
      <c r="Q720" s="793"/>
      <c r="R720" s="793"/>
      <c r="S720" s="793"/>
      <c r="T720" s="793"/>
      <c r="U720" s="793"/>
      <c r="V720" s="793"/>
      <c r="W720" s="793"/>
      <c r="X720" s="793"/>
      <c r="Y720" s="793"/>
      <c r="Z720" s="793"/>
    </row>
    <row r="721">
      <c r="A721" s="791">
        <f t="shared" si="1"/>
        <v>45577</v>
      </c>
      <c r="B721" s="793"/>
      <c r="C721" s="793"/>
      <c r="D721" s="793"/>
      <c r="E721" s="793"/>
      <c r="F721" s="793"/>
      <c r="G721" s="793"/>
      <c r="H721" s="793"/>
      <c r="I721" s="793"/>
      <c r="J721" s="793"/>
      <c r="K721" s="793"/>
      <c r="L721" s="793"/>
      <c r="M721" s="793"/>
      <c r="N721" s="793"/>
      <c r="O721" s="793"/>
      <c r="P721" s="793"/>
      <c r="Q721" s="793"/>
      <c r="R721" s="793"/>
      <c r="S721" s="793"/>
      <c r="T721" s="793"/>
      <c r="U721" s="793"/>
      <c r="V721" s="793"/>
      <c r="W721" s="793"/>
      <c r="X721" s="793"/>
      <c r="Y721" s="793"/>
      <c r="Z721" s="793"/>
    </row>
    <row r="722">
      <c r="A722" s="791">
        <f t="shared" si="1"/>
        <v>45578</v>
      </c>
      <c r="B722" s="793"/>
      <c r="C722" s="793"/>
      <c r="D722" s="793"/>
      <c r="E722" s="793"/>
      <c r="F722" s="793"/>
      <c r="G722" s="793"/>
      <c r="H722" s="793"/>
      <c r="I722" s="793"/>
      <c r="J722" s="793"/>
      <c r="K722" s="793"/>
      <c r="L722" s="793"/>
      <c r="M722" s="793"/>
      <c r="N722" s="793"/>
      <c r="O722" s="793"/>
      <c r="P722" s="793"/>
      <c r="Q722" s="793"/>
      <c r="R722" s="793"/>
      <c r="S722" s="793"/>
      <c r="T722" s="793"/>
      <c r="U722" s="793"/>
      <c r="V722" s="793"/>
      <c r="W722" s="793"/>
      <c r="X722" s="793"/>
      <c r="Y722" s="793"/>
      <c r="Z722" s="793"/>
    </row>
    <row r="723">
      <c r="A723" s="791">
        <f t="shared" si="1"/>
        <v>45579</v>
      </c>
      <c r="B723" s="793"/>
      <c r="C723" s="793"/>
      <c r="D723" s="793"/>
      <c r="E723" s="793"/>
      <c r="F723" s="793"/>
      <c r="G723" s="793"/>
      <c r="H723" s="793"/>
      <c r="I723" s="793"/>
      <c r="J723" s="793"/>
      <c r="K723" s="793"/>
      <c r="L723" s="793"/>
      <c r="M723" s="793"/>
      <c r="N723" s="793"/>
      <c r="O723" s="793"/>
      <c r="P723" s="793"/>
      <c r="Q723" s="793"/>
      <c r="R723" s="793"/>
      <c r="S723" s="793"/>
      <c r="T723" s="793"/>
      <c r="U723" s="793"/>
      <c r="V723" s="793"/>
      <c r="W723" s="793"/>
      <c r="X723" s="793"/>
      <c r="Y723" s="793"/>
      <c r="Z723" s="793"/>
    </row>
    <row r="724">
      <c r="A724" s="791">
        <f t="shared" si="1"/>
        <v>45580</v>
      </c>
      <c r="B724" s="793"/>
      <c r="C724" s="793"/>
      <c r="D724" s="793"/>
      <c r="E724" s="793"/>
      <c r="F724" s="793"/>
      <c r="G724" s="793"/>
      <c r="H724" s="793"/>
      <c r="I724" s="793"/>
      <c r="J724" s="793"/>
      <c r="K724" s="793"/>
      <c r="L724" s="793"/>
      <c r="M724" s="793"/>
      <c r="N724" s="793"/>
      <c r="O724" s="793"/>
      <c r="P724" s="793"/>
      <c r="Q724" s="793"/>
      <c r="R724" s="793"/>
      <c r="S724" s="793"/>
      <c r="T724" s="793"/>
      <c r="U724" s="793"/>
      <c r="V724" s="793"/>
      <c r="W724" s="793"/>
      <c r="X724" s="793"/>
      <c r="Y724" s="793"/>
      <c r="Z724" s="793"/>
    </row>
    <row r="725">
      <c r="A725" s="791">
        <f t="shared" si="1"/>
        <v>45581</v>
      </c>
      <c r="B725" s="793"/>
      <c r="C725" s="793"/>
      <c r="D725" s="793"/>
      <c r="E725" s="793"/>
      <c r="F725" s="793"/>
      <c r="G725" s="793"/>
      <c r="H725" s="793"/>
      <c r="I725" s="793"/>
      <c r="J725" s="793"/>
      <c r="K725" s="793"/>
      <c r="L725" s="793"/>
      <c r="M725" s="793"/>
      <c r="N725" s="793"/>
      <c r="O725" s="793"/>
      <c r="P725" s="793"/>
      <c r="Q725" s="793"/>
      <c r="R725" s="793"/>
      <c r="S725" s="793"/>
      <c r="T725" s="793"/>
      <c r="U725" s="793"/>
      <c r="V725" s="793"/>
      <c r="W725" s="793"/>
      <c r="X725" s="793"/>
      <c r="Y725" s="793"/>
      <c r="Z725" s="793"/>
    </row>
    <row r="726">
      <c r="A726" s="791">
        <f t="shared" si="1"/>
        <v>45582</v>
      </c>
      <c r="B726" s="793"/>
      <c r="C726" s="793"/>
      <c r="D726" s="793"/>
      <c r="E726" s="793"/>
      <c r="F726" s="793"/>
      <c r="G726" s="793"/>
      <c r="H726" s="793"/>
      <c r="I726" s="793"/>
      <c r="J726" s="793"/>
      <c r="K726" s="793"/>
      <c r="L726" s="793"/>
      <c r="M726" s="793"/>
      <c r="N726" s="793"/>
      <c r="O726" s="793"/>
      <c r="P726" s="793"/>
      <c r="Q726" s="793"/>
      <c r="R726" s="793"/>
      <c r="S726" s="793"/>
      <c r="T726" s="793"/>
      <c r="U726" s="793"/>
      <c r="V726" s="793"/>
      <c r="W726" s="793"/>
      <c r="X726" s="793"/>
      <c r="Y726" s="793"/>
      <c r="Z726" s="793"/>
    </row>
    <row r="727">
      <c r="A727" s="791">
        <f t="shared" si="1"/>
        <v>45583</v>
      </c>
      <c r="B727" s="793"/>
      <c r="C727" s="793"/>
      <c r="D727" s="793"/>
      <c r="E727" s="793"/>
      <c r="F727" s="793"/>
      <c r="G727" s="793"/>
      <c r="H727" s="793"/>
      <c r="I727" s="793"/>
      <c r="J727" s="793"/>
      <c r="K727" s="793"/>
      <c r="L727" s="793"/>
      <c r="M727" s="793"/>
      <c r="N727" s="793"/>
      <c r="O727" s="793"/>
      <c r="P727" s="793"/>
      <c r="Q727" s="793"/>
      <c r="R727" s="793"/>
      <c r="S727" s="793"/>
      <c r="T727" s="793"/>
      <c r="U727" s="793"/>
      <c r="V727" s="793"/>
      <c r="W727" s="793"/>
      <c r="X727" s="793"/>
      <c r="Y727" s="793"/>
      <c r="Z727" s="793"/>
    </row>
    <row r="728">
      <c r="A728" s="791">
        <f t="shared" si="1"/>
        <v>45584</v>
      </c>
      <c r="B728" s="793"/>
      <c r="C728" s="793"/>
      <c r="D728" s="793"/>
      <c r="E728" s="793"/>
      <c r="F728" s="793"/>
      <c r="G728" s="793"/>
      <c r="H728" s="793"/>
      <c r="I728" s="793"/>
      <c r="J728" s="793"/>
      <c r="K728" s="793"/>
      <c r="L728" s="793"/>
      <c r="M728" s="793"/>
      <c r="N728" s="793"/>
      <c r="O728" s="793"/>
      <c r="P728" s="793"/>
      <c r="Q728" s="793"/>
      <c r="R728" s="793"/>
      <c r="S728" s="793"/>
      <c r="T728" s="793"/>
      <c r="U728" s="793"/>
      <c r="V728" s="793"/>
      <c r="W728" s="793"/>
      <c r="X728" s="793"/>
      <c r="Y728" s="793"/>
      <c r="Z728" s="793"/>
    </row>
    <row r="729">
      <c r="A729" s="791">
        <f t="shared" si="1"/>
        <v>45585</v>
      </c>
      <c r="B729" s="793"/>
      <c r="C729" s="793"/>
      <c r="D729" s="793"/>
      <c r="E729" s="793"/>
      <c r="F729" s="793"/>
      <c r="G729" s="793"/>
      <c r="H729" s="793"/>
      <c r="I729" s="793"/>
      <c r="J729" s="793"/>
      <c r="K729" s="793"/>
      <c r="L729" s="793"/>
      <c r="M729" s="793"/>
      <c r="N729" s="793"/>
      <c r="O729" s="793"/>
      <c r="P729" s="793"/>
      <c r="Q729" s="793"/>
      <c r="R729" s="793"/>
      <c r="S729" s="793"/>
      <c r="T729" s="793"/>
      <c r="U729" s="793"/>
      <c r="V729" s="793"/>
      <c r="W729" s="793"/>
      <c r="X729" s="793"/>
      <c r="Y729" s="793"/>
      <c r="Z729" s="793"/>
    </row>
    <row r="730">
      <c r="A730" s="791">
        <f t="shared" si="1"/>
        <v>45586</v>
      </c>
      <c r="B730" s="793"/>
      <c r="C730" s="793"/>
      <c r="D730" s="793"/>
      <c r="E730" s="793"/>
      <c r="F730" s="793"/>
      <c r="G730" s="793"/>
      <c r="H730" s="793"/>
      <c r="I730" s="793"/>
      <c r="J730" s="793"/>
      <c r="K730" s="793"/>
      <c r="L730" s="793"/>
      <c r="M730" s="793"/>
      <c r="N730" s="793"/>
      <c r="O730" s="793"/>
      <c r="P730" s="793"/>
      <c r="Q730" s="793"/>
      <c r="R730" s="793"/>
      <c r="S730" s="793"/>
      <c r="T730" s="793"/>
      <c r="U730" s="793"/>
      <c r="V730" s="793"/>
      <c r="W730" s="793"/>
      <c r="X730" s="793"/>
      <c r="Y730" s="793"/>
      <c r="Z730" s="793"/>
    </row>
    <row r="731">
      <c r="A731" s="791">
        <f t="shared" si="1"/>
        <v>45587</v>
      </c>
      <c r="B731" s="793"/>
      <c r="C731" s="793"/>
      <c r="D731" s="793"/>
      <c r="E731" s="793"/>
      <c r="F731" s="793"/>
      <c r="G731" s="793"/>
      <c r="H731" s="793"/>
      <c r="I731" s="793"/>
      <c r="J731" s="793"/>
      <c r="K731" s="793"/>
      <c r="L731" s="793"/>
      <c r="M731" s="793"/>
      <c r="N731" s="793"/>
      <c r="O731" s="793"/>
      <c r="P731" s="793"/>
      <c r="Q731" s="793"/>
      <c r="R731" s="793"/>
      <c r="S731" s="793"/>
      <c r="T731" s="793"/>
      <c r="U731" s="793"/>
      <c r="V731" s="793"/>
      <c r="W731" s="793"/>
      <c r="X731" s="793"/>
      <c r="Y731" s="793"/>
      <c r="Z731" s="793"/>
    </row>
    <row r="732">
      <c r="A732" s="791">
        <f t="shared" si="1"/>
        <v>45588</v>
      </c>
      <c r="B732" s="793"/>
      <c r="C732" s="793"/>
      <c r="D732" s="793"/>
      <c r="E732" s="793"/>
      <c r="F732" s="793"/>
      <c r="G732" s="793"/>
      <c r="H732" s="793"/>
      <c r="I732" s="793"/>
      <c r="J732" s="793"/>
      <c r="K732" s="793"/>
      <c r="L732" s="793"/>
      <c r="M732" s="793"/>
      <c r="N732" s="793"/>
      <c r="O732" s="793"/>
      <c r="P732" s="793"/>
      <c r="Q732" s="793"/>
      <c r="R732" s="793"/>
      <c r="S732" s="793"/>
      <c r="T732" s="793"/>
      <c r="U732" s="793"/>
      <c r="V732" s="793"/>
      <c r="W732" s="793"/>
      <c r="X732" s="793"/>
      <c r="Y732" s="793"/>
      <c r="Z732" s="793"/>
    </row>
    <row r="733">
      <c r="A733" s="791">
        <f t="shared" si="1"/>
        <v>45589</v>
      </c>
      <c r="B733" s="793"/>
      <c r="C733" s="793"/>
      <c r="D733" s="793"/>
      <c r="E733" s="793"/>
      <c r="F733" s="793"/>
      <c r="G733" s="793"/>
      <c r="H733" s="793"/>
      <c r="I733" s="793"/>
      <c r="J733" s="793"/>
      <c r="K733" s="793"/>
      <c r="L733" s="793"/>
      <c r="M733" s="793"/>
      <c r="N733" s="793"/>
      <c r="O733" s="793"/>
      <c r="P733" s="793"/>
      <c r="Q733" s="793"/>
      <c r="R733" s="793"/>
      <c r="S733" s="793"/>
      <c r="T733" s="793"/>
      <c r="U733" s="793"/>
      <c r="V733" s="793"/>
      <c r="W733" s="793"/>
      <c r="X733" s="793"/>
      <c r="Y733" s="793"/>
      <c r="Z733" s="793"/>
    </row>
    <row r="734">
      <c r="A734" s="791">
        <f t="shared" si="1"/>
        <v>45590</v>
      </c>
      <c r="B734" s="793"/>
      <c r="C734" s="793"/>
      <c r="D734" s="793"/>
      <c r="E734" s="793"/>
      <c r="F734" s="793"/>
      <c r="G734" s="793"/>
      <c r="H734" s="793"/>
      <c r="I734" s="793"/>
      <c r="J734" s="793"/>
      <c r="K734" s="793"/>
      <c r="L734" s="793"/>
      <c r="M734" s="793"/>
      <c r="N734" s="793"/>
      <c r="O734" s="793"/>
      <c r="P734" s="793"/>
      <c r="Q734" s="793"/>
      <c r="R734" s="793"/>
      <c r="S734" s="793"/>
      <c r="T734" s="793"/>
      <c r="U734" s="793"/>
      <c r="V734" s="793"/>
      <c r="W734" s="793"/>
      <c r="X734" s="793"/>
      <c r="Y734" s="793"/>
      <c r="Z734" s="793"/>
    </row>
    <row r="735">
      <c r="A735" s="791">
        <f t="shared" si="1"/>
        <v>45591</v>
      </c>
      <c r="B735" s="793"/>
      <c r="C735" s="793"/>
      <c r="D735" s="793"/>
      <c r="E735" s="793"/>
      <c r="F735" s="793"/>
      <c r="G735" s="793"/>
      <c r="H735" s="793"/>
      <c r="I735" s="793"/>
      <c r="J735" s="793"/>
      <c r="K735" s="793"/>
      <c r="L735" s="793"/>
      <c r="M735" s="793"/>
      <c r="N735" s="793"/>
      <c r="O735" s="793"/>
      <c r="P735" s="793"/>
      <c r="Q735" s="793"/>
      <c r="R735" s="793"/>
      <c r="S735" s="793"/>
      <c r="T735" s="793"/>
      <c r="U735" s="793"/>
      <c r="V735" s="793"/>
      <c r="W735" s="793"/>
      <c r="X735" s="793"/>
      <c r="Y735" s="793"/>
      <c r="Z735" s="793"/>
    </row>
    <row r="736">
      <c r="A736" s="791">
        <f t="shared" si="1"/>
        <v>45592</v>
      </c>
      <c r="B736" s="793"/>
      <c r="C736" s="793"/>
      <c r="D736" s="793"/>
      <c r="E736" s="793"/>
      <c r="F736" s="793"/>
      <c r="G736" s="793"/>
      <c r="H736" s="793"/>
      <c r="I736" s="793"/>
      <c r="J736" s="793"/>
      <c r="K736" s="793"/>
      <c r="L736" s="793"/>
      <c r="M736" s="793"/>
      <c r="N736" s="793"/>
      <c r="O736" s="793"/>
      <c r="P736" s="793"/>
      <c r="Q736" s="793"/>
      <c r="R736" s="793"/>
      <c r="S736" s="793"/>
      <c r="T736" s="793"/>
      <c r="U736" s="793"/>
      <c r="V736" s="793"/>
      <c r="W736" s="793"/>
      <c r="X736" s="793"/>
      <c r="Y736" s="793"/>
      <c r="Z736" s="793"/>
    </row>
    <row r="737">
      <c r="A737" s="791">
        <f t="shared" si="1"/>
        <v>45593</v>
      </c>
      <c r="B737" s="793"/>
      <c r="C737" s="793"/>
      <c r="D737" s="793"/>
      <c r="E737" s="793"/>
      <c r="F737" s="793"/>
      <c r="G737" s="793"/>
      <c r="H737" s="793"/>
      <c r="I737" s="793"/>
      <c r="J737" s="793"/>
      <c r="K737" s="793"/>
      <c r="L737" s="793"/>
      <c r="M737" s="793"/>
      <c r="N737" s="793"/>
      <c r="O737" s="793"/>
      <c r="P737" s="793"/>
      <c r="Q737" s="793"/>
      <c r="R737" s="793"/>
      <c r="S737" s="793"/>
      <c r="T737" s="793"/>
      <c r="U737" s="793"/>
      <c r="V737" s="793"/>
      <c r="W737" s="793"/>
      <c r="X737" s="793"/>
      <c r="Y737" s="793"/>
      <c r="Z737" s="793"/>
    </row>
    <row r="738">
      <c r="A738" s="791">
        <f t="shared" si="1"/>
        <v>45594</v>
      </c>
      <c r="B738" s="793"/>
      <c r="C738" s="793"/>
      <c r="D738" s="793"/>
      <c r="E738" s="793"/>
      <c r="F738" s="793"/>
      <c r="G738" s="793"/>
      <c r="H738" s="793"/>
      <c r="I738" s="793"/>
      <c r="J738" s="793"/>
      <c r="K738" s="793"/>
      <c r="L738" s="793"/>
      <c r="M738" s="793"/>
      <c r="N738" s="793"/>
      <c r="O738" s="793"/>
      <c r="P738" s="793"/>
      <c r="Q738" s="793"/>
      <c r="R738" s="793"/>
      <c r="S738" s="793"/>
      <c r="T738" s="793"/>
      <c r="U738" s="793"/>
      <c r="V738" s="793"/>
      <c r="W738" s="793"/>
      <c r="X738" s="793"/>
      <c r="Y738" s="793"/>
      <c r="Z738" s="793"/>
    </row>
    <row r="739">
      <c r="A739" s="791">
        <f t="shared" si="1"/>
        <v>45595</v>
      </c>
      <c r="B739" s="793"/>
      <c r="C739" s="793"/>
      <c r="D739" s="793"/>
      <c r="E739" s="793"/>
      <c r="F739" s="793"/>
      <c r="G739" s="793"/>
      <c r="H739" s="793"/>
      <c r="I739" s="793"/>
      <c r="J739" s="793"/>
      <c r="K739" s="793"/>
      <c r="L739" s="793"/>
      <c r="M739" s="793"/>
      <c r="N739" s="793"/>
      <c r="O739" s="793"/>
      <c r="P739" s="793"/>
      <c r="Q739" s="793"/>
      <c r="R739" s="793"/>
      <c r="S739" s="793"/>
      <c r="T739" s="793"/>
      <c r="U739" s="793"/>
      <c r="V739" s="793"/>
      <c r="W739" s="793"/>
      <c r="X739" s="793"/>
      <c r="Y739" s="793"/>
      <c r="Z739" s="793"/>
    </row>
    <row r="740">
      <c r="A740" s="791">
        <f t="shared" si="1"/>
        <v>45596</v>
      </c>
      <c r="B740" s="793"/>
      <c r="C740" s="793"/>
      <c r="D740" s="793"/>
      <c r="E740" s="793"/>
      <c r="F740" s="793"/>
      <c r="G740" s="793"/>
      <c r="H740" s="793"/>
      <c r="I740" s="793"/>
      <c r="J740" s="793"/>
      <c r="K740" s="793"/>
      <c r="L740" s="793"/>
      <c r="M740" s="793"/>
      <c r="N740" s="793"/>
      <c r="O740" s="793"/>
      <c r="P740" s="793"/>
      <c r="Q740" s="793"/>
      <c r="R740" s="793"/>
      <c r="S740" s="793"/>
      <c r="T740" s="793"/>
      <c r="U740" s="793"/>
      <c r="V740" s="793"/>
      <c r="W740" s="793"/>
      <c r="X740" s="793"/>
      <c r="Y740" s="793"/>
      <c r="Z740" s="793"/>
    </row>
    <row r="741">
      <c r="A741" s="791">
        <f t="shared" si="1"/>
        <v>45597</v>
      </c>
      <c r="B741" s="793"/>
      <c r="C741" s="793"/>
      <c r="D741" s="793"/>
      <c r="E741" s="793"/>
      <c r="F741" s="793"/>
      <c r="G741" s="793"/>
      <c r="H741" s="793"/>
      <c r="I741" s="793"/>
      <c r="J741" s="793"/>
      <c r="K741" s="793"/>
      <c r="L741" s="793"/>
      <c r="M741" s="793"/>
      <c r="N741" s="793"/>
      <c r="O741" s="793"/>
      <c r="P741" s="793"/>
      <c r="Q741" s="793"/>
      <c r="R741" s="793"/>
      <c r="S741" s="793"/>
      <c r="T741" s="793"/>
      <c r="U741" s="793"/>
      <c r="V741" s="793"/>
      <c r="W741" s="793"/>
      <c r="X741" s="793"/>
      <c r="Y741" s="793"/>
      <c r="Z741" s="793"/>
    </row>
    <row r="742">
      <c r="A742" s="791">
        <f t="shared" si="1"/>
        <v>45598</v>
      </c>
      <c r="B742" s="793"/>
      <c r="C742" s="793"/>
      <c r="D742" s="793"/>
      <c r="E742" s="793"/>
      <c r="F742" s="793"/>
      <c r="G742" s="793"/>
      <c r="H742" s="793"/>
      <c r="I742" s="793"/>
      <c r="J742" s="793"/>
      <c r="K742" s="793"/>
      <c r="L742" s="793"/>
      <c r="M742" s="793"/>
      <c r="N742" s="793"/>
      <c r="O742" s="793"/>
      <c r="P742" s="793"/>
      <c r="Q742" s="793"/>
      <c r="R742" s="793"/>
      <c r="S742" s="793"/>
      <c r="T742" s="793"/>
      <c r="U742" s="793"/>
      <c r="V742" s="793"/>
      <c r="W742" s="793"/>
      <c r="X742" s="793"/>
      <c r="Y742" s="793"/>
      <c r="Z742" s="793"/>
    </row>
    <row r="743">
      <c r="A743" s="791">
        <f t="shared" si="1"/>
        <v>45599</v>
      </c>
      <c r="B743" s="793"/>
      <c r="C743" s="793"/>
      <c r="D743" s="793"/>
      <c r="E743" s="793"/>
      <c r="F743" s="793"/>
      <c r="G743" s="793"/>
      <c r="H743" s="793"/>
      <c r="I743" s="793"/>
      <c r="J743" s="793"/>
      <c r="K743" s="793"/>
      <c r="L743" s="793"/>
      <c r="M743" s="793"/>
      <c r="N743" s="793"/>
      <c r="O743" s="793"/>
      <c r="P743" s="793"/>
      <c r="Q743" s="793"/>
      <c r="R743" s="793"/>
      <c r="S743" s="793"/>
      <c r="T743" s="793"/>
      <c r="U743" s="793"/>
      <c r="V743" s="793"/>
      <c r="W743" s="793"/>
      <c r="X743" s="793"/>
      <c r="Y743" s="793"/>
      <c r="Z743" s="793"/>
    </row>
    <row r="744">
      <c r="A744" s="791">
        <f t="shared" si="1"/>
        <v>45600</v>
      </c>
      <c r="B744" s="793"/>
      <c r="C744" s="793"/>
      <c r="D744" s="793"/>
      <c r="E744" s="793"/>
      <c r="F744" s="793"/>
      <c r="G744" s="793"/>
      <c r="H744" s="793"/>
      <c r="I744" s="793"/>
      <c r="J744" s="793"/>
      <c r="K744" s="793"/>
      <c r="L744" s="793"/>
      <c r="M744" s="793"/>
      <c r="N744" s="793"/>
      <c r="O744" s="793"/>
      <c r="P744" s="793"/>
      <c r="Q744" s="793"/>
      <c r="R744" s="793"/>
      <c r="S744" s="793"/>
      <c r="T744" s="793"/>
      <c r="U744" s="793"/>
      <c r="V744" s="793"/>
      <c r="W744" s="793"/>
      <c r="X744" s="793"/>
      <c r="Y744" s="793"/>
      <c r="Z744" s="793"/>
    </row>
    <row r="745">
      <c r="A745" s="791">
        <f t="shared" si="1"/>
        <v>45601</v>
      </c>
      <c r="B745" s="793"/>
      <c r="C745" s="793"/>
      <c r="D745" s="793"/>
      <c r="E745" s="793"/>
      <c r="F745" s="793"/>
      <c r="G745" s="793"/>
      <c r="H745" s="793"/>
      <c r="I745" s="793"/>
      <c r="J745" s="793"/>
      <c r="K745" s="793"/>
      <c r="L745" s="793"/>
      <c r="M745" s="793"/>
      <c r="N745" s="793"/>
      <c r="O745" s="793"/>
      <c r="P745" s="793"/>
      <c r="Q745" s="793"/>
      <c r="R745" s="793"/>
      <c r="S745" s="793"/>
      <c r="T745" s="793"/>
      <c r="U745" s="793"/>
      <c r="V745" s="793"/>
      <c r="W745" s="793"/>
      <c r="X745" s="793"/>
      <c r="Y745" s="793"/>
      <c r="Z745" s="793"/>
    </row>
    <row r="746">
      <c r="A746" s="791">
        <f t="shared" si="1"/>
        <v>45602</v>
      </c>
      <c r="B746" s="793"/>
      <c r="C746" s="793"/>
      <c r="D746" s="793"/>
      <c r="E746" s="793"/>
      <c r="F746" s="793"/>
      <c r="G746" s="793"/>
      <c r="H746" s="793"/>
      <c r="I746" s="793"/>
      <c r="J746" s="793"/>
      <c r="K746" s="793"/>
      <c r="L746" s="793"/>
      <c r="M746" s="793"/>
      <c r="N746" s="793"/>
      <c r="O746" s="793"/>
      <c r="P746" s="793"/>
      <c r="Q746" s="793"/>
      <c r="R746" s="793"/>
      <c r="S746" s="793"/>
      <c r="T746" s="793"/>
      <c r="U746" s="793"/>
      <c r="V746" s="793"/>
      <c r="W746" s="793"/>
      <c r="X746" s="793"/>
      <c r="Y746" s="793"/>
      <c r="Z746" s="793"/>
    </row>
    <row r="747">
      <c r="A747" s="791">
        <f t="shared" si="1"/>
        <v>45603</v>
      </c>
      <c r="B747" s="793"/>
      <c r="C747" s="793"/>
      <c r="D747" s="793"/>
      <c r="E747" s="793"/>
      <c r="F747" s="793"/>
      <c r="G747" s="793"/>
      <c r="H747" s="793"/>
      <c r="I747" s="793"/>
      <c r="J747" s="793"/>
      <c r="K747" s="793"/>
      <c r="L747" s="793"/>
      <c r="M747" s="793"/>
      <c r="N747" s="793"/>
      <c r="O747" s="793"/>
      <c r="P747" s="793"/>
      <c r="Q747" s="793"/>
      <c r="R747" s="793"/>
      <c r="S747" s="793"/>
      <c r="T747" s="793"/>
      <c r="U747" s="793"/>
      <c r="V747" s="793"/>
      <c r="W747" s="793"/>
      <c r="X747" s="793"/>
      <c r="Y747" s="793"/>
      <c r="Z747" s="793"/>
    </row>
    <row r="748">
      <c r="A748" s="791">
        <f t="shared" si="1"/>
        <v>45604</v>
      </c>
      <c r="B748" s="793"/>
      <c r="C748" s="793"/>
      <c r="D748" s="793"/>
      <c r="E748" s="793"/>
      <c r="F748" s="793"/>
      <c r="G748" s="793"/>
      <c r="H748" s="793"/>
      <c r="I748" s="793"/>
      <c r="J748" s="793"/>
      <c r="K748" s="793"/>
      <c r="L748" s="793"/>
      <c r="M748" s="793"/>
      <c r="N748" s="793"/>
      <c r="O748" s="793"/>
      <c r="P748" s="793"/>
      <c r="Q748" s="793"/>
      <c r="R748" s="793"/>
      <c r="S748" s="793"/>
      <c r="T748" s="793"/>
      <c r="U748" s="793"/>
      <c r="V748" s="793"/>
      <c r="W748" s="793"/>
      <c r="X748" s="793"/>
      <c r="Y748" s="793"/>
      <c r="Z748" s="793"/>
    </row>
    <row r="749">
      <c r="A749" s="791">
        <f t="shared" si="1"/>
        <v>45605</v>
      </c>
      <c r="B749" s="793"/>
      <c r="C749" s="793"/>
      <c r="D749" s="793"/>
      <c r="E749" s="793"/>
      <c r="F749" s="793"/>
      <c r="G749" s="793"/>
      <c r="H749" s="793"/>
      <c r="I749" s="793"/>
      <c r="J749" s="793"/>
      <c r="K749" s="793"/>
      <c r="L749" s="793"/>
      <c r="M749" s="793"/>
      <c r="N749" s="793"/>
      <c r="O749" s="793"/>
      <c r="P749" s="793"/>
      <c r="Q749" s="793"/>
      <c r="R749" s="793"/>
      <c r="S749" s="793"/>
      <c r="T749" s="793"/>
      <c r="U749" s="793"/>
      <c r="V749" s="793"/>
      <c r="W749" s="793"/>
      <c r="X749" s="793"/>
      <c r="Y749" s="793"/>
      <c r="Z749" s="793"/>
    </row>
    <row r="750">
      <c r="A750" s="791">
        <f t="shared" si="1"/>
        <v>45606</v>
      </c>
      <c r="B750" s="793"/>
      <c r="C750" s="793"/>
      <c r="D750" s="793"/>
      <c r="E750" s="793"/>
      <c r="F750" s="793"/>
      <c r="G750" s="793"/>
      <c r="H750" s="793"/>
      <c r="I750" s="793"/>
      <c r="J750" s="793"/>
      <c r="K750" s="793"/>
      <c r="L750" s="793"/>
      <c r="M750" s="793"/>
      <c r="N750" s="793"/>
      <c r="O750" s="793"/>
      <c r="P750" s="793"/>
      <c r="Q750" s="793"/>
      <c r="R750" s="793"/>
      <c r="S750" s="793"/>
      <c r="T750" s="793"/>
      <c r="U750" s="793"/>
      <c r="V750" s="793"/>
      <c r="W750" s="793"/>
      <c r="X750" s="793"/>
      <c r="Y750" s="793"/>
      <c r="Z750" s="793"/>
    </row>
    <row r="751">
      <c r="A751" s="791">
        <f t="shared" si="1"/>
        <v>45607</v>
      </c>
      <c r="B751" s="793"/>
      <c r="C751" s="793"/>
      <c r="D751" s="793"/>
      <c r="E751" s="793"/>
      <c r="F751" s="793"/>
      <c r="G751" s="793"/>
      <c r="H751" s="793"/>
      <c r="I751" s="793"/>
      <c r="J751" s="793"/>
      <c r="K751" s="793"/>
      <c r="L751" s="793"/>
      <c r="M751" s="793"/>
      <c r="N751" s="793"/>
      <c r="O751" s="793"/>
      <c r="P751" s="793"/>
      <c r="Q751" s="793"/>
      <c r="R751" s="793"/>
      <c r="S751" s="793"/>
      <c r="T751" s="793"/>
      <c r="U751" s="793"/>
      <c r="V751" s="793"/>
      <c r="W751" s="793"/>
      <c r="X751" s="793"/>
      <c r="Y751" s="793"/>
      <c r="Z751" s="793"/>
    </row>
    <row r="752">
      <c r="A752" s="791">
        <f t="shared" si="1"/>
        <v>45608</v>
      </c>
      <c r="B752" s="793"/>
      <c r="C752" s="793"/>
      <c r="D752" s="793"/>
      <c r="E752" s="793"/>
      <c r="F752" s="793"/>
      <c r="G752" s="793"/>
      <c r="H752" s="793"/>
      <c r="I752" s="793"/>
      <c r="J752" s="793"/>
      <c r="K752" s="793"/>
      <c r="L752" s="793"/>
      <c r="M752" s="793"/>
      <c r="N752" s="793"/>
      <c r="O752" s="793"/>
      <c r="P752" s="793"/>
      <c r="Q752" s="793"/>
      <c r="R752" s="793"/>
      <c r="S752" s="793"/>
      <c r="T752" s="793"/>
      <c r="U752" s="793"/>
      <c r="V752" s="793"/>
      <c r="W752" s="793"/>
      <c r="X752" s="793"/>
      <c r="Y752" s="793"/>
      <c r="Z752" s="793"/>
    </row>
    <row r="753">
      <c r="A753" s="791">
        <f t="shared" si="1"/>
        <v>45609</v>
      </c>
      <c r="B753" s="793"/>
      <c r="C753" s="793"/>
      <c r="D753" s="793"/>
      <c r="E753" s="793"/>
      <c r="F753" s="793"/>
      <c r="G753" s="793"/>
      <c r="H753" s="793"/>
      <c r="I753" s="793"/>
      <c r="J753" s="793"/>
      <c r="K753" s="793"/>
      <c r="L753" s="793"/>
      <c r="M753" s="793"/>
      <c r="N753" s="793"/>
      <c r="O753" s="793"/>
      <c r="P753" s="793"/>
      <c r="Q753" s="793"/>
      <c r="R753" s="793"/>
      <c r="S753" s="793"/>
      <c r="T753" s="793"/>
      <c r="U753" s="793"/>
      <c r="V753" s="793"/>
      <c r="W753" s="793"/>
      <c r="X753" s="793"/>
      <c r="Y753" s="793"/>
      <c r="Z753" s="793"/>
    </row>
    <row r="754">
      <c r="A754" s="791">
        <f t="shared" si="1"/>
        <v>45610</v>
      </c>
      <c r="B754" s="793"/>
      <c r="C754" s="793"/>
      <c r="D754" s="793"/>
      <c r="E754" s="793"/>
      <c r="F754" s="793"/>
      <c r="G754" s="793"/>
      <c r="H754" s="793"/>
      <c r="I754" s="793"/>
      <c r="J754" s="793"/>
      <c r="K754" s="793"/>
      <c r="L754" s="793"/>
      <c r="M754" s="793"/>
      <c r="N754" s="793"/>
      <c r="O754" s="793"/>
      <c r="P754" s="793"/>
      <c r="Q754" s="793"/>
      <c r="R754" s="793"/>
      <c r="S754" s="793"/>
      <c r="T754" s="793"/>
      <c r="U754" s="793"/>
      <c r="V754" s="793"/>
      <c r="W754" s="793"/>
      <c r="X754" s="793"/>
      <c r="Y754" s="793"/>
      <c r="Z754" s="793"/>
    </row>
    <row r="755">
      <c r="A755" s="791">
        <f t="shared" si="1"/>
        <v>45611</v>
      </c>
      <c r="B755" s="793"/>
      <c r="C755" s="793"/>
      <c r="D755" s="793"/>
      <c r="E755" s="793"/>
      <c r="F755" s="793"/>
      <c r="G755" s="793"/>
      <c r="H755" s="793"/>
      <c r="I755" s="793"/>
      <c r="J755" s="793"/>
      <c r="K755" s="793"/>
      <c r="L755" s="793"/>
      <c r="M755" s="793"/>
      <c r="N755" s="793"/>
      <c r="O755" s="793"/>
      <c r="P755" s="793"/>
      <c r="Q755" s="793"/>
      <c r="R755" s="793"/>
      <c r="S755" s="793"/>
      <c r="T755" s="793"/>
      <c r="U755" s="793"/>
      <c r="V755" s="793"/>
      <c r="W755" s="793"/>
      <c r="X755" s="793"/>
      <c r="Y755" s="793"/>
      <c r="Z755" s="793"/>
    </row>
    <row r="756">
      <c r="A756" s="791">
        <f t="shared" si="1"/>
        <v>45612</v>
      </c>
      <c r="B756" s="793"/>
      <c r="C756" s="793"/>
      <c r="D756" s="793"/>
      <c r="E756" s="793"/>
      <c r="F756" s="793"/>
      <c r="G756" s="793"/>
      <c r="H756" s="793"/>
      <c r="I756" s="793"/>
      <c r="J756" s="793"/>
      <c r="K756" s="793"/>
      <c r="L756" s="793"/>
      <c r="M756" s="793"/>
      <c r="N756" s="793"/>
      <c r="O756" s="793"/>
      <c r="P756" s="793"/>
      <c r="Q756" s="793"/>
      <c r="R756" s="793"/>
      <c r="S756" s="793"/>
      <c r="T756" s="793"/>
      <c r="U756" s="793"/>
      <c r="V756" s="793"/>
      <c r="W756" s="793"/>
      <c r="X756" s="793"/>
      <c r="Y756" s="793"/>
      <c r="Z756" s="793"/>
    </row>
    <row r="757">
      <c r="A757" s="791">
        <f t="shared" si="1"/>
        <v>45613</v>
      </c>
      <c r="B757" s="793"/>
      <c r="C757" s="793"/>
      <c r="D757" s="793"/>
      <c r="E757" s="793"/>
      <c r="F757" s="793"/>
      <c r="G757" s="793"/>
      <c r="H757" s="793"/>
      <c r="I757" s="793"/>
      <c r="J757" s="793"/>
      <c r="K757" s="793"/>
      <c r="L757" s="793"/>
      <c r="M757" s="793"/>
      <c r="N757" s="793"/>
      <c r="O757" s="793"/>
      <c r="P757" s="793"/>
      <c r="Q757" s="793"/>
      <c r="R757" s="793"/>
      <c r="S757" s="793"/>
      <c r="T757" s="793"/>
      <c r="U757" s="793"/>
      <c r="V757" s="793"/>
      <c r="W757" s="793"/>
      <c r="X757" s="793"/>
      <c r="Y757" s="793"/>
      <c r="Z757" s="793"/>
    </row>
    <row r="758">
      <c r="A758" s="791">
        <f t="shared" si="1"/>
        <v>45614</v>
      </c>
      <c r="B758" s="793"/>
      <c r="C758" s="793"/>
      <c r="D758" s="793"/>
      <c r="E758" s="793"/>
      <c r="F758" s="793"/>
      <c r="G758" s="793"/>
      <c r="H758" s="793"/>
      <c r="I758" s="793"/>
      <c r="J758" s="793"/>
      <c r="K758" s="793"/>
      <c r="L758" s="793"/>
      <c r="M758" s="793"/>
      <c r="N758" s="793"/>
      <c r="O758" s="793"/>
      <c r="P758" s="793"/>
      <c r="Q758" s="793"/>
      <c r="R758" s="793"/>
      <c r="S758" s="793"/>
      <c r="T758" s="793"/>
      <c r="U758" s="793"/>
      <c r="V758" s="793"/>
      <c r="W758" s="793"/>
      <c r="X758" s="793"/>
      <c r="Y758" s="793"/>
      <c r="Z758" s="793"/>
    </row>
    <row r="759">
      <c r="A759" s="791">
        <f t="shared" si="1"/>
        <v>45615</v>
      </c>
      <c r="B759" s="793"/>
      <c r="C759" s="793"/>
      <c r="D759" s="793"/>
      <c r="E759" s="793"/>
      <c r="F759" s="793"/>
      <c r="G759" s="793"/>
      <c r="H759" s="793"/>
      <c r="I759" s="793"/>
      <c r="J759" s="793"/>
      <c r="K759" s="793"/>
      <c r="L759" s="793"/>
      <c r="M759" s="793"/>
      <c r="N759" s="793"/>
      <c r="O759" s="793"/>
      <c r="P759" s="793"/>
      <c r="Q759" s="793"/>
      <c r="R759" s="793"/>
      <c r="S759" s="793"/>
      <c r="T759" s="793"/>
      <c r="U759" s="793"/>
      <c r="V759" s="793"/>
      <c r="W759" s="793"/>
      <c r="X759" s="793"/>
      <c r="Y759" s="793"/>
      <c r="Z759" s="793"/>
    </row>
    <row r="760">
      <c r="A760" s="791">
        <f t="shared" si="1"/>
        <v>45616</v>
      </c>
      <c r="B760" s="793"/>
      <c r="C760" s="793"/>
      <c r="D760" s="793"/>
      <c r="E760" s="793"/>
      <c r="F760" s="793"/>
      <c r="G760" s="793"/>
      <c r="H760" s="793"/>
      <c r="I760" s="793"/>
      <c r="J760" s="793"/>
      <c r="K760" s="793"/>
      <c r="L760" s="793"/>
      <c r="M760" s="793"/>
      <c r="N760" s="793"/>
      <c r="O760" s="793"/>
      <c r="P760" s="793"/>
      <c r="Q760" s="793"/>
      <c r="R760" s="793"/>
      <c r="S760" s="793"/>
      <c r="T760" s="793"/>
      <c r="U760" s="793"/>
      <c r="V760" s="793"/>
      <c r="W760" s="793"/>
      <c r="X760" s="793"/>
      <c r="Y760" s="793"/>
      <c r="Z760" s="793"/>
    </row>
    <row r="761">
      <c r="A761" s="791">
        <f t="shared" si="1"/>
        <v>45617</v>
      </c>
      <c r="B761" s="793"/>
      <c r="C761" s="793"/>
      <c r="D761" s="793"/>
      <c r="E761" s="793"/>
      <c r="F761" s="793"/>
      <c r="G761" s="793"/>
      <c r="H761" s="793"/>
      <c r="I761" s="793"/>
      <c r="J761" s="793"/>
      <c r="K761" s="793"/>
      <c r="L761" s="793"/>
      <c r="M761" s="793"/>
      <c r="N761" s="793"/>
      <c r="O761" s="793"/>
      <c r="P761" s="793"/>
      <c r="Q761" s="793"/>
      <c r="R761" s="793"/>
      <c r="S761" s="793"/>
      <c r="T761" s="793"/>
      <c r="U761" s="793"/>
      <c r="V761" s="793"/>
      <c r="W761" s="793"/>
      <c r="X761" s="793"/>
      <c r="Y761" s="793"/>
      <c r="Z761" s="793"/>
    </row>
    <row r="762">
      <c r="A762" s="791">
        <f t="shared" si="1"/>
        <v>45618</v>
      </c>
      <c r="B762" s="793"/>
      <c r="C762" s="793"/>
      <c r="D762" s="793"/>
      <c r="E762" s="793"/>
      <c r="F762" s="793"/>
      <c r="G762" s="793"/>
      <c r="H762" s="793"/>
      <c r="I762" s="793"/>
      <c r="J762" s="793"/>
      <c r="K762" s="793"/>
      <c r="L762" s="793"/>
      <c r="M762" s="793"/>
      <c r="N762" s="793"/>
      <c r="O762" s="793"/>
      <c r="P762" s="793"/>
      <c r="Q762" s="793"/>
      <c r="R762" s="793"/>
      <c r="S762" s="793"/>
      <c r="T762" s="793"/>
      <c r="U762" s="793"/>
      <c r="V762" s="793"/>
      <c r="W762" s="793"/>
      <c r="X762" s="793"/>
      <c r="Y762" s="793"/>
      <c r="Z762" s="793"/>
    </row>
    <row r="763">
      <c r="A763" s="791">
        <f t="shared" si="1"/>
        <v>45619</v>
      </c>
      <c r="B763" s="793"/>
      <c r="C763" s="793"/>
      <c r="D763" s="793"/>
      <c r="E763" s="793"/>
      <c r="F763" s="793"/>
      <c r="G763" s="793"/>
      <c r="H763" s="793"/>
      <c r="I763" s="793"/>
      <c r="J763" s="793"/>
      <c r="K763" s="793"/>
      <c r="L763" s="793"/>
      <c r="M763" s="793"/>
      <c r="N763" s="793"/>
      <c r="O763" s="793"/>
      <c r="P763" s="793"/>
      <c r="Q763" s="793"/>
      <c r="R763" s="793"/>
      <c r="S763" s="793"/>
      <c r="T763" s="793"/>
      <c r="U763" s="793"/>
      <c r="V763" s="793"/>
      <c r="W763" s="793"/>
      <c r="X763" s="793"/>
      <c r="Y763" s="793"/>
      <c r="Z763" s="793"/>
    </row>
    <row r="764">
      <c r="A764" s="791">
        <f t="shared" si="1"/>
        <v>45620</v>
      </c>
      <c r="B764" s="793"/>
      <c r="C764" s="793"/>
      <c r="D764" s="793"/>
      <c r="E764" s="793"/>
      <c r="F764" s="793"/>
      <c r="G764" s="793"/>
      <c r="H764" s="793"/>
      <c r="I764" s="793"/>
      <c r="J764" s="793"/>
      <c r="K764" s="793"/>
      <c r="L764" s="793"/>
      <c r="M764" s="793"/>
      <c r="N764" s="793"/>
      <c r="O764" s="793"/>
      <c r="P764" s="793"/>
      <c r="Q764" s="793"/>
      <c r="R764" s="793"/>
      <c r="S764" s="793"/>
      <c r="T764" s="793"/>
      <c r="U764" s="793"/>
      <c r="V764" s="793"/>
      <c r="W764" s="793"/>
      <c r="X764" s="793"/>
      <c r="Y764" s="793"/>
      <c r="Z764" s="793"/>
    </row>
    <row r="765">
      <c r="A765" s="791">
        <f t="shared" si="1"/>
        <v>45621</v>
      </c>
      <c r="B765" s="793"/>
      <c r="C765" s="793"/>
      <c r="D765" s="793"/>
      <c r="E765" s="793"/>
      <c r="F765" s="793"/>
      <c r="G765" s="793"/>
      <c r="H765" s="793"/>
      <c r="I765" s="793"/>
      <c r="J765" s="793"/>
      <c r="K765" s="793"/>
      <c r="L765" s="793"/>
      <c r="M765" s="793"/>
      <c r="N765" s="793"/>
      <c r="O765" s="793"/>
      <c r="P765" s="793"/>
      <c r="Q765" s="793"/>
      <c r="R765" s="793"/>
      <c r="S765" s="793"/>
      <c r="T765" s="793"/>
      <c r="U765" s="793"/>
      <c r="V765" s="793"/>
      <c r="W765" s="793"/>
      <c r="X765" s="793"/>
      <c r="Y765" s="793"/>
      <c r="Z765" s="793"/>
    </row>
    <row r="766">
      <c r="A766" s="791">
        <f t="shared" si="1"/>
        <v>45622</v>
      </c>
      <c r="B766" s="793"/>
      <c r="C766" s="793"/>
      <c r="D766" s="793"/>
      <c r="E766" s="793"/>
      <c r="F766" s="793"/>
      <c r="G766" s="793"/>
      <c r="H766" s="793"/>
      <c r="I766" s="793"/>
      <c r="J766" s="793"/>
      <c r="K766" s="793"/>
      <c r="L766" s="793"/>
      <c r="M766" s="793"/>
      <c r="N766" s="793"/>
      <c r="O766" s="793"/>
      <c r="P766" s="793"/>
      <c r="Q766" s="793"/>
      <c r="R766" s="793"/>
      <c r="S766" s="793"/>
      <c r="T766" s="793"/>
      <c r="U766" s="793"/>
      <c r="V766" s="793"/>
      <c r="W766" s="793"/>
      <c r="X766" s="793"/>
      <c r="Y766" s="793"/>
      <c r="Z766" s="793"/>
    </row>
    <row r="767">
      <c r="A767" s="791">
        <f t="shared" si="1"/>
        <v>45623</v>
      </c>
      <c r="B767" s="793"/>
      <c r="C767" s="793"/>
      <c r="D767" s="793"/>
      <c r="E767" s="793"/>
      <c r="F767" s="793"/>
      <c r="G767" s="793"/>
      <c r="H767" s="793"/>
      <c r="I767" s="793"/>
      <c r="J767" s="793"/>
      <c r="K767" s="793"/>
      <c r="L767" s="793"/>
      <c r="M767" s="793"/>
      <c r="N767" s="793"/>
      <c r="O767" s="793"/>
      <c r="P767" s="793"/>
      <c r="Q767" s="793"/>
      <c r="R767" s="793"/>
      <c r="S767" s="793"/>
      <c r="T767" s="793"/>
      <c r="U767" s="793"/>
      <c r="V767" s="793"/>
      <c r="W767" s="793"/>
      <c r="X767" s="793"/>
      <c r="Y767" s="793"/>
      <c r="Z767" s="793"/>
    </row>
    <row r="768">
      <c r="A768" s="791">
        <f t="shared" si="1"/>
        <v>45624</v>
      </c>
      <c r="B768" s="793"/>
      <c r="C768" s="793"/>
      <c r="D768" s="793"/>
      <c r="E768" s="793"/>
      <c r="F768" s="793"/>
      <c r="G768" s="793"/>
      <c r="H768" s="793"/>
      <c r="I768" s="793"/>
      <c r="J768" s="793"/>
      <c r="K768" s="793"/>
      <c r="L768" s="793"/>
      <c r="M768" s="793"/>
      <c r="N768" s="793"/>
      <c r="O768" s="793"/>
      <c r="P768" s="793"/>
      <c r="Q768" s="793"/>
      <c r="R768" s="793"/>
      <c r="S768" s="793"/>
      <c r="T768" s="793"/>
      <c r="U768" s="793"/>
      <c r="V768" s="793"/>
      <c r="W768" s="793"/>
      <c r="X768" s="793"/>
      <c r="Y768" s="793"/>
      <c r="Z768" s="793"/>
    </row>
    <row r="769">
      <c r="A769" s="791">
        <f t="shared" si="1"/>
        <v>45625</v>
      </c>
      <c r="B769" s="793"/>
      <c r="C769" s="793"/>
      <c r="D769" s="793"/>
      <c r="E769" s="793"/>
      <c r="F769" s="793"/>
      <c r="G769" s="793"/>
      <c r="H769" s="793"/>
      <c r="I769" s="793"/>
      <c r="J769" s="793"/>
      <c r="K769" s="793"/>
      <c r="L769" s="793"/>
      <c r="M769" s="793"/>
      <c r="N769" s="793"/>
      <c r="O769" s="793"/>
      <c r="P769" s="793"/>
      <c r="Q769" s="793"/>
      <c r="R769" s="793"/>
      <c r="S769" s="793"/>
      <c r="T769" s="793"/>
      <c r="U769" s="793"/>
      <c r="V769" s="793"/>
      <c r="W769" s="793"/>
      <c r="X769" s="793"/>
      <c r="Y769" s="793"/>
      <c r="Z769" s="793"/>
    </row>
    <row r="770">
      <c r="A770" s="791">
        <f t="shared" si="1"/>
        <v>45626</v>
      </c>
      <c r="B770" s="793"/>
      <c r="C770" s="793"/>
      <c r="D770" s="793"/>
      <c r="E770" s="793"/>
      <c r="F770" s="793"/>
      <c r="G770" s="793"/>
      <c r="H770" s="793"/>
      <c r="I770" s="793"/>
      <c r="J770" s="793"/>
      <c r="K770" s="793"/>
      <c r="L770" s="793"/>
      <c r="M770" s="793"/>
      <c r="N770" s="793"/>
      <c r="O770" s="793"/>
      <c r="P770" s="793"/>
      <c r="Q770" s="793"/>
      <c r="R770" s="793"/>
      <c r="S770" s="793"/>
      <c r="T770" s="793"/>
      <c r="U770" s="793"/>
      <c r="V770" s="793"/>
      <c r="W770" s="793"/>
      <c r="X770" s="793"/>
      <c r="Y770" s="793"/>
      <c r="Z770" s="793"/>
    </row>
    <row r="771">
      <c r="A771" s="791">
        <f t="shared" si="1"/>
        <v>45627</v>
      </c>
      <c r="B771" s="793"/>
      <c r="C771" s="793"/>
      <c r="D771" s="793"/>
      <c r="E771" s="793"/>
      <c r="F771" s="793"/>
      <c r="G771" s="793"/>
      <c r="H771" s="793"/>
      <c r="I771" s="793"/>
      <c r="J771" s="793"/>
      <c r="K771" s="793"/>
      <c r="L771" s="793"/>
      <c r="M771" s="793"/>
      <c r="N771" s="793"/>
      <c r="O771" s="793"/>
      <c r="P771" s="793"/>
      <c r="Q771" s="793"/>
      <c r="R771" s="793"/>
      <c r="S771" s="793"/>
      <c r="T771" s="793"/>
      <c r="U771" s="793"/>
      <c r="V771" s="793"/>
      <c r="W771" s="793"/>
      <c r="X771" s="793"/>
      <c r="Y771" s="793"/>
      <c r="Z771" s="793"/>
    </row>
    <row r="772">
      <c r="A772" s="791">
        <f t="shared" si="1"/>
        <v>45628</v>
      </c>
      <c r="B772" s="793"/>
      <c r="C772" s="793"/>
      <c r="D772" s="793"/>
      <c r="E772" s="793"/>
      <c r="F772" s="793"/>
      <c r="G772" s="793"/>
      <c r="H772" s="793"/>
      <c r="I772" s="793"/>
      <c r="J772" s="793"/>
      <c r="K772" s="793"/>
      <c r="L772" s="793"/>
      <c r="M772" s="793"/>
      <c r="N772" s="793"/>
      <c r="O772" s="793"/>
      <c r="P772" s="793"/>
      <c r="Q772" s="793"/>
      <c r="R772" s="793"/>
      <c r="S772" s="793"/>
      <c r="T772" s="793"/>
      <c r="U772" s="793"/>
      <c r="V772" s="793"/>
      <c r="W772" s="793"/>
      <c r="X772" s="793"/>
      <c r="Y772" s="793"/>
      <c r="Z772" s="793"/>
    </row>
    <row r="773">
      <c r="A773" s="791">
        <f t="shared" si="1"/>
        <v>45629</v>
      </c>
      <c r="B773" s="793"/>
      <c r="C773" s="793"/>
      <c r="D773" s="793"/>
      <c r="E773" s="793"/>
      <c r="F773" s="793"/>
      <c r="G773" s="793"/>
      <c r="H773" s="793"/>
      <c r="I773" s="793"/>
      <c r="J773" s="793"/>
      <c r="K773" s="793"/>
      <c r="L773" s="793"/>
      <c r="M773" s="793"/>
      <c r="N773" s="793"/>
      <c r="O773" s="793"/>
      <c r="P773" s="793"/>
      <c r="Q773" s="793"/>
      <c r="R773" s="793"/>
      <c r="S773" s="793"/>
      <c r="T773" s="793"/>
      <c r="U773" s="793"/>
      <c r="V773" s="793"/>
      <c r="W773" s="793"/>
      <c r="X773" s="793"/>
      <c r="Y773" s="793"/>
      <c r="Z773" s="793"/>
    </row>
    <row r="774">
      <c r="A774" s="791">
        <f t="shared" si="1"/>
        <v>45630</v>
      </c>
      <c r="B774" s="793"/>
      <c r="C774" s="793"/>
      <c r="D774" s="793"/>
      <c r="E774" s="793"/>
      <c r="F774" s="793"/>
      <c r="G774" s="793"/>
      <c r="H774" s="793"/>
      <c r="I774" s="793"/>
      <c r="J774" s="793"/>
      <c r="K774" s="793"/>
      <c r="L774" s="793"/>
      <c r="M774" s="793"/>
      <c r="N774" s="793"/>
      <c r="O774" s="793"/>
      <c r="P774" s="793"/>
      <c r="Q774" s="793"/>
      <c r="R774" s="793"/>
      <c r="S774" s="793"/>
      <c r="T774" s="793"/>
      <c r="U774" s="793"/>
      <c r="V774" s="793"/>
      <c r="W774" s="793"/>
      <c r="X774" s="793"/>
      <c r="Y774" s="793"/>
      <c r="Z774" s="793"/>
    </row>
    <row r="775">
      <c r="A775" s="791">
        <f t="shared" si="1"/>
        <v>45631</v>
      </c>
      <c r="B775" s="793"/>
      <c r="C775" s="793"/>
      <c r="D775" s="793"/>
      <c r="E775" s="793"/>
      <c r="F775" s="793"/>
      <c r="G775" s="793"/>
      <c r="H775" s="793"/>
      <c r="I775" s="793"/>
      <c r="J775" s="793"/>
      <c r="K775" s="793"/>
      <c r="L775" s="793"/>
      <c r="M775" s="793"/>
      <c r="N775" s="793"/>
      <c r="O775" s="793"/>
      <c r="P775" s="793"/>
      <c r="Q775" s="793"/>
      <c r="R775" s="793"/>
      <c r="S775" s="793"/>
      <c r="T775" s="793"/>
      <c r="U775" s="793"/>
      <c r="V775" s="793"/>
      <c r="W775" s="793"/>
      <c r="X775" s="793"/>
      <c r="Y775" s="793"/>
      <c r="Z775" s="793"/>
    </row>
    <row r="776">
      <c r="A776" s="791">
        <f t="shared" si="1"/>
        <v>45632</v>
      </c>
      <c r="B776" s="793"/>
      <c r="C776" s="793"/>
      <c r="D776" s="793"/>
      <c r="E776" s="793"/>
      <c r="F776" s="793"/>
      <c r="G776" s="793"/>
      <c r="H776" s="793"/>
      <c r="I776" s="793"/>
      <c r="J776" s="793"/>
      <c r="K776" s="793"/>
      <c r="L776" s="793"/>
      <c r="M776" s="793"/>
      <c r="N776" s="793"/>
      <c r="O776" s="793"/>
      <c r="P776" s="793"/>
      <c r="Q776" s="793"/>
      <c r="R776" s="793"/>
      <c r="S776" s="793"/>
      <c r="T776" s="793"/>
      <c r="U776" s="793"/>
      <c r="V776" s="793"/>
      <c r="W776" s="793"/>
      <c r="X776" s="793"/>
      <c r="Y776" s="793"/>
      <c r="Z776" s="793"/>
    </row>
    <row r="777">
      <c r="A777" s="791">
        <f t="shared" si="1"/>
        <v>45633</v>
      </c>
      <c r="B777" s="793"/>
      <c r="C777" s="793"/>
      <c r="D777" s="793"/>
      <c r="E777" s="793"/>
      <c r="F777" s="793"/>
      <c r="G777" s="793"/>
      <c r="H777" s="793"/>
      <c r="I777" s="793"/>
      <c r="J777" s="793"/>
      <c r="K777" s="793"/>
      <c r="L777" s="793"/>
      <c r="M777" s="793"/>
      <c r="N777" s="793"/>
      <c r="O777" s="793"/>
      <c r="P777" s="793"/>
      <c r="Q777" s="793"/>
      <c r="R777" s="793"/>
      <c r="S777" s="793"/>
      <c r="T777" s="793"/>
      <c r="U777" s="793"/>
      <c r="V777" s="793"/>
      <c r="W777" s="793"/>
      <c r="X777" s="793"/>
      <c r="Y777" s="793"/>
      <c r="Z777" s="793"/>
    </row>
    <row r="778">
      <c r="A778" s="791">
        <f t="shared" si="1"/>
        <v>45634</v>
      </c>
      <c r="B778" s="793"/>
      <c r="C778" s="793"/>
      <c r="D778" s="793"/>
      <c r="E778" s="793"/>
      <c r="F778" s="793"/>
      <c r="G778" s="793"/>
      <c r="H778" s="793"/>
      <c r="I778" s="793"/>
      <c r="J778" s="793"/>
      <c r="K778" s="793"/>
      <c r="L778" s="793"/>
      <c r="M778" s="793"/>
      <c r="N778" s="793"/>
      <c r="O778" s="793"/>
      <c r="P778" s="793"/>
      <c r="Q778" s="793"/>
      <c r="R778" s="793"/>
      <c r="S778" s="793"/>
      <c r="T778" s="793"/>
      <c r="U778" s="793"/>
      <c r="V778" s="793"/>
      <c r="W778" s="793"/>
      <c r="X778" s="793"/>
      <c r="Y778" s="793"/>
      <c r="Z778" s="793"/>
    </row>
    <row r="779">
      <c r="A779" s="791">
        <f t="shared" si="1"/>
        <v>45635</v>
      </c>
      <c r="B779" s="793"/>
      <c r="C779" s="793"/>
      <c r="D779" s="793"/>
      <c r="E779" s="793"/>
      <c r="F779" s="793"/>
      <c r="G779" s="793"/>
      <c r="H779" s="793"/>
      <c r="I779" s="793"/>
      <c r="J779" s="793"/>
      <c r="K779" s="793"/>
      <c r="L779" s="793"/>
      <c r="M779" s="793"/>
      <c r="N779" s="793"/>
      <c r="O779" s="793"/>
      <c r="P779" s="793"/>
      <c r="Q779" s="793"/>
      <c r="R779" s="793"/>
      <c r="S779" s="793"/>
      <c r="T779" s="793"/>
      <c r="U779" s="793"/>
      <c r="V779" s="793"/>
      <c r="W779" s="793"/>
      <c r="X779" s="793"/>
      <c r="Y779" s="793"/>
      <c r="Z779" s="793"/>
    </row>
    <row r="780">
      <c r="A780" s="791">
        <f t="shared" si="1"/>
        <v>45636</v>
      </c>
      <c r="B780" s="793"/>
      <c r="C780" s="793"/>
      <c r="D780" s="793"/>
      <c r="E780" s="793"/>
      <c r="F780" s="793"/>
      <c r="G780" s="793"/>
      <c r="H780" s="793"/>
      <c r="I780" s="793"/>
      <c r="J780" s="793"/>
      <c r="K780" s="793"/>
      <c r="L780" s="793"/>
      <c r="M780" s="793"/>
      <c r="N780" s="793"/>
      <c r="O780" s="793"/>
      <c r="P780" s="793"/>
      <c r="Q780" s="793"/>
      <c r="R780" s="793"/>
      <c r="S780" s="793"/>
      <c r="T780" s="793"/>
      <c r="U780" s="793"/>
      <c r="V780" s="793"/>
      <c r="W780" s="793"/>
      <c r="X780" s="793"/>
      <c r="Y780" s="793"/>
      <c r="Z780" s="793"/>
    </row>
    <row r="781">
      <c r="A781" s="791">
        <f t="shared" si="1"/>
        <v>45637</v>
      </c>
      <c r="B781" s="793"/>
      <c r="C781" s="793"/>
      <c r="D781" s="793"/>
      <c r="E781" s="793"/>
      <c r="F781" s="793"/>
      <c r="G781" s="793"/>
      <c r="H781" s="793"/>
      <c r="I781" s="793"/>
      <c r="J781" s="793"/>
      <c r="K781" s="793"/>
      <c r="L781" s="793"/>
      <c r="M781" s="793"/>
      <c r="N781" s="793"/>
      <c r="O781" s="793"/>
      <c r="P781" s="793"/>
      <c r="Q781" s="793"/>
      <c r="R781" s="793"/>
      <c r="S781" s="793"/>
      <c r="T781" s="793"/>
      <c r="U781" s="793"/>
      <c r="V781" s="793"/>
      <c r="W781" s="793"/>
      <c r="X781" s="793"/>
      <c r="Y781" s="793"/>
      <c r="Z781" s="793"/>
    </row>
    <row r="782">
      <c r="A782" s="791">
        <f t="shared" si="1"/>
        <v>45638</v>
      </c>
      <c r="B782" s="793"/>
      <c r="C782" s="793"/>
      <c r="D782" s="793"/>
      <c r="E782" s="793"/>
      <c r="F782" s="793"/>
      <c r="G782" s="793"/>
      <c r="H782" s="793"/>
      <c r="I782" s="793"/>
      <c r="J782" s="793"/>
      <c r="K782" s="793"/>
      <c r="L782" s="793"/>
      <c r="M782" s="793"/>
      <c r="N782" s="793"/>
      <c r="O782" s="793"/>
      <c r="P782" s="793"/>
      <c r="Q782" s="793"/>
      <c r="R782" s="793"/>
      <c r="S782" s="793"/>
      <c r="T782" s="793"/>
      <c r="U782" s="793"/>
      <c r="V782" s="793"/>
      <c r="W782" s="793"/>
      <c r="X782" s="793"/>
      <c r="Y782" s="793"/>
      <c r="Z782" s="793"/>
    </row>
    <row r="783">
      <c r="A783" s="791">
        <f t="shared" si="1"/>
        <v>45639</v>
      </c>
      <c r="B783" s="793"/>
      <c r="C783" s="793"/>
      <c r="D783" s="793"/>
      <c r="E783" s="793"/>
      <c r="F783" s="793"/>
      <c r="G783" s="793"/>
      <c r="H783" s="793"/>
      <c r="I783" s="793"/>
      <c r="J783" s="793"/>
      <c r="K783" s="793"/>
      <c r="L783" s="793"/>
      <c r="M783" s="793"/>
      <c r="N783" s="793"/>
      <c r="O783" s="793"/>
      <c r="P783" s="793"/>
      <c r="Q783" s="793"/>
      <c r="R783" s="793"/>
      <c r="S783" s="793"/>
      <c r="T783" s="793"/>
      <c r="U783" s="793"/>
      <c r="V783" s="793"/>
      <c r="W783" s="793"/>
      <c r="X783" s="793"/>
      <c r="Y783" s="793"/>
      <c r="Z783" s="793"/>
    </row>
    <row r="784">
      <c r="A784" s="791">
        <f t="shared" si="1"/>
        <v>45640</v>
      </c>
      <c r="B784" s="793"/>
      <c r="C784" s="793"/>
      <c r="D784" s="793"/>
      <c r="E784" s="793"/>
      <c r="F784" s="793"/>
      <c r="G784" s="793"/>
      <c r="H784" s="793"/>
      <c r="I784" s="793"/>
      <c r="J784" s="793"/>
      <c r="K784" s="793"/>
      <c r="L784" s="793"/>
      <c r="M784" s="793"/>
      <c r="N784" s="793"/>
      <c r="O784" s="793"/>
      <c r="P784" s="793"/>
      <c r="Q784" s="793"/>
      <c r="R784" s="793"/>
      <c r="S784" s="793"/>
      <c r="T784" s="793"/>
      <c r="U784" s="793"/>
      <c r="V784" s="793"/>
      <c r="W784" s="793"/>
      <c r="X784" s="793"/>
      <c r="Y784" s="793"/>
      <c r="Z784" s="793"/>
    </row>
    <row r="785">
      <c r="A785" s="791">
        <f t="shared" si="1"/>
        <v>45641</v>
      </c>
      <c r="B785" s="793"/>
      <c r="C785" s="793"/>
      <c r="D785" s="793"/>
      <c r="E785" s="793"/>
      <c r="F785" s="793"/>
      <c r="G785" s="793"/>
      <c r="H785" s="793"/>
      <c r="I785" s="793"/>
      <c r="J785" s="793"/>
      <c r="K785" s="793"/>
      <c r="L785" s="793"/>
      <c r="M785" s="793"/>
      <c r="N785" s="793"/>
      <c r="O785" s="793"/>
      <c r="P785" s="793"/>
      <c r="Q785" s="793"/>
      <c r="R785" s="793"/>
      <c r="S785" s="793"/>
      <c r="T785" s="793"/>
      <c r="U785" s="793"/>
      <c r="V785" s="793"/>
      <c r="W785" s="793"/>
      <c r="X785" s="793"/>
      <c r="Y785" s="793"/>
      <c r="Z785" s="793"/>
    </row>
    <row r="786">
      <c r="A786" s="791">
        <f t="shared" si="1"/>
        <v>45642</v>
      </c>
      <c r="B786" s="793"/>
      <c r="C786" s="793"/>
      <c r="D786" s="793"/>
      <c r="E786" s="793"/>
      <c r="F786" s="793"/>
      <c r="G786" s="793"/>
      <c r="H786" s="793"/>
      <c r="I786" s="793"/>
      <c r="J786" s="793"/>
      <c r="K786" s="793"/>
      <c r="L786" s="793"/>
      <c r="M786" s="793"/>
      <c r="N786" s="793"/>
      <c r="O786" s="793"/>
      <c r="P786" s="793"/>
      <c r="Q786" s="793"/>
      <c r="R786" s="793"/>
      <c r="S786" s="793"/>
      <c r="T786" s="793"/>
      <c r="U786" s="793"/>
      <c r="V786" s="793"/>
      <c r="W786" s="793"/>
      <c r="X786" s="793"/>
      <c r="Y786" s="793"/>
      <c r="Z786" s="793"/>
    </row>
    <row r="787">
      <c r="A787" s="791">
        <f t="shared" si="1"/>
        <v>45643</v>
      </c>
      <c r="B787" s="793"/>
      <c r="C787" s="793"/>
      <c r="D787" s="793"/>
      <c r="E787" s="793"/>
      <c r="F787" s="793"/>
      <c r="G787" s="793"/>
      <c r="H787" s="793"/>
      <c r="I787" s="793"/>
      <c r="J787" s="793"/>
      <c r="K787" s="793"/>
      <c r="L787" s="793"/>
      <c r="M787" s="793"/>
      <c r="N787" s="793"/>
      <c r="O787" s="793"/>
      <c r="P787" s="793"/>
      <c r="Q787" s="793"/>
      <c r="R787" s="793"/>
      <c r="S787" s="793"/>
      <c r="T787" s="793"/>
      <c r="U787" s="793"/>
      <c r="V787" s="793"/>
      <c r="W787" s="793"/>
      <c r="X787" s="793"/>
      <c r="Y787" s="793"/>
      <c r="Z787" s="793"/>
    </row>
    <row r="788">
      <c r="A788" s="791">
        <f t="shared" si="1"/>
        <v>45644</v>
      </c>
      <c r="B788" s="793"/>
      <c r="C788" s="793"/>
      <c r="D788" s="793"/>
      <c r="E788" s="793"/>
      <c r="F788" s="793"/>
      <c r="G788" s="793"/>
      <c r="H788" s="793"/>
      <c r="I788" s="793"/>
      <c r="J788" s="793"/>
      <c r="K788" s="793"/>
      <c r="L788" s="793"/>
      <c r="M788" s="793"/>
      <c r="N788" s="793"/>
      <c r="O788" s="793"/>
      <c r="P788" s="793"/>
      <c r="Q788" s="793"/>
      <c r="R788" s="793"/>
      <c r="S788" s="793"/>
      <c r="T788" s="793"/>
      <c r="U788" s="793"/>
      <c r="V788" s="793"/>
      <c r="W788" s="793"/>
      <c r="X788" s="793"/>
      <c r="Y788" s="793"/>
      <c r="Z788" s="793"/>
    </row>
    <row r="789">
      <c r="A789" s="791">
        <f t="shared" si="1"/>
        <v>45645</v>
      </c>
      <c r="B789" s="793"/>
      <c r="C789" s="793"/>
      <c r="D789" s="793"/>
      <c r="E789" s="793"/>
      <c r="F789" s="793"/>
      <c r="G789" s="793"/>
      <c r="H789" s="793"/>
      <c r="I789" s="793"/>
      <c r="J789" s="793"/>
      <c r="K789" s="793"/>
      <c r="L789" s="793"/>
      <c r="M789" s="793"/>
      <c r="N789" s="793"/>
      <c r="O789" s="793"/>
      <c r="P789" s="793"/>
      <c r="Q789" s="793"/>
      <c r="R789" s="793"/>
      <c r="S789" s="793"/>
      <c r="T789" s="793"/>
      <c r="U789" s="793"/>
      <c r="V789" s="793"/>
      <c r="W789" s="793"/>
      <c r="X789" s="793"/>
      <c r="Y789" s="793"/>
      <c r="Z789" s="793"/>
    </row>
    <row r="790">
      <c r="A790" s="791">
        <f t="shared" si="1"/>
        <v>45646</v>
      </c>
      <c r="B790" s="793"/>
      <c r="C790" s="793"/>
      <c r="D790" s="793"/>
      <c r="E790" s="793"/>
      <c r="F790" s="793"/>
      <c r="G790" s="793"/>
      <c r="H790" s="793"/>
      <c r="I790" s="793"/>
      <c r="J790" s="793"/>
      <c r="K790" s="793"/>
      <c r="L790" s="793"/>
      <c r="M790" s="793"/>
      <c r="N790" s="793"/>
      <c r="O790" s="793"/>
      <c r="P790" s="793"/>
      <c r="Q790" s="793"/>
      <c r="R790" s="793"/>
      <c r="S790" s="793"/>
      <c r="T790" s="793"/>
      <c r="U790" s="793"/>
      <c r="V790" s="793"/>
      <c r="W790" s="793"/>
      <c r="X790" s="793"/>
      <c r="Y790" s="793"/>
      <c r="Z790" s="793"/>
    </row>
    <row r="791">
      <c r="A791" s="791">
        <f t="shared" si="1"/>
        <v>45647</v>
      </c>
      <c r="B791" s="793"/>
      <c r="C791" s="793"/>
      <c r="D791" s="793"/>
      <c r="E791" s="793"/>
      <c r="F791" s="793"/>
      <c r="G791" s="793"/>
      <c r="H791" s="793"/>
      <c r="I791" s="793"/>
      <c r="J791" s="793"/>
      <c r="K791" s="793"/>
      <c r="L791" s="793"/>
      <c r="M791" s="793"/>
      <c r="N791" s="793"/>
      <c r="O791" s="793"/>
      <c r="P791" s="793"/>
      <c r="Q791" s="793"/>
      <c r="R791" s="793"/>
      <c r="S791" s="793"/>
      <c r="T791" s="793"/>
      <c r="U791" s="793"/>
      <c r="V791" s="793"/>
      <c r="W791" s="793"/>
      <c r="X791" s="793"/>
      <c r="Y791" s="793"/>
      <c r="Z791" s="793"/>
    </row>
    <row r="792">
      <c r="A792" s="791">
        <f t="shared" si="1"/>
        <v>45648</v>
      </c>
      <c r="B792" s="793"/>
      <c r="C792" s="793"/>
      <c r="D792" s="793"/>
      <c r="E792" s="793"/>
      <c r="F792" s="793"/>
      <c r="G792" s="793"/>
      <c r="H792" s="793"/>
      <c r="I792" s="793"/>
      <c r="J792" s="793"/>
      <c r="K792" s="793"/>
      <c r="L792" s="793"/>
      <c r="M792" s="793"/>
      <c r="N792" s="793"/>
      <c r="O792" s="793"/>
      <c r="P792" s="793"/>
      <c r="Q792" s="793"/>
      <c r="R792" s="793"/>
      <c r="S792" s="793"/>
      <c r="T792" s="793"/>
      <c r="U792" s="793"/>
      <c r="V792" s="793"/>
      <c r="W792" s="793"/>
      <c r="X792" s="793"/>
      <c r="Y792" s="793"/>
      <c r="Z792" s="793"/>
    </row>
    <row r="793">
      <c r="A793" s="791">
        <f t="shared" si="1"/>
        <v>45649</v>
      </c>
      <c r="B793" s="793"/>
      <c r="C793" s="793"/>
      <c r="D793" s="793"/>
      <c r="E793" s="793"/>
      <c r="F793" s="793"/>
      <c r="G793" s="793"/>
      <c r="H793" s="793"/>
      <c r="I793" s="793"/>
      <c r="J793" s="793"/>
      <c r="K793" s="793"/>
      <c r="L793" s="793"/>
      <c r="M793" s="793"/>
      <c r="N793" s="793"/>
      <c r="O793" s="793"/>
      <c r="P793" s="793"/>
      <c r="Q793" s="793"/>
      <c r="R793" s="793"/>
      <c r="S793" s="793"/>
      <c r="T793" s="793"/>
      <c r="U793" s="793"/>
      <c r="V793" s="793"/>
      <c r="W793" s="793"/>
      <c r="X793" s="793"/>
      <c r="Y793" s="793"/>
      <c r="Z793" s="793"/>
    </row>
    <row r="794">
      <c r="A794" s="791">
        <f t="shared" si="1"/>
        <v>45650</v>
      </c>
      <c r="B794" s="793"/>
      <c r="C794" s="793"/>
      <c r="D794" s="793"/>
      <c r="E794" s="793"/>
      <c r="F794" s="793"/>
      <c r="G794" s="793"/>
      <c r="H794" s="793"/>
      <c r="I794" s="793"/>
      <c r="J794" s="793"/>
      <c r="K794" s="793"/>
      <c r="L794" s="793"/>
      <c r="M794" s="793"/>
      <c r="N794" s="793"/>
      <c r="O794" s="793"/>
      <c r="P794" s="793"/>
      <c r="Q794" s="793"/>
      <c r="R794" s="793"/>
      <c r="S794" s="793"/>
      <c r="T794" s="793"/>
      <c r="U794" s="793"/>
      <c r="V794" s="793"/>
      <c r="W794" s="793"/>
      <c r="X794" s="793"/>
      <c r="Y794" s="793"/>
      <c r="Z794" s="793"/>
    </row>
    <row r="795">
      <c r="A795" s="791">
        <f t="shared" si="1"/>
        <v>45651</v>
      </c>
      <c r="B795" s="793"/>
      <c r="C795" s="793"/>
      <c r="D795" s="793"/>
      <c r="E795" s="793"/>
      <c r="F795" s="793"/>
      <c r="G795" s="793"/>
      <c r="H795" s="793"/>
      <c r="I795" s="793"/>
      <c r="J795" s="793"/>
      <c r="K795" s="793"/>
      <c r="L795" s="793"/>
      <c r="M795" s="793"/>
      <c r="N795" s="793"/>
      <c r="O795" s="793"/>
      <c r="P795" s="793"/>
      <c r="Q795" s="793"/>
      <c r="R795" s="793"/>
      <c r="S795" s="793"/>
      <c r="T795" s="793"/>
      <c r="U795" s="793"/>
      <c r="V795" s="793"/>
      <c r="W795" s="793"/>
      <c r="X795" s="793"/>
      <c r="Y795" s="793"/>
      <c r="Z795" s="793"/>
    </row>
    <row r="796">
      <c r="A796" s="791">
        <f t="shared" si="1"/>
        <v>45652</v>
      </c>
      <c r="B796" s="793"/>
      <c r="C796" s="793"/>
      <c r="D796" s="793"/>
      <c r="E796" s="793"/>
      <c r="F796" s="793"/>
      <c r="G796" s="793"/>
      <c r="H796" s="793"/>
      <c r="I796" s="793"/>
      <c r="J796" s="793"/>
      <c r="K796" s="793"/>
      <c r="L796" s="793"/>
      <c r="M796" s="793"/>
      <c r="N796" s="793"/>
      <c r="O796" s="793"/>
      <c r="P796" s="793"/>
      <c r="Q796" s="793"/>
      <c r="R796" s="793"/>
      <c r="S796" s="793"/>
      <c r="T796" s="793"/>
      <c r="U796" s="793"/>
      <c r="V796" s="793"/>
      <c r="W796" s="793"/>
      <c r="X796" s="793"/>
      <c r="Y796" s="793"/>
      <c r="Z796" s="793"/>
    </row>
    <row r="797">
      <c r="A797" s="791">
        <f t="shared" si="1"/>
        <v>45653</v>
      </c>
      <c r="B797" s="793"/>
      <c r="C797" s="793"/>
      <c r="D797" s="793"/>
      <c r="E797" s="793"/>
      <c r="F797" s="793"/>
      <c r="G797" s="793"/>
      <c r="H797" s="793"/>
      <c r="I797" s="793"/>
      <c r="J797" s="793"/>
      <c r="K797" s="793"/>
      <c r="L797" s="793"/>
      <c r="M797" s="793"/>
      <c r="N797" s="793"/>
      <c r="O797" s="793"/>
      <c r="P797" s="793"/>
      <c r="Q797" s="793"/>
      <c r="R797" s="793"/>
      <c r="S797" s="793"/>
      <c r="T797" s="793"/>
      <c r="U797" s="793"/>
      <c r="V797" s="793"/>
      <c r="W797" s="793"/>
      <c r="X797" s="793"/>
      <c r="Y797" s="793"/>
      <c r="Z797" s="793"/>
    </row>
    <row r="798">
      <c r="A798" s="791">
        <f t="shared" si="1"/>
        <v>45654</v>
      </c>
      <c r="B798" s="793"/>
      <c r="C798" s="793"/>
      <c r="D798" s="793"/>
      <c r="E798" s="793"/>
      <c r="F798" s="793"/>
      <c r="G798" s="793"/>
      <c r="H798" s="793"/>
      <c r="I798" s="793"/>
      <c r="J798" s="793"/>
      <c r="K798" s="793"/>
      <c r="L798" s="793"/>
      <c r="M798" s="793"/>
      <c r="N798" s="793"/>
      <c r="O798" s="793"/>
      <c r="P798" s="793"/>
      <c r="Q798" s="793"/>
      <c r="R798" s="793"/>
      <c r="S798" s="793"/>
      <c r="T798" s="793"/>
      <c r="U798" s="793"/>
      <c r="V798" s="793"/>
      <c r="W798" s="793"/>
      <c r="X798" s="793"/>
      <c r="Y798" s="793"/>
      <c r="Z798" s="793"/>
    </row>
    <row r="799">
      <c r="A799" s="791">
        <f t="shared" si="1"/>
        <v>45655</v>
      </c>
      <c r="B799" s="793"/>
      <c r="C799" s="793"/>
      <c r="D799" s="793"/>
      <c r="E799" s="793"/>
      <c r="F799" s="793"/>
      <c r="G799" s="793"/>
      <c r="H799" s="793"/>
      <c r="I799" s="793"/>
      <c r="J799" s="793"/>
      <c r="K799" s="793"/>
      <c r="L799" s="793"/>
      <c r="M799" s="793"/>
      <c r="N799" s="793"/>
      <c r="O799" s="793"/>
      <c r="P799" s="793"/>
      <c r="Q799" s="793"/>
      <c r="R799" s="793"/>
      <c r="S799" s="793"/>
      <c r="T799" s="793"/>
      <c r="U799" s="793"/>
      <c r="V799" s="793"/>
      <c r="W799" s="793"/>
      <c r="X799" s="793"/>
      <c r="Y799" s="793"/>
      <c r="Z799" s="793"/>
    </row>
    <row r="800">
      <c r="A800" s="791">
        <f t="shared" si="1"/>
        <v>45656</v>
      </c>
      <c r="B800" s="793"/>
      <c r="C800" s="793"/>
      <c r="D800" s="793"/>
      <c r="E800" s="793"/>
      <c r="F800" s="793"/>
      <c r="G800" s="793"/>
      <c r="H800" s="793"/>
      <c r="I800" s="793"/>
      <c r="J800" s="793"/>
      <c r="K800" s="793"/>
      <c r="L800" s="793"/>
      <c r="M800" s="793"/>
      <c r="N800" s="793"/>
      <c r="O800" s="793"/>
      <c r="P800" s="793"/>
      <c r="Q800" s="793"/>
      <c r="R800" s="793"/>
      <c r="S800" s="793"/>
      <c r="T800" s="793"/>
      <c r="U800" s="793"/>
      <c r="V800" s="793"/>
      <c r="W800" s="793"/>
      <c r="X800" s="793"/>
      <c r="Y800" s="793"/>
      <c r="Z800" s="793"/>
    </row>
    <row r="801">
      <c r="A801" s="791">
        <f t="shared" si="1"/>
        <v>45657</v>
      </c>
      <c r="B801" s="793"/>
      <c r="C801" s="793"/>
      <c r="D801" s="793"/>
      <c r="E801" s="793"/>
      <c r="F801" s="793"/>
      <c r="G801" s="793"/>
      <c r="H801" s="793"/>
      <c r="I801" s="793"/>
      <c r="J801" s="793"/>
      <c r="K801" s="793"/>
      <c r="L801" s="793"/>
      <c r="M801" s="793"/>
      <c r="N801" s="793"/>
      <c r="O801" s="793"/>
      <c r="P801" s="793"/>
      <c r="Q801" s="793"/>
      <c r="R801" s="793"/>
      <c r="S801" s="793"/>
      <c r="T801" s="793"/>
      <c r="U801" s="793"/>
      <c r="V801" s="793"/>
      <c r="W801" s="793"/>
      <c r="X801" s="793"/>
      <c r="Y801" s="793"/>
      <c r="Z801" s="793"/>
    </row>
    <row r="802">
      <c r="A802" s="791">
        <f t="shared" si="1"/>
        <v>45658</v>
      </c>
      <c r="B802" s="793"/>
      <c r="C802" s="793"/>
      <c r="D802" s="793"/>
      <c r="E802" s="793"/>
      <c r="F802" s="793"/>
      <c r="G802" s="793"/>
      <c r="H802" s="793"/>
      <c r="I802" s="793"/>
      <c r="J802" s="793"/>
      <c r="K802" s="793"/>
      <c r="L802" s="793"/>
      <c r="M802" s="793"/>
      <c r="N802" s="793"/>
      <c r="O802" s="793"/>
      <c r="P802" s="793"/>
      <c r="Q802" s="793"/>
      <c r="R802" s="793"/>
      <c r="S802" s="793"/>
      <c r="T802" s="793"/>
      <c r="U802" s="793"/>
      <c r="V802" s="793"/>
      <c r="W802" s="793"/>
      <c r="X802" s="793"/>
      <c r="Y802" s="793"/>
      <c r="Z802" s="793"/>
    </row>
    <row r="803">
      <c r="A803" s="791">
        <f t="shared" si="1"/>
        <v>45659</v>
      </c>
      <c r="B803" s="793"/>
      <c r="C803" s="793"/>
      <c r="D803" s="793"/>
      <c r="E803" s="793"/>
      <c r="F803" s="793"/>
      <c r="G803" s="793"/>
      <c r="H803" s="793"/>
      <c r="I803" s="793"/>
      <c r="J803" s="793"/>
      <c r="K803" s="793"/>
      <c r="L803" s="793"/>
      <c r="M803" s="793"/>
      <c r="N803" s="793"/>
      <c r="O803" s="793"/>
      <c r="P803" s="793"/>
      <c r="Q803" s="793"/>
      <c r="R803" s="793"/>
      <c r="S803" s="793"/>
      <c r="T803" s="793"/>
      <c r="U803" s="793"/>
      <c r="V803" s="793"/>
      <c r="W803" s="793"/>
      <c r="X803" s="793"/>
      <c r="Y803" s="793"/>
      <c r="Z803" s="793"/>
    </row>
    <row r="804">
      <c r="A804" s="791">
        <f t="shared" si="1"/>
        <v>45660</v>
      </c>
      <c r="B804" s="793"/>
      <c r="C804" s="793"/>
      <c r="D804" s="793"/>
      <c r="E804" s="793"/>
      <c r="F804" s="793"/>
      <c r="G804" s="793"/>
      <c r="H804" s="793"/>
      <c r="I804" s="793"/>
      <c r="J804" s="793"/>
      <c r="K804" s="793"/>
      <c r="L804" s="793"/>
      <c r="M804" s="793"/>
      <c r="N804" s="793"/>
      <c r="O804" s="793"/>
      <c r="P804" s="793"/>
      <c r="Q804" s="793"/>
      <c r="R804" s="793"/>
      <c r="S804" s="793"/>
      <c r="T804" s="793"/>
      <c r="U804" s="793"/>
      <c r="V804" s="793"/>
      <c r="W804" s="793"/>
      <c r="X804" s="793"/>
      <c r="Y804" s="793"/>
      <c r="Z804" s="793"/>
    </row>
    <row r="805">
      <c r="A805" s="791">
        <f t="shared" si="1"/>
        <v>45661</v>
      </c>
      <c r="B805" s="793"/>
      <c r="C805" s="793"/>
      <c r="D805" s="793"/>
      <c r="E805" s="793"/>
      <c r="F805" s="793"/>
      <c r="G805" s="793"/>
      <c r="H805" s="793"/>
      <c r="I805" s="793"/>
      <c r="J805" s="793"/>
      <c r="K805" s="793"/>
      <c r="L805" s="793"/>
      <c r="M805" s="793"/>
      <c r="N805" s="793"/>
      <c r="O805" s="793"/>
      <c r="P805" s="793"/>
      <c r="Q805" s="793"/>
      <c r="R805" s="793"/>
      <c r="S805" s="793"/>
      <c r="T805" s="793"/>
      <c r="U805" s="793"/>
      <c r="V805" s="793"/>
      <c r="W805" s="793"/>
      <c r="X805" s="793"/>
      <c r="Y805" s="793"/>
      <c r="Z805" s="793"/>
    </row>
    <row r="806">
      <c r="A806" s="791">
        <f t="shared" si="1"/>
        <v>45662</v>
      </c>
      <c r="B806" s="793"/>
      <c r="C806" s="793"/>
      <c r="D806" s="793"/>
      <c r="E806" s="793"/>
      <c r="F806" s="793"/>
      <c r="G806" s="793"/>
      <c r="H806" s="793"/>
      <c r="I806" s="793"/>
      <c r="J806" s="793"/>
      <c r="K806" s="793"/>
      <c r="L806" s="793"/>
      <c r="M806" s="793"/>
      <c r="N806" s="793"/>
      <c r="O806" s="793"/>
      <c r="P806" s="793"/>
      <c r="Q806" s="793"/>
      <c r="R806" s="793"/>
      <c r="S806" s="793"/>
      <c r="T806" s="793"/>
      <c r="U806" s="793"/>
      <c r="V806" s="793"/>
      <c r="W806" s="793"/>
      <c r="X806" s="793"/>
      <c r="Y806" s="793"/>
      <c r="Z806" s="793"/>
    </row>
    <row r="807">
      <c r="A807" s="791">
        <f t="shared" si="1"/>
        <v>45663</v>
      </c>
      <c r="B807" s="793"/>
      <c r="C807" s="793"/>
      <c r="D807" s="793"/>
      <c r="E807" s="793"/>
      <c r="F807" s="793"/>
      <c r="G807" s="793"/>
      <c r="H807" s="793"/>
      <c r="I807" s="793"/>
      <c r="J807" s="793"/>
      <c r="K807" s="793"/>
      <c r="L807" s="793"/>
      <c r="M807" s="793"/>
      <c r="N807" s="793"/>
      <c r="O807" s="793"/>
      <c r="P807" s="793"/>
      <c r="Q807" s="793"/>
      <c r="R807" s="793"/>
      <c r="S807" s="793"/>
      <c r="T807" s="793"/>
      <c r="U807" s="793"/>
      <c r="V807" s="793"/>
      <c r="W807" s="793"/>
      <c r="X807" s="793"/>
      <c r="Y807" s="793"/>
      <c r="Z807" s="793"/>
    </row>
    <row r="808">
      <c r="A808" s="791">
        <f t="shared" si="1"/>
        <v>45664</v>
      </c>
      <c r="B808" s="793"/>
      <c r="C808" s="793"/>
      <c r="D808" s="793"/>
      <c r="E808" s="793"/>
      <c r="F808" s="793"/>
      <c r="G808" s="793"/>
      <c r="H808" s="793"/>
      <c r="I808" s="793"/>
      <c r="J808" s="793"/>
      <c r="K808" s="793"/>
      <c r="L808" s="793"/>
      <c r="M808" s="793"/>
      <c r="N808" s="793"/>
      <c r="O808" s="793"/>
      <c r="P808" s="793"/>
      <c r="Q808" s="793"/>
      <c r="R808" s="793"/>
      <c r="S808" s="793"/>
      <c r="T808" s="793"/>
      <c r="U808" s="793"/>
      <c r="V808" s="793"/>
      <c r="W808" s="793"/>
      <c r="X808" s="793"/>
      <c r="Y808" s="793"/>
      <c r="Z808" s="793"/>
    </row>
    <row r="809">
      <c r="A809" s="791">
        <f t="shared" si="1"/>
        <v>45665</v>
      </c>
      <c r="B809" s="793"/>
      <c r="C809" s="793"/>
      <c r="D809" s="793"/>
      <c r="E809" s="793"/>
      <c r="F809" s="793"/>
      <c r="G809" s="793"/>
      <c r="H809" s="793"/>
      <c r="I809" s="793"/>
      <c r="J809" s="793"/>
      <c r="K809" s="793"/>
      <c r="L809" s="793"/>
      <c r="M809" s="793"/>
      <c r="N809" s="793"/>
      <c r="O809" s="793"/>
      <c r="P809" s="793"/>
      <c r="Q809" s="793"/>
      <c r="R809" s="793"/>
      <c r="S809" s="793"/>
      <c r="T809" s="793"/>
      <c r="U809" s="793"/>
      <c r="V809" s="793"/>
      <c r="W809" s="793"/>
      <c r="X809" s="793"/>
      <c r="Y809" s="793"/>
      <c r="Z809" s="793"/>
    </row>
    <row r="810">
      <c r="A810" s="791">
        <f t="shared" si="1"/>
        <v>45666</v>
      </c>
      <c r="B810" s="793"/>
      <c r="C810" s="793"/>
      <c r="D810" s="793"/>
      <c r="E810" s="793"/>
      <c r="F810" s="793"/>
      <c r="G810" s="793"/>
      <c r="H810" s="793"/>
      <c r="I810" s="793"/>
      <c r="J810" s="793"/>
      <c r="K810" s="793"/>
      <c r="L810" s="793"/>
      <c r="M810" s="793"/>
      <c r="N810" s="793"/>
      <c r="O810" s="793"/>
      <c r="P810" s="793"/>
      <c r="Q810" s="793"/>
      <c r="R810" s="793"/>
      <c r="S810" s="793"/>
      <c r="T810" s="793"/>
      <c r="U810" s="793"/>
      <c r="V810" s="793"/>
      <c r="W810" s="793"/>
      <c r="X810" s="793"/>
      <c r="Y810" s="793"/>
      <c r="Z810" s="793"/>
    </row>
    <row r="811">
      <c r="A811" s="791">
        <f t="shared" si="1"/>
        <v>45667</v>
      </c>
      <c r="B811" s="793"/>
      <c r="C811" s="793"/>
      <c r="D811" s="793"/>
      <c r="E811" s="793"/>
      <c r="F811" s="793"/>
      <c r="G811" s="793"/>
      <c r="H811" s="793"/>
      <c r="I811" s="793"/>
      <c r="J811" s="793"/>
      <c r="K811" s="793"/>
      <c r="L811" s="793"/>
      <c r="M811" s="793"/>
      <c r="N811" s="793"/>
      <c r="O811" s="793"/>
      <c r="P811" s="793"/>
      <c r="Q811" s="793"/>
      <c r="R811" s="793"/>
      <c r="S811" s="793"/>
      <c r="T811" s="793"/>
      <c r="U811" s="793"/>
      <c r="V811" s="793"/>
      <c r="W811" s="793"/>
      <c r="X811" s="793"/>
      <c r="Y811" s="793"/>
      <c r="Z811" s="793"/>
    </row>
    <row r="812">
      <c r="A812" s="791">
        <f t="shared" si="1"/>
        <v>45668</v>
      </c>
      <c r="B812" s="793"/>
      <c r="C812" s="793"/>
      <c r="D812" s="793"/>
      <c r="E812" s="793"/>
      <c r="F812" s="793"/>
      <c r="G812" s="793"/>
      <c r="H812" s="793"/>
      <c r="I812" s="793"/>
      <c r="J812" s="793"/>
      <c r="K812" s="793"/>
      <c r="L812" s="793"/>
      <c r="M812" s="793"/>
      <c r="N812" s="793"/>
      <c r="O812" s="793"/>
      <c r="P812" s="793"/>
      <c r="Q812" s="793"/>
      <c r="R812" s="793"/>
      <c r="S812" s="793"/>
      <c r="T812" s="793"/>
      <c r="U812" s="793"/>
      <c r="V812" s="793"/>
      <c r="W812" s="793"/>
      <c r="X812" s="793"/>
      <c r="Y812" s="793"/>
      <c r="Z812" s="793"/>
    </row>
    <row r="813">
      <c r="A813" s="791">
        <f t="shared" si="1"/>
        <v>45669</v>
      </c>
      <c r="B813" s="793"/>
      <c r="C813" s="793"/>
      <c r="D813" s="793"/>
      <c r="E813" s="793"/>
      <c r="F813" s="793"/>
      <c r="G813" s="793"/>
      <c r="H813" s="793"/>
      <c r="I813" s="793"/>
      <c r="J813" s="793"/>
      <c r="K813" s="793"/>
      <c r="L813" s="793"/>
      <c r="M813" s="793"/>
      <c r="N813" s="793"/>
      <c r="O813" s="793"/>
      <c r="P813" s="793"/>
      <c r="Q813" s="793"/>
      <c r="R813" s="793"/>
      <c r="S813" s="793"/>
      <c r="T813" s="793"/>
      <c r="U813" s="793"/>
      <c r="V813" s="793"/>
      <c r="W813" s="793"/>
      <c r="X813" s="793"/>
      <c r="Y813" s="793"/>
      <c r="Z813" s="793"/>
    </row>
    <row r="814">
      <c r="A814" s="791">
        <f t="shared" si="1"/>
        <v>45670</v>
      </c>
      <c r="B814" s="793"/>
      <c r="C814" s="793"/>
      <c r="D814" s="793"/>
      <c r="E814" s="793"/>
      <c r="F814" s="793"/>
      <c r="G814" s="793"/>
      <c r="H814" s="793"/>
      <c r="I814" s="793"/>
      <c r="J814" s="793"/>
      <c r="K814" s="793"/>
      <c r="L814" s="793"/>
      <c r="M814" s="793"/>
      <c r="N814" s="793"/>
      <c r="O814" s="793"/>
      <c r="P814" s="793"/>
      <c r="Q814" s="793"/>
      <c r="R814" s="793"/>
      <c r="S814" s="793"/>
      <c r="T814" s="793"/>
      <c r="U814" s="793"/>
      <c r="V814" s="793"/>
      <c r="W814" s="793"/>
      <c r="X814" s="793"/>
      <c r="Y814" s="793"/>
      <c r="Z814" s="793"/>
    </row>
    <row r="815">
      <c r="A815" s="791">
        <f t="shared" si="1"/>
        <v>45671</v>
      </c>
      <c r="B815" s="793"/>
      <c r="C815" s="793"/>
      <c r="D815" s="793"/>
      <c r="E815" s="793"/>
      <c r="F815" s="793"/>
      <c r="G815" s="793"/>
      <c r="H815" s="793"/>
      <c r="I815" s="793"/>
      <c r="J815" s="793"/>
      <c r="K815" s="793"/>
      <c r="L815" s="793"/>
      <c r="M815" s="793"/>
      <c r="N815" s="793"/>
      <c r="O815" s="793"/>
      <c r="P815" s="793"/>
      <c r="Q815" s="793"/>
      <c r="R815" s="793"/>
      <c r="S815" s="793"/>
      <c r="T815" s="793"/>
      <c r="U815" s="793"/>
      <c r="V815" s="793"/>
      <c r="W815" s="793"/>
      <c r="X815" s="793"/>
      <c r="Y815" s="793"/>
      <c r="Z815" s="793"/>
    </row>
    <row r="816">
      <c r="A816" s="791">
        <f t="shared" si="1"/>
        <v>45672</v>
      </c>
      <c r="B816" s="793"/>
      <c r="C816" s="793"/>
      <c r="D816" s="793"/>
      <c r="E816" s="793"/>
      <c r="F816" s="793"/>
      <c r="G816" s="793"/>
      <c r="H816" s="793"/>
      <c r="I816" s="793"/>
      <c r="J816" s="793"/>
      <c r="K816" s="793"/>
      <c r="L816" s="793"/>
      <c r="M816" s="793"/>
      <c r="N816" s="793"/>
      <c r="O816" s="793"/>
      <c r="P816" s="793"/>
      <c r="Q816" s="793"/>
      <c r="R816" s="793"/>
      <c r="S816" s="793"/>
      <c r="T816" s="793"/>
      <c r="U816" s="793"/>
      <c r="V816" s="793"/>
      <c r="W816" s="793"/>
      <c r="X816" s="793"/>
      <c r="Y816" s="793"/>
      <c r="Z816" s="793"/>
    </row>
    <row r="817">
      <c r="A817" s="791">
        <f t="shared" si="1"/>
        <v>45673</v>
      </c>
      <c r="B817" s="793"/>
      <c r="C817" s="793"/>
      <c r="D817" s="793"/>
      <c r="E817" s="793"/>
      <c r="F817" s="793"/>
      <c r="G817" s="793"/>
      <c r="H817" s="793"/>
      <c r="I817" s="793"/>
      <c r="J817" s="793"/>
      <c r="K817" s="793"/>
      <c r="L817" s="793"/>
      <c r="M817" s="793"/>
      <c r="N817" s="793"/>
      <c r="O817" s="793"/>
      <c r="P817" s="793"/>
      <c r="Q817" s="793"/>
      <c r="R817" s="793"/>
      <c r="S817" s="793"/>
      <c r="T817" s="793"/>
      <c r="U817" s="793"/>
      <c r="V817" s="793"/>
      <c r="W817" s="793"/>
      <c r="X817" s="793"/>
      <c r="Y817" s="793"/>
      <c r="Z817" s="793"/>
    </row>
    <row r="818">
      <c r="A818" s="791">
        <f t="shared" si="1"/>
        <v>45674</v>
      </c>
      <c r="B818" s="793"/>
      <c r="C818" s="793"/>
      <c r="D818" s="793"/>
      <c r="E818" s="793"/>
      <c r="F818" s="793"/>
      <c r="G818" s="793"/>
      <c r="H818" s="793"/>
      <c r="I818" s="793"/>
      <c r="J818" s="793"/>
      <c r="K818" s="793"/>
      <c r="L818" s="793"/>
      <c r="M818" s="793"/>
      <c r="N818" s="793"/>
      <c r="O818" s="793"/>
      <c r="P818" s="793"/>
      <c r="Q818" s="793"/>
      <c r="R818" s="793"/>
      <c r="S818" s="793"/>
      <c r="T818" s="793"/>
      <c r="U818" s="793"/>
      <c r="V818" s="793"/>
      <c r="W818" s="793"/>
      <c r="X818" s="793"/>
      <c r="Y818" s="793"/>
      <c r="Z818" s="793"/>
    </row>
    <row r="819">
      <c r="A819" s="791">
        <f t="shared" si="1"/>
        <v>45675</v>
      </c>
      <c r="B819" s="793"/>
      <c r="C819" s="793"/>
      <c r="D819" s="793"/>
      <c r="E819" s="793"/>
      <c r="F819" s="793"/>
      <c r="G819" s="793"/>
      <c r="H819" s="793"/>
      <c r="I819" s="793"/>
      <c r="J819" s="793"/>
      <c r="K819" s="793"/>
      <c r="L819" s="793"/>
      <c r="M819" s="793"/>
      <c r="N819" s="793"/>
      <c r="O819" s="793"/>
      <c r="P819" s="793"/>
      <c r="Q819" s="793"/>
      <c r="R819" s="793"/>
      <c r="S819" s="793"/>
      <c r="T819" s="793"/>
      <c r="U819" s="793"/>
      <c r="V819" s="793"/>
      <c r="W819" s="793"/>
      <c r="X819" s="793"/>
      <c r="Y819" s="793"/>
      <c r="Z819" s="793"/>
    </row>
    <row r="820">
      <c r="A820" s="791">
        <f t="shared" si="1"/>
        <v>45676</v>
      </c>
      <c r="B820" s="793"/>
      <c r="C820" s="793"/>
      <c r="D820" s="793"/>
      <c r="E820" s="793"/>
      <c r="F820" s="793"/>
      <c r="G820" s="793"/>
      <c r="H820" s="793"/>
      <c r="I820" s="793"/>
      <c r="J820" s="793"/>
      <c r="K820" s="793"/>
      <c r="L820" s="793"/>
      <c r="M820" s="793"/>
      <c r="N820" s="793"/>
      <c r="O820" s="793"/>
      <c r="P820" s="793"/>
      <c r="Q820" s="793"/>
      <c r="R820" s="793"/>
      <c r="S820" s="793"/>
      <c r="T820" s="793"/>
      <c r="U820" s="793"/>
      <c r="V820" s="793"/>
      <c r="W820" s="793"/>
      <c r="X820" s="793"/>
      <c r="Y820" s="793"/>
      <c r="Z820" s="793"/>
    </row>
    <row r="821">
      <c r="A821" s="791">
        <f t="shared" si="1"/>
        <v>45677</v>
      </c>
      <c r="B821" s="793"/>
      <c r="C821" s="793"/>
      <c r="D821" s="793"/>
      <c r="E821" s="793"/>
      <c r="F821" s="793"/>
      <c r="G821" s="793"/>
      <c r="H821" s="793"/>
      <c r="I821" s="793"/>
      <c r="J821" s="793"/>
      <c r="K821" s="793"/>
      <c r="L821" s="793"/>
      <c r="M821" s="793"/>
      <c r="N821" s="793"/>
      <c r="O821" s="793"/>
      <c r="P821" s="793"/>
      <c r="Q821" s="793"/>
      <c r="R821" s="793"/>
      <c r="S821" s="793"/>
      <c r="T821" s="793"/>
      <c r="U821" s="793"/>
      <c r="V821" s="793"/>
      <c r="W821" s="793"/>
      <c r="X821" s="793"/>
      <c r="Y821" s="793"/>
      <c r="Z821" s="793"/>
    </row>
    <row r="822">
      <c r="A822" s="791">
        <f t="shared" si="1"/>
        <v>45678</v>
      </c>
      <c r="B822" s="793"/>
      <c r="C822" s="793"/>
      <c r="D822" s="793"/>
      <c r="E822" s="793"/>
      <c r="F822" s="793"/>
      <c r="G822" s="793"/>
      <c r="H822" s="793"/>
      <c r="I822" s="793"/>
      <c r="J822" s="793"/>
      <c r="K822" s="793"/>
      <c r="L822" s="793"/>
      <c r="M822" s="793"/>
      <c r="N822" s="793"/>
      <c r="O822" s="793"/>
      <c r="P822" s="793"/>
      <c r="Q822" s="793"/>
      <c r="R822" s="793"/>
      <c r="S822" s="793"/>
      <c r="T822" s="793"/>
      <c r="U822" s="793"/>
      <c r="V822" s="793"/>
      <c r="W822" s="793"/>
      <c r="X822" s="793"/>
      <c r="Y822" s="793"/>
      <c r="Z822" s="793"/>
    </row>
    <row r="823">
      <c r="A823" s="791">
        <f t="shared" si="1"/>
        <v>45679</v>
      </c>
      <c r="B823" s="793"/>
      <c r="C823" s="793"/>
      <c r="D823" s="793"/>
      <c r="E823" s="793"/>
      <c r="F823" s="793"/>
      <c r="G823" s="793"/>
      <c r="H823" s="793"/>
      <c r="I823" s="793"/>
      <c r="J823" s="793"/>
      <c r="K823" s="793"/>
      <c r="L823" s="793"/>
      <c r="M823" s="793"/>
      <c r="N823" s="793"/>
      <c r="O823" s="793"/>
      <c r="P823" s="793"/>
      <c r="Q823" s="793"/>
      <c r="R823" s="793"/>
      <c r="S823" s="793"/>
      <c r="T823" s="793"/>
      <c r="U823" s="793"/>
      <c r="V823" s="793"/>
      <c r="W823" s="793"/>
      <c r="X823" s="793"/>
      <c r="Y823" s="793"/>
      <c r="Z823" s="793"/>
    </row>
    <row r="824">
      <c r="A824" s="791">
        <f t="shared" si="1"/>
        <v>45680</v>
      </c>
      <c r="B824" s="793"/>
      <c r="C824" s="793"/>
      <c r="D824" s="793"/>
      <c r="E824" s="793"/>
      <c r="F824" s="793"/>
      <c r="G824" s="793"/>
      <c r="H824" s="793"/>
      <c r="I824" s="793"/>
      <c r="J824" s="793"/>
      <c r="K824" s="793"/>
      <c r="L824" s="793"/>
      <c r="M824" s="793"/>
      <c r="N824" s="793"/>
      <c r="O824" s="793"/>
      <c r="P824" s="793"/>
      <c r="Q824" s="793"/>
      <c r="R824" s="793"/>
      <c r="S824" s="793"/>
      <c r="T824" s="793"/>
      <c r="U824" s="793"/>
      <c r="V824" s="793"/>
      <c r="W824" s="793"/>
      <c r="X824" s="793"/>
      <c r="Y824" s="793"/>
      <c r="Z824" s="793"/>
    </row>
    <row r="825">
      <c r="A825" s="791">
        <f t="shared" si="1"/>
        <v>45681</v>
      </c>
      <c r="B825" s="793"/>
      <c r="C825" s="793"/>
      <c r="D825" s="793"/>
      <c r="E825" s="793"/>
      <c r="F825" s="793"/>
      <c r="G825" s="793"/>
      <c r="H825" s="793"/>
      <c r="I825" s="793"/>
      <c r="J825" s="793"/>
      <c r="K825" s="793"/>
      <c r="L825" s="793"/>
      <c r="M825" s="793"/>
      <c r="N825" s="793"/>
      <c r="O825" s="793"/>
      <c r="P825" s="793"/>
      <c r="Q825" s="793"/>
      <c r="R825" s="793"/>
      <c r="S825" s="793"/>
      <c r="T825" s="793"/>
      <c r="U825" s="793"/>
      <c r="V825" s="793"/>
      <c r="W825" s="793"/>
      <c r="X825" s="793"/>
      <c r="Y825" s="793"/>
      <c r="Z825" s="793"/>
    </row>
    <row r="826">
      <c r="A826" s="791">
        <f t="shared" si="1"/>
        <v>45682</v>
      </c>
      <c r="B826" s="793"/>
      <c r="C826" s="793"/>
      <c r="D826" s="793"/>
      <c r="E826" s="793"/>
      <c r="F826" s="793"/>
      <c r="G826" s="793"/>
      <c r="H826" s="793"/>
      <c r="I826" s="793"/>
      <c r="J826" s="793"/>
      <c r="K826" s="793"/>
      <c r="L826" s="793"/>
      <c r="M826" s="793"/>
      <c r="N826" s="793"/>
      <c r="O826" s="793"/>
      <c r="P826" s="793"/>
      <c r="Q826" s="793"/>
      <c r="R826" s="793"/>
      <c r="S826" s="793"/>
      <c r="T826" s="793"/>
      <c r="U826" s="793"/>
      <c r="V826" s="793"/>
      <c r="W826" s="793"/>
      <c r="X826" s="793"/>
      <c r="Y826" s="793"/>
      <c r="Z826" s="793"/>
    </row>
    <row r="827">
      <c r="A827" s="791">
        <f t="shared" si="1"/>
        <v>45683</v>
      </c>
      <c r="B827" s="793"/>
      <c r="C827" s="793"/>
      <c r="D827" s="793"/>
      <c r="E827" s="793"/>
      <c r="F827" s="793"/>
      <c r="G827" s="793"/>
      <c r="H827" s="793"/>
      <c r="I827" s="793"/>
      <c r="J827" s="793"/>
      <c r="K827" s="793"/>
      <c r="L827" s="793"/>
      <c r="M827" s="793"/>
      <c r="N827" s="793"/>
      <c r="O827" s="793"/>
      <c r="P827" s="793"/>
      <c r="Q827" s="793"/>
      <c r="R827" s="793"/>
      <c r="S827" s="793"/>
      <c r="T827" s="793"/>
      <c r="U827" s="793"/>
      <c r="V827" s="793"/>
      <c r="W827" s="793"/>
      <c r="X827" s="793"/>
      <c r="Y827" s="793"/>
      <c r="Z827" s="793"/>
    </row>
    <row r="828">
      <c r="A828" s="791">
        <f t="shared" si="1"/>
        <v>45684</v>
      </c>
      <c r="B828" s="793"/>
      <c r="C828" s="793"/>
      <c r="D828" s="793"/>
      <c r="E828" s="793"/>
      <c r="F828" s="793"/>
      <c r="G828" s="793"/>
      <c r="H828" s="793"/>
      <c r="I828" s="793"/>
      <c r="J828" s="793"/>
      <c r="K828" s="793"/>
      <c r="L828" s="793"/>
      <c r="M828" s="793"/>
      <c r="N828" s="793"/>
      <c r="O828" s="793"/>
      <c r="P828" s="793"/>
      <c r="Q828" s="793"/>
      <c r="R828" s="793"/>
      <c r="S828" s="793"/>
      <c r="T828" s="793"/>
      <c r="U828" s="793"/>
      <c r="V828" s="793"/>
      <c r="W828" s="793"/>
      <c r="X828" s="793"/>
      <c r="Y828" s="793"/>
      <c r="Z828" s="793"/>
    </row>
    <row r="829">
      <c r="A829" s="791">
        <f t="shared" si="1"/>
        <v>45685</v>
      </c>
      <c r="B829" s="793"/>
      <c r="C829" s="793"/>
      <c r="D829" s="793"/>
      <c r="E829" s="793"/>
      <c r="F829" s="793"/>
      <c r="G829" s="793"/>
      <c r="H829" s="793"/>
      <c r="I829" s="793"/>
      <c r="J829" s="793"/>
      <c r="K829" s="793"/>
      <c r="L829" s="793"/>
      <c r="M829" s="793"/>
      <c r="N829" s="793"/>
      <c r="O829" s="793"/>
      <c r="P829" s="793"/>
      <c r="Q829" s="793"/>
      <c r="R829" s="793"/>
      <c r="S829" s="793"/>
      <c r="T829" s="793"/>
      <c r="U829" s="793"/>
      <c r="V829" s="793"/>
      <c r="W829" s="793"/>
      <c r="X829" s="793"/>
      <c r="Y829" s="793"/>
      <c r="Z829" s="793"/>
    </row>
    <row r="830">
      <c r="A830" s="791">
        <f t="shared" si="1"/>
        <v>45686</v>
      </c>
      <c r="B830" s="793"/>
      <c r="C830" s="793"/>
      <c r="D830" s="793"/>
      <c r="E830" s="793"/>
      <c r="F830" s="793"/>
      <c r="G830" s="793"/>
      <c r="H830" s="793"/>
      <c r="I830" s="793"/>
      <c r="J830" s="793"/>
      <c r="K830" s="793"/>
      <c r="L830" s="793"/>
      <c r="M830" s="793"/>
      <c r="N830" s="793"/>
      <c r="O830" s="793"/>
      <c r="P830" s="793"/>
      <c r="Q830" s="793"/>
      <c r="R830" s="793"/>
      <c r="S830" s="793"/>
      <c r="T830" s="793"/>
      <c r="U830" s="793"/>
      <c r="V830" s="793"/>
      <c r="W830" s="793"/>
      <c r="X830" s="793"/>
      <c r="Y830" s="793"/>
      <c r="Z830" s="793"/>
    </row>
    <row r="831">
      <c r="A831" s="791">
        <f t="shared" si="1"/>
        <v>45687</v>
      </c>
      <c r="B831" s="793"/>
      <c r="C831" s="793"/>
      <c r="D831" s="793"/>
      <c r="E831" s="793"/>
      <c r="F831" s="793"/>
      <c r="G831" s="793"/>
      <c r="H831" s="793"/>
      <c r="I831" s="793"/>
      <c r="J831" s="793"/>
      <c r="K831" s="793"/>
      <c r="L831" s="793"/>
      <c r="M831" s="793"/>
      <c r="N831" s="793"/>
      <c r="O831" s="793"/>
      <c r="P831" s="793"/>
      <c r="Q831" s="793"/>
      <c r="R831" s="793"/>
      <c r="S831" s="793"/>
      <c r="T831" s="793"/>
      <c r="U831" s="793"/>
      <c r="V831" s="793"/>
      <c r="W831" s="793"/>
      <c r="X831" s="793"/>
      <c r="Y831" s="793"/>
      <c r="Z831" s="793"/>
    </row>
    <row r="832">
      <c r="A832" s="791">
        <f t="shared" si="1"/>
        <v>45688</v>
      </c>
      <c r="B832" s="793"/>
      <c r="C832" s="793"/>
      <c r="D832" s="793"/>
      <c r="E832" s="793"/>
      <c r="F832" s="793"/>
      <c r="G832" s="793"/>
      <c r="H832" s="793"/>
      <c r="I832" s="793"/>
      <c r="J832" s="793"/>
      <c r="K832" s="793"/>
      <c r="L832" s="793"/>
      <c r="M832" s="793"/>
      <c r="N832" s="793"/>
      <c r="O832" s="793"/>
      <c r="P832" s="793"/>
      <c r="Q832" s="793"/>
      <c r="R832" s="793"/>
      <c r="S832" s="793"/>
      <c r="T832" s="793"/>
      <c r="U832" s="793"/>
      <c r="V832" s="793"/>
      <c r="W832" s="793"/>
      <c r="X832" s="793"/>
      <c r="Y832" s="793"/>
      <c r="Z832" s="793"/>
    </row>
    <row r="833">
      <c r="A833" s="791">
        <f t="shared" si="1"/>
        <v>45689</v>
      </c>
      <c r="B833" s="793"/>
      <c r="C833" s="793"/>
      <c r="D833" s="793"/>
      <c r="E833" s="793"/>
      <c r="F833" s="793"/>
      <c r="G833" s="793"/>
      <c r="H833" s="793"/>
      <c r="I833" s="793"/>
      <c r="J833" s="793"/>
      <c r="K833" s="793"/>
      <c r="L833" s="793"/>
      <c r="M833" s="793"/>
      <c r="N833" s="793"/>
      <c r="O833" s="793"/>
      <c r="P833" s="793"/>
      <c r="Q833" s="793"/>
      <c r="R833" s="793"/>
      <c r="S833" s="793"/>
      <c r="T833" s="793"/>
      <c r="U833" s="793"/>
      <c r="V833" s="793"/>
      <c r="W833" s="793"/>
      <c r="X833" s="793"/>
      <c r="Y833" s="793"/>
      <c r="Z833" s="793"/>
    </row>
    <row r="834">
      <c r="A834" s="791">
        <f t="shared" si="1"/>
        <v>45690</v>
      </c>
      <c r="B834" s="793"/>
      <c r="C834" s="793"/>
      <c r="D834" s="793"/>
      <c r="E834" s="793"/>
      <c r="F834" s="793"/>
      <c r="G834" s="793"/>
      <c r="H834" s="793"/>
      <c r="I834" s="793"/>
      <c r="J834" s="793"/>
      <c r="K834" s="793"/>
      <c r="L834" s="793"/>
      <c r="M834" s="793"/>
      <c r="N834" s="793"/>
      <c r="O834" s="793"/>
      <c r="P834" s="793"/>
      <c r="Q834" s="793"/>
      <c r="R834" s="793"/>
      <c r="S834" s="793"/>
      <c r="T834" s="793"/>
      <c r="U834" s="793"/>
      <c r="V834" s="793"/>
      <c r="W834" s="793"/>
      <c r="X834" s="793"/>
      <c r="Y834" s="793"/>
      <c r="Z834" s="793"/>
    </row>
    <row r="835">
      <c r="A835" s="791">
        <f t="shared" si="1"/>
        <v>45691</v>
      </c>
      <c r="B835" s="793"/>
      <c r="C835" s="793"/>
      <c r="D835" s="793"/>
      <c r="E835" s="793"/>
      <c r="F835" s="793"/>
      <c r="G835" s="793"/>
      <c r="H835" s="793"/>
      <c r="I835" s="793"/>
      <c r="J835" s="793"/>
      <c r="K835" s="793"/>
      <c r="L835" s="793"/>
      <c r="M835" s="793"/>
      <c r="N835" s="793"/>
      <c r="O835" s="793"/>
      <c r="P835" s="793"/>
      <c r="Q835" s="793"/>
      <c r="R835" s="793"/>
      <c r="S835" s="793"/>
      <c r="T835" s="793"/>
      <c r="U835" s="793"/>
      <c r="V835" s="793"/>
      <c r="W835" s="793"/>
      <c r="X835" s="793"/>
      <c r="Y835" s="793"/>
      <c r="Z835" s="793"/>
    </row>
    <row r="836">
      <c r="A836" s="791">
        <f t="shared" si="1"/>
        <v>45692</v>
      </c>
      <c r="B836" s="793"/>
      <c r="C836" s="793"/>
      <c r="D836" s="793"/>
      <c r="E836" s="793"/>
      <c r="F836" s="793"/>
      <c r="G836" s="793"/>
      <c r="H836" s="793"/>
      <c r="I836" s="793"/>
      <c r="J836" s="793"/>
      <c r="K836" s="793"/>
      <c r="L836" s="793"/>
      <c r="M836" s="793"/>
      <c r="N836" s="793"/>
      <c r="O836" s="793"/>
      <c r="P836" s="793"/>
      <c r="Q836" s="793"/>
      <c r="R836" s="793"/>
      <c r="S836" s="793"/>
      <c r="T836" s="793"/>
      <c r="U836" s="793"/>
      <c r="V836" s="793"/>
      <c r="W836" s="793"/>
      <c r="X836" s="793"/>
      <c r="Y836" s="793"/>
      <c r="Z836" s="793"/>
    </row>
    <row r="837">
      <c r="A837" s="791">
        <f t="shared" si="1"/>
        <v>45693</v>
      </c>
      <c r="B837" s="793"/>
      <c r="C837" s="793"/>
      <c r="D837" s="793"/>
      <c r="E837" s="793"/>
      <c r="F837" s="793"/>
      <c r="G837" s="793"/>
      <c r="H837" s="793"/>
      <c r="I837" s="793"/>
      <c r="J837" s="793"/>
      <c r="K837" s="793"/>
      <c r="L837" s="793"/>
      <c r="M837" s="793"/>
      <c r="N837" s="793"/>
      <c r="O837" s="793"/>
      <c r="P837" s="793"/>
      <c r="Q837" s="793"/>
      <c r="R837" s="793"/>
      <c r="S837" s="793"/>
      <c r="T837" s="793"/>
      <c r="U837" s="793"/>
      <c r="V837" s="793"/>
      <c r="W837" s="793"/>
      <c r="X837" s="793"/>
      <c r="Y837" s="793"/>
      <c r="Z837" s="793"/>
    </row>
    <row r="838">
      <c r="A838" s="791">
        <f t="shared" si="1"/>
        <v>45694</v>
      </c>
      <c r="B838" s="793"/>
      <c r="C838" s="793"/>
      <c r="D838" s="793"/>
      <c r="E838" s="793"/>
      <c r="F838" s="793"/>
      <c r="G838" s="793"/>
      <c r="H838" s="793"/>
      <c r="I838" s="793"/>
      <c r="J838" s="793"/>
      <c r="K838" s="793"/>
      <c r="L838" s="793"/>
      <c r="M838" s="793"/>
      <c r="N838" s="793"/>
      <c r="O838" s="793"/>
      <c r="P838" s="793"/>
      <c r="Q838" s="793"/>
      <c r="R838" s="793"/>
      <c r="S838" s="793"/>
      <c r="T838" s="793"/>
      <c r="U838" s="793"/>
      <c r="V838" s="793"/>
      <c r="W838" s="793"/>
      <c r="X838" s="793"/>
      <c r="Y838" s="793"/>
      <c r="Z838" s="793"/>
    </row>
    <row r="839">
      <c r="A839" s="791">
        <f t="shared" si="1"/>
        <v>45695</v>
      </c>
      <c r="B839" s="793"/>
      <c r="C839" s="793"/>
      <c r="D839" s="793"/>
      <c r="E839" s="793"/>
      <c r="F839" s="793"/>
      <c r="G839" s="793"/>
      <c r="H839" s="793"/>
      <c r="I839" s="793"/>
      <c r="J839" s="793"/>
      <c r="K839" s="793"/>
      <c r="L839" s="793"/>
      <c r="M839" s="793"/>
      <c r="N839" s="793"/>
      <c r="O839" s="793"/>
      <c r="P839" s="793"/>
      <c r="Q839" s="793"/>
      <c r="R839" s="793"/>
      <c r="S839" s="793"/>
      <c r="T839" s="793"/>
      <c r="U839" s="793"/>
      <c r="V839" s="793"/>
      <c r="W839" s="793"/>
      <c r="X839" s="793"/>
      <c r="Y839" s="793"/>
      <c r="Z839" s="793"/>
    </row>
    <row r="840">
      <c r="A840" s="791">
        <f t="shared" si="1"/>
        <v>45696</v>
      </c>
      <c r="B840" s="793"/>
      <c r="C840" s="793"/>
      <c r="D840" s="793"/>
      <c r="E840" s="793"/>
      <c r="F840" s="793"/>
      <c r="G840" s="793"/>
      <c r="H840" s="793"/>
      <c r="I840" s="793"/>
      <c r="J840" s="793"/>
      <c r="K840" s="793"/>
      <c r="L840" s="793"/>
      <c r="M840" s="793"/>
      <c r="N840" s="793"/>
      <c r="O840" s="793"/>
      <c r="P840" s="793"/>
      <c r="Q840" s="793"/>
      <c r="R840" s="793"/>
      <c r="S840" s="793"/>
      <c r="T840" s="793"/>
      <c r="U840" s="793"/>
      <c r="V840" s="793"/>
      <c r="W840" s="793"/>
      <c r="X840" s="793"/>
      <c r="Y840" s="793"/>
      <c r="Z840" s="793"/>
    </row>
    <row r="841">
      <c r="A841" s="791">
        <f t="shared" si="1"/>
        <v>45697</v>
      </c>
      <c r="B841" s="793"/>
      <c r="C841" s="793"/>
      <c r="D841" s="793"/>
      <c r="E841" s="793"/>
      <c r="F841" s="793"/>
      <c r="G841" s="793"/>
      <c r="H841" s="793"/>
      <c r="I841" s="793"/>
      <c r="J841" s="793"/>
      <c r="K841" s="793"/>
      <c r="L841" s="793"/>
      <c r="M841" s="793"/>
      <c r="N841" s="793"/>
      <c r="O841" s="793"/>
      <c r="P841" s="793"/>
      <c r="Q841" s="793"/>
      <c r="R841" s="793"/>
      <c r="S841" s="793"/>
      <c r="T841" s="793"/>
      <c r="U841" s="793"/>
      <c r="V841" s="793"/>
      <c r="W841" s="793"/>
      <c r="X841" s="793"/>
      <c r="Y841" s="793"/>
      <c r="Z841" s="793"/>
    </row>
    <row r="842">
      <c r="A842" s="791">
        <f t="shared" si="1"/>
        <v>45698</v>
      </c>
      <c r="B842" s="793"/>
      <c r="C842" s="793"/>
      <c r="D842" s="793"/>
      <c r="E842" s="793"/>
      <c r="F842" s="793"/>
      <c r="G842" s="793"/>
      <c r="H842" s="793"/>
      <c r="I842" s="793"/>
      <c r="J842" s="793"/>
      <c r="K842" s="793"/>
      <c r="L842" s="793"/>
      <c r="M842" s="793"/>
      <c r="N842" s="793"/>
      <c r="O842" s="793"/>
      <c r="P842" s="793"/>
      <c r="Q842" s="793"/>
      <c r="R842" s="793"/>
      <c r="S842" s="793"/>
      <c r="T842" s="793"/>
      <c r="U842" s="793"/>
      <c r="V842" s="793"/>
      <c r="W842" s="793"/>
      <c r="X842" s="793"/>
      <c r="Y842" s="793"/>
      <c r="Z842" s="793"/>
    </row>
    <row r="843">
      <c r="A843" s="791">
        <f t="shared" si="1"/>
        <v>45699</v>
      </c>
      <c r="B843" s="793"/>
      <c r="C843" s="793"/>
      <c r="D843" s="793"/>
      <c r="E843" s="793"/>
      <c r="F843" s="793"/>
      <c r="G843" s="793"/>
      <c r="H843" s="793"/>
      <c r="I843" s="793"/>
      <c r="J843" s="793"/>
      <c r="K843" s="793"/>
      <c r="L843" s="793"/>
      <c r="M843" s="793"/>
      <c r="N843" s="793"/>
      <c r="O843" s="793"/>
      <c r="P843" s="793"/>
      <c r="Q843" s="793"/>
      <c r="R843" s="793"/>
      <c r="S843" s="793"/>
      <c r="T843" s="793"/>
      <c r="U843" s="793"/>
      <c r="V843" s="793"/>
      <c r="W843" s="793"/>
      <c r="X843" s="793"/>
      <c r="Y843" s="793"/>
      <c r="Z843" s="793"/>
    </row>
    <row r="844">
      <c r="A844" s="791">
        <f t="shared" si="1"/>
        <v>45700</v>
      </c>
      <c r="B844" s="793"/>
      <c r="C844" s="793"/>
      <c r="D844" s="793"/>
      <c r="E844" s="793"/>
      <c r="F844" s="793"/>
      <c r="G844" s="793"/>
      <c r="H844" s="793"/>
      <c r="I844" s="793"/>
      <c r="J844" s="793"/>
      <c r="K844" s="793"/>
      <c r="L844" s="793"/>
      <c r="M844" s="793"/>
      <c r="N844" s="793"/>
      <c r="O844" s="793"/>
      <c r="P844" s="793"/>
      <c r="Q844" s="793"/>
      <c r="R844" s="793"/>
      <c r="S844" s="793"/>
      <c r="T844" s="793"/>
      <c r="U844" s="793"/>
      <c r="V844" s="793"/>
      <c r="W844" s="793"/>
      <c r="X844" s="793"/>
      <c r="Y844" s="793"/>
      <c r="Z844" s="793"/>
    </row>
    <row r="845">
      <c r="A845" s="791">
        <f t="shared" si="1"/>
        <v>45701</v>
      </c>
      <c r="B845" s="793"/>
      <c r="C845" s="793"/>
      <c r="D845" s="793"/>
      <c r="E845" s="793"/>
      <c r="F845" s="793"/>
      <c r="G845" s="793"/>
      <c r="H845" s="793"/>
      <c r="I845" s="793"/>
      <c r="J845" s="793"/>
      <c r="K845" s="793"/>
      <c r="L845" s="793"/>
      <c r="M845" s="793"/>
      <c r="N845" s="793"/>
      <c r="O845" s="793"/>
      <c r="P845" s="793"/>
      <c r="Q845" s="793"/>
      <c r="R845" s="793"/>
      <c r="S845" s="793"/>
      <c r="T845" s="793"/>
      <c r="U845" s="793"/>
      <c r="V845" s="793"/>
      <c r="W845" s="793"/>
      <c r="X845" s="793"/>
      <c r="Y845" s="793"/>
      <c r="Z845" s="793"/>
    </row>
    <row r="846">
      <c r="A846" s="791">
        <f t="shared" si="1"/>
        <v>45702</v>
      </c>
      <c r="B846" s="793"/>
      <c r="C846" s="793"/>
      <c r="D846" s="793"/>
      <c r="E846" s="793"/>
      <c r="F846" s="793"/>
      <c r="G846" s="793"/>
      <c r="H846" s="793"/>
      <c r="I846" s="793"/>
      <c r="J846" s="793"/>
      <c r="K846" s="793"/>
      <c r="L846" s="793"/>
      <c r="M846" s="793"/>
      <c r="N846" s="793"/>
      <c r="O846" s="793"/>
      <c r="P846" s="793"/>
      <c r="Q846" s="793"/>
      <c r="R846" s="793"/>
      <c r="S846" s="793"/>
      <c r="T846" s="793"/>
      <c r="U846" s="793"/>
      <c r="V846" s="793"/>
      <c r="W846" s="793"/>
      <c r="X846" s="793"/>
      <c r="Y846" s="793"/>
      <c r="Z846" s="793"/>
    </row>
    <row r="847">
      <c r="A847" s="791">
        <f t="shared" si="1"/>
        <v>45703</v>
      </c>
      <c r="B847" s="793"/>
      <c r="C847" s="793"/>
      <c r="D847" s="793"/>
      <c r="E847" s="793"/>
      <c r="F847" s="793"/>
      <c r="G847" s="793"/>
      <c r="H847" s="793"/>
      <c r="I847" s="793"/>
      <c r="J847" s="793"/>
      <c r="K847" s="793"/>
      <c r="L847" s="793"/>
      <c r="M847" s="793"/>
      <c r="N847" s="793"/>
      <c r="O847" s="793"/>
      <c r="P847" s="793"/>
      <c r="Q847" s="793"/>
      <c r="R847" s="793"/>
      <c r="S847" s="793"/>
      <c r="T847" s="793"/>
      <c r="U847" s="793"/>
      <c r="V847" s="793"/>
      <c r="W847" s="793"/>
      <c r="X847" s="793"/>
      <c r="Y847" s="793"/>
      <c r="Z847" s="793"/>
    </row>
    <row r="848">
      <c r="A848" s="791">
        <f t="shared" si="1"/>
        <v>45704</v>
      </c>
      <c r="B848" s="793"/>
      <c r="C848" s="793"/>
      <c r="D848" s="793"/>
      <c r="E848" s="793"/>
      <c r="F848" s="793"/>
      <c r="G848" s="793"/>
      <c r="H848" s="793"/>
      <c r="I848" s="793"/>
      <c r="J848" s="793"/>
      <c r="K848" s="793"/>
      <c r="L848" s="793"/>
      <c r="M848" s="793"/>
      <c r="N848" s="793"/>
      <c r="O848" s="793"/>
      <c r="P848" s="793"/>
      <c r="Q848" s="793"/>
      <c r="R848" s="793"/>
      <c r="S848" s="793"/>
      <c r="T848" s="793"/>
      <c r="U848" s="793"/>
      <c r="V848" s="793"/>
      <c r="W848" s="793"/>
      <c r="X848" s="793"/>
      <c r="Y848" s="793"/>
      <c r="Z848" s="793"/>
    </row>
    <row r="849">
      <c r="A849" s="791">
        <f t="shared" si="1"/>
        <v>45705</v>
      </c>
      <c r="B849" s="793"/>
      <c r="C849" s="793"/>
      <c r="D849" s="793"/>
      <c r="E849" s="793"/>
      <c r="F849" s="793"/>
      <c r="G849" s="793"/>
      <c r="H849" s="793"/>
      <c r="I849" s="793"/>
      <c r="J849" s="793"/>
      <c r="K849" s="793"/>
      <c r="L849" s="793"/>
      <c r="M849" s="793"/>
      <c r="N849" s="793"/>
      <c r="O849" s="793"/>
      <c r="P849" s="793"/>
      <c r="Q849" s="793"/>
      <c r="R849" s="793"/>
      <c r="S849" s="793"/>
      <c r="T849" s="793"/>
      <c r="U849" s="793"/>
      <c r="V849" s="793"/>
      <c r="W849" s="793"/>
      <c r="X849" s="793"/>
      <c r="Y849" s="793"/>
      <c r="Z849" s="793"/>
    </row>
    <row r="850">
      <c r="A850" s="791">
        <f t="shared" si="1"/>
        <v>45706</v>
      </c>
      <c r="B850" s="793"/>
      <c r="C850" s="793"/>
      <c r="D850" s="793"/>
      <c r="E850" s="793"/>
      <c r="F850" s="793"/>
      <c r="G850" s="793"/>
      <c r="H850" s="793"/>
      <c r="I850" s="793"/>
      <c r="J850" s="793"/>
      <c r="K850" s="793"/>
      <c r="L850" s="793"/>
      <c r="M850" s="793"/>
      <c r="N850" s="793"/>
      <c r="O850" s="793"/>
      <c r="P850" s="793"/>
      <c r="Q850" s="793"/>
      <c r="R850" s="793"/>
      <c r="S850" s="793"/>
      <c r="T850" s="793"/>
      <c r="U850" s="793"/>
      <c r="V850" s="793"/>
      <c r="W850" s="793"/>
      <c r="X850" s="793"/>
      <c r="Y850" s="793"/>
      <c r="Z850" s="793"/>
    </row>
    <row r="851">
      <c r="A851" s="791">
        <f t="shared" si="1"/>
        <v>45707</v>
      </c>
      <c r="B851" s="793"/>
      <c r="C851" s="793"/>
      <c r="D851" s="793"/>
      <c r="E851" s="793"/>
      <c r="F851" s="793"/>
      <c r="G851" s="793"/>
      <c r="H851" s="793"/>
      <c r="I851" s="793"/>
      <c r="J851" s="793"/>
      <c r="K851" s="793"/>
      <c r="L851" s="793"/>
      <c r="M851" s="793"/>
      <c r="N851" s="793"/>
      <c r="O851" s="793"/>
      <c r="P851" s="793"/>
      <c r="Q851" s="793"/>
      <c r="R851" s="793"/>
      <c r="S851" s="793"/>
      <c r="T851" s="793"/>
      <c r="U851" s="793"/>
      <c r="V851" s="793"/>
      <c r="W851" s="793"/>
      <c r="X851" s="793"/>
      <c r="Y851" s="793"/>
      <c r="Z851" s="793"/>
    </row>
    <row r="852">
      <c r="A852" s="791">
        <f t="shared" si="1"/>
        <v>45708</v>
      </c>
      <c r="B852" s="793"/>
      <c r="C852" s="793"/>
      <c r="D852" s="793"/>
      <c r="E852" s="793"/>
      <c r="F852" s="793"/>
      <c r="G852" s="793"/>
      <c r="H852" s="793"/>
      <c r="I852" s="793"/>
      <c r="J852" s="793"/>
      <c r="K852" s="793"/>
      <c r="L852" s="793"/>
      <c r="M852" s="793"/>
      <c r="N852" s="793"/>
      <c r="O852" s="793"/>
      <c r="P852" s="793"/>
      <c r="Q852" s="793"/>
      <c r="R852" s="793"/>
      <c r="S852" s="793"/>
      <c r="T852" s="793"/>
      <c r="U852" s="793"/>
      <c r="V852" s="793"/>
      <c r="W852" s="793"/>
      <c r="X852" s="793"/>
      <c r="Y852" s="793"/>
      <c r="Z852" s="793"/>
    </row>
    <row r="853">
      <c r="A853" s="791">
        <f t="shared" si="1"/>
        <v>45709</v>
      </c>
      <c r="B853" s="793"/>
      <c r="C853" s="793"/>
      <c r="D853" s="793"/>
      <c r="E853" s="793"/>
      <c r="F853" s="793"/>
      <c r="G853" s="793"/>
      <c r="H853" s="793"/>
      <c r="I853" s="793"/>
      <c r="J853" s="793"/>
      <c r="K853" s="793"/>
      <c r="L853" s="793"/>
      <c r="M853" s="793"/>
      <c r="N853" s="793"/>
      <c r="O853" s="793"/>
      <c r="P853" s="793"/>
      <c r="Q853" s="793"/>
      <c r="R853" s="793"/>
      <c r="S853" s="793"/>
      <c r="T853" s="793"/>
      <c r="U853" s="793"/>
      <c r="V853" s="793"/>
      <c r="W853" s="793"/>
      <c r="X853" s="793"/>
      <c r="Y853" s="793"/>
      <c r="Z853" s="793"/>
    </row>
    <row r="854">
      <c r="A854" s="791">
        <f t="shared" si="1"/>
        <v>45710</v>
      </c>
      <c r="B854" s="793"/>
      <c r="C854" s="793"/>
      <c r="D854" s="793"/>
      <c r="E854" s="793"/>
      <c r="F854" s="793"/>
      <c r="G854" s="793"/>
      <c r="H854" s="793"/>
      <c r="I854" s="793"/>
      <c r="J854" s="793"/>
      <c r="K854" s="793"/>
      <c r="L854" s="793"/>
      <c r="M854" s="793"/>
      <c r="N854" s="793"/>
      <c r="O854" s="793"/>
      <c r="P854" s="793"/>
      <c r="Q854" s="793"/>
      <c r="R854" s="793"/>
      <c r="S854" s="793"/>
      <c r="T854" s="793"/>
      <c r="U854" s="793"/>
      <c r="V854" s="793"/>
      <c r="W854" s="793"/>
      <c r="X854" s="793"/>
      <c r="Y854" s="793"/>
      <c r="Z854" s="793"/>
    </row>
    <row r="855">
      <c r="A855" s="791">
        <f t="shared" si="1"/>
        <v>45711</v>
      </c>
      <c r="B855" s="793"/>
      <c r="C855" s="793"/>
      <c r="D855" s="793"/>
      <c r="E855" s="793"/>
      <c r="F855" s="793"/>
      <c r="G855" s="793"/>
      <c r="H855" s="793"/>
      <c r="I855" s="793"/>
      <c r="J855" s="793"/>
      <c r="K855" s="793"/>
      <c r="L855" s="793"/>
      <c r="M855" s="793"/>
      <c r="N855" s="793"/>
      <c r="O855" s="793"/>
      <c r="P855" s="793"/>
      <c r="Q855" s="793"/>
      <c r="R855" s="793"/>
      <c r="S855" s="793"/>
      <c r="T855" s="793"/>
      <c r="U855" s="793"/>
      <c r="V855" s="793"/>
      <c r="W855" s="793"/>
      <c r="X855" s="793"/>
      <c r="Y855" s="793"/>
      <c r="Z855" s="793"/>
    </row>
    <row r="856">
      <c r="A856" s="791">
        <f t="shared" si="1"/>
        <v>45712</v>
      </c>
      <c r="B856" s="793"/>
      <c r="C856" s="793"/>
      <c r="D856" s="793"/>
      <c r="E856" s="793"/>
      <c r="F856" s="793"/>
      <c r="G856" s="793"/>
      <c r="H856" s="793"/>
      <c r="I856" s="793"/>
      <c r="J856" s="793"/>
      <c r="K856" s="793"/>
      <c r="L856" s="793"/>
      <c r="M856" s="793"/>
      <c r="N856" s="793"/>
      <c r="O856" s="793"/>
      <c r="P856" s="793"/>
      <c r="Q856" s="793"/>
      <c r="R856" s="793"/>
      <c r="S856" s="793"/>
      <c r="T856" s="793"/>
      <c r="U856" s="793"/>
      <c r="V856" s="793"/>
      <c r="W856" s="793"/>
      <c r="X856" s="793"/>
      <c r="Y856" s="793"/>
      <c r="Z856" s="793"/>
    </row>
    <row r="857">
      <c r="A857" s="791">
        <f t="shared" si="1"/>
        <v>45713</v>
      </c>
      <c r="B857" s="793"/>
      <c r="C857" s="793"/>
      <c r="D857" s="793"/>
      <c r="E857" s="793"/>
      <c r="F857" s="793"/>
      <c r="G857" s="793"/>
      <c r="H857" s="793"/>
      <c r="I857" s="793"/>
      <c r="J857" s="793"/>
      <c r="K857" s="793"/>
      <c r="L857" s="793"/>
      <c r="M857" s="793"/>
      <c r="N857" s="793"/>
      <c r="O857" s="793"/>
      <c r="P857" s="793"/>
      <c r="Q857" s="793"/>
      <c r="R857" s="793"/>
      <c r="S857" s="793"/>
      <c r="T857" s="793"/>
      <c r="U857" s="793"/>
      <c r="V857" s="793"/>
      <c r="W857" s="793"/>
      <c r="X857" s="793"/>
      <c r="Y857" s="793"/>
      <c r="Z857" s="793"/>
    </row>
    <row r="858">
      <c r="A858" s="791">
        <f t="shared" si="1"/>
        <v>45714</v>
      </c>
      <c r="B858" s="793"/>
      <c r="C858" s="793"/>
      <c r="D858" s="793"/>
      <c r="E858" s="793"/>
      <c r="F858" s="793"/>
      <c r="G858" s="793"/>
      <c r="H858" s="793"/>
      <c r="I858" s="793"/>
      <c r="J858" s="793"/>
      <c r="K858" s="793"/>
      <c r="L858" s="793"/>
      <c r="M858" s="793"/>
      <c r="N858" s="793"/>
      <c r="O858" s="793"/>
      <c r="P858" s="793"/>
      <c r="Q858" s="793"/>
      <c r="R858" s="793"/>
      <c r="S858" s="793"/>
      <c r="T858" s="793"/>
      <c r="U858" s="793"/>
      <c r="V858" s="793"/>
      <c r="W858" s="793"/>
      <c r="X858" s="793"/>
      <c r="Y858" s="793"/>
      <c r="Z858" s="793"/>
    </row>
    <row r="859">
      <c r="A859" s="791">
        <f t="shared" si="1"/>
        <v>45715</v>
      </c>
      <c r="B859" s="793"/>
      <c r="C859" s="793"/>
      <c r="D859" s="793"/>
      <c r="E859" s="793"/>
      <c r="F859" s="793"/>
      <c r="G859" s="793"/>
      <c r="H859" s="793"/>
      <c r="I859" s="793"/>
      <c r="J859" s="793"/>
      <c r="K859" s="793"/>
      <c r="L859" s="793"/>
      <c r="M859" s="793"/>
      <c r="N859" s="793"/>
      <c r="O859" s="793"/>
      <c r="P859" s="793"/>
      <c r="Q859" s="793"/>
      <c r="R859" s="793"/>
      <c r="S859" s="793"/>
      <c r="T859" s="793"/>
      <c r="U859" s="793"/>
      <c r="V859" s="793"/>
      <c r="W859" s="793"/>
      <c r="X859" s="793"/>
      <c r="Y859" s="793"/>
      <c r="Z859" s="793"/>
    </row>
    <row r="860">
      <c r="A860" s="791">
        <f t="shared" si="1"/>
        <v>45716</v>
      </c>
      <c r="B860" s="793"/>
      <c r="C860" s="793"/>
      <c r="D860" s="793"/>
      <c r="E860" s="793"/>
      <c r="F860" s="793"/>
      <c r="G860" s="793"/>
      <c r="H860" s="793"/>
      <c r="I860" s="793"/>
      <c r="J860" s="793"/>
      <c r="K860" s="793"/>
      <c r="L860" s="793"/>
      <c r="M860" s="793"/>
      <c r="N860" s="793"/>
      <c r="O860" s="793"/>
      <c r="P860" s="793"/>
      <c r="Q860" s="793"/>
      <c r="R860" s="793"/>
      <c r="S860" s="793"/>
      <c r="T860" s="793"/>
      <c r="U860" s="793"/>
      <c r="V860" s="793"/>
      <c r="W860" s="793"/>
      <c r="X860" s="793"/>
      <c r="Y860" s="793"/>
      <c r="Z860" s="793"/>
    </row>
    <row r="861">
      <c r="A861" s="791">
        <f t="shared" si="1"/>
        <v>45717</v>
      </c>
      <c r="B861" s="793"/>
      <c r="C861" s="793"/>
      <c r="D861" s="793"/>
      <c r="E861" s="793"/>
      <c r="F861" s="793"/>
      <c r="G861" s="793"/>
      <c r="H861" s="793"/>
      <c r="I861" s="793"/>
      <c r="J861" s="793"/>
      <c r="K861" s="793"/>
      <c r="L861" s="793"/>
      <c r="M861" s="793"/>
      <c r="N861" s="793"/>
      <c r="O861" s="793"/>
      <c r="P861" s="793"/>
      <c r="Q861" s="793"/>
      <c r="R861" s="793"/>
      <c r="S861" s="793"/>
      <c r="T861" s="793"/>
      <c r="U861" s="793"/>
      <c r="V861" s="793"/>
      <c r="W861" s="793"/>
      <c r="X861" s="793"/>
      <c r="Y861" s="793"/>
      <c r="Z861" s="793"/>
    </row>
    <row r="862">
      <c r="A862" s="791">
        <f t="shared" si="1"/>
        <v>45718</v>
      </c>
      <c r="B862" s="793"/>
      <c r="C862" s="793"/>
      <c r="D862" s="793"/>
      <c r="E862" s="793"/>
      <c r="F862" s="793"/>
      <c r="G862" s="793"/>
      <c r="H862" s="793"/>
      <c r="I862" s="793"/>
      <c r="J862" s="793"/>
      <c r="K862" s="793"/>
      <c r="L862" s="793"/>
      <c r="M862" s="793"/>
      <c r="N862" s="793"/>
      <c r="O862" s="793"/>
      <c r="P862" s="793"/>
      <c r="Q862" s="793"/>
      <c r="R862" s="793"/>
      <c r="S862" s="793"/>
      <c r="T862" s="793"/>
      <c r="U862" s="793"/>
      <c r="V862" s="793"/>
      <c r="W862" s="793"/>
      <c r="X862" s="793"/>
      <c r="Y862" s="793"/>
      <c r="Z862" s="793"/>
    </row>
    <row r="863">
      <c r="A863" s="791">
        <f t="shared" si="1"/>
        <v>45719</v>
      </c>
      <c r="B863" s="793"/>
      <c r="C863" s="793"/>
      <c r="D863" s="793"/>
      <c r="E863" s="793"/>
      <c r="F863" s="793"/>
      <c r="G863" s="793"/>
      <c r="H863" s="793"/>
      <c r="I863" s="793"/>
      <c r="J863" s="793"/>
      <c r="K863" s="793"/>
      <c r="L863" s="793"/>
      <c r="M863" s="793"/>
      <c r="N863" s="793"/>
      <c r="O863" s="793"/>
      <c r="P863" s="793"/>
      <c r="Q863" s="793"/>
      <c r="R863" s="793"/>
      <c r="S863" s="793"/>
      <c r="T863" s="793"/>
      <c r="U863" s="793"/>
      <c r="V863" s="793"/>
      <c r="W863" s="793"/>
      <c r="X863" s="793"/>
      <c r="Y863" s="793"/>
      <c r="Z863" s="793"/>
    </row>
    <row r="864">
      <c r="A864" s="791">
        <f t="shared" si="1"/>
        <v>45720</v>
      </c>
      <c r="B864" s="793"/>
      <c r="C864" s="793"/>
      <c r="D864" s="793"/>
      <c r="E864" s="793"/>
      <c r="F864" s="793"/>
      <c r="G864" s="793"/>
      <c r="H864" s="793"/>
      <c r="I864" s="793"/>
      <c r="J864" s="793"/>
      <c r="K864" s="793"/>
      <c r="L864" s="793"/>
      <c r="M864" s="793"/>
      <c r="N864" s="793"/>
      <c r="O864" s="793"/>
      <c r="P864" s="793"/>
      <c r="Q864" s="793"/>
      <c r="R864" s="793"/>
      <c r="S864" s="793"/>
      <c r="T864" s="793"/>
      <c r="U864" s="793"/>
      <c r="V864" s="793"/>
      <c r="W864" s="793"/>
      <c r="X864" s="793"/>
      <c r="Y864" s="793"/>
      <c r="Z864" s="793"/>
    </row>
    <row r="865">
      <c r="A865" s="791">
        <f t="shared" si="1"/>
        <v>45721</v>
      </c>
      <c r="B865" s="793"/>
      <c r="C865" s="793"/>
      <c r="D865" s="793"/>
      <c r="E865" s="793"/>
      <c r="F865" s="793"/>
      <c r="G865" s="793"/>
      <c r="H865" s="793"/>
      <c r="I865" s="793"/>
      <c r="J865" s="793"/>
      <c r="K865" s="793"/>
      <c r="L865" s="793"/>
      <c r="M865" s="793"/>
      <c r="N865" s="793"/>
      <c r="O865" s="793"/>
      <c r="P865" s="793"/>
      <c r="Q865" s="793"/>
      <c r="R865" s="793"/>
      <c r="S865" s="793"/>
      <c r="T865" s="793"/>
      <c r="U865" s="793"/>
      <c r="V865" s="793"/>
      <c r="W865" s="793"/>
      <c r="X865" s="793"/>
      <c r="Y865" s="793"/>
      <c r="Z865" s="793"/>
    </row>
    <row r="866">
      <c r="A866" s="791">
        <f t="shared" si="1"/>
        <v>45722</v>
      </c>
      <c r="B866" s="793"/>
      <c r="C866" s="793"/>
      <c r="D866" s="793"/>
      <c r="E866" s="793"/>
      <c r="F866" s="793"/>
      <c r="G866" s="793"/>
      <c r="H866" s="793"/>
      <c r="I866" s="793"/>
      <c r="J866" s="793"/>
      <c r="K866" s="793"/>
      <c r="L866" s="793"/>
      <c r="M866" s="793"/>
      <c r="N866" s="793"/>
      <c r="O866" s="793"/>
      <c r="P866" s="793"/>
      <c r="Q866" s="793"/>
      <c r="R866" s="793"/>
      <c r="S866" s="793"/>
      <c r="T866" s="793"/>
      <c r="U866" s="793"/>
      <c r="V866" s="793"/>
      <c r="W866" s="793"/>
      <c r="X866" s="793"/>
      <c r="Y866" s="793"/>
      <c r="Z866" s="793"/>
    </row>
    <row r="867">
      <c r="A867" s="791">
        <f t="shared" si="1"/>
        <v>45723</v>
      </c>
      <c r="B867" s="793"/>
      <c r="C867" s="793"/>
      <c r="D867" s="793"/>
      <c r="E867" s="793"/>
      <c r="F867" s="793"/>
      <c r="G867" s="793"/>
      <c r="H867" s="793"/>
      <c r="I867" s="793"/>
      <c r="J867" s="793"/>
      <c r="K867" s="793"/>
      <c r="L867" s="793"/>
      <c r="M867" s="793"/>
      <c r="N867" s="793"/>
      <c r="O867" s="793"/>
      <c r="P867" s="793"/>
      <c r="Q867" s="793"/>
      <c r="R867" s="793"/>
      <c r="S867" s="793"/>
      <c r="T867" s="793"/>
      <c r="U867" s="793"/>
      <c r="V867" s="793"/>
      <c r="W867" s="793"/>
      <c r="X867" s="793"/>
      <c r="Y867" s="793"/>
      <c r="Z867" s="793"/>
    </row>
    <row r="868">
      <c r="A868" s="791">
        <f t="shared" si="1"/>
        <v>45724</v>
      </c>
      <c r="B868" s="793"/>
      <c r="C868" s="793"/>
      <c r="D868" s="793"/>
      <c r="E868" s="793"/>
      <c r="F868" s="793"/>
      <c r="G868" s="793"/>
      <c r="H868" s="793"/>
      <c r="I868" s="793"/>
      <c r="J868" s="793"/>
      <c r="K868" s="793"/>
      <c r="L868" s="793"/>
      <c r="M868" s="793"/>
      <c r="N868" s="793"/>
      <c r="O868" s="793"/>
      <c r="P868" s="793"/>
      <c r="Q868" s="793"/>
      <c r="R868" s="793"/>
      <c r="S868" s="793"/>
      <c r="T868" s="793"/>
      <c r="U868" s="793"/>
      <c r="V868" s="793"/>
      <c r="W868" s="793"/>
      <c r="X868" s="793"/>
      <c r="Y868" s="793"/>
      <c r="Z868" s="793"/>
    </row>
    <row r="869">
      <c r="A869" s="791">
        <f t="shared" si="1"/>
        <v>45725</v>
      </c>
      <c r="B869" s="793"/>
      <c r="C869" s="793"/>
      <c r="D869" s="793"/>
      <c r="E869" s="793"/>
      <c r="F869" s="793"/>
      <c r="G869" s="793"/>
      <c r="H869" s="793"/>
      <c r="I869" s="793"/>
      <c r="J869" s="793"/>
      <c r="K869" s="793"/>
      <c r="L869" s="793"/>
      <c r="M869" s="793"/>
      <c r="N869" s="793"/>
      <c r="O869" s="793"/>
      <c r="P869" s="793"/>
      <c r="Q869" s="793"/>
      <c r="R869" s="793"/>
      <c r="S869" s="793"/>
      <c r="T869" s="793"/>
      <c r="U869" s="793"/>
      <c r="V869" s="793"/>
      <c r="W869" s="793"/>
      <c r="X869" s="793"/>
      <c r="Y869" s="793"/>
      <c r="Z869" s="793"/>
    </row>
    <row r="870">
      <c r="A870" s="791">
        <f t="shared" si="1"/>
        <v>45726</v>
      </c>
      <c r="B870" s="793"/>
      <c r="C870" s="793"/>
      <c r="D870" s="793"/>
      <c r="E870" s="793"/>
      <c r="F870" s="793"/>
      <c r="G870" s="793"/>
      <c r="H870" s="793"/>
      <c r="I870" s="793"/>
      <c r="J870" s="793"/>
      <c r="K870" s="793"/>
      <c r="L870" s="793"/>
      <c r="M870" s="793"/>
      <c r="N870" s="793"/>
      <c r="O870" s="793"/>
      <c r="P870" s="793"/>
      <c r="Q870" s="793"/>
      <c r="R870" s="793"/>
      <c r="S870" s="793"/>
      <c r="T870" s="793"/>
      <c r="U870" s="793"/>
      <c r="V870" s="793"/>
      <c r="W870" s="793"/>
      <c r="X870" s="793"/>
      <c r="Y870" s="793"/>
      <c r="Z870" s="793"/>
    </row>
    <row r="871">
      <c r="A871" s="791">
        <f t="shared" si="1"/>
        <v>45727</v>
      </c>
      <c r="B871" s="793"/>
      <c r="C871" s="793"/>
      <c r="D871" s="793"/>
      <c r="E871" s="793"/>
      <c r="F871" s="793"/>
      <c r="G871" s="793"/>
      <c r="H871" s="793"/>
      <c r="I871" s="793"/>
      <c r="J871" s="793"/>
      <c r="K871" s="793"/>
      <c r="L871" s="793"/>
      <c r="M871" s="793"/>
      <c r="N871" s="793"/>
      <c r="O871" s="793"/>
      <c r="P871" s="793"/>
      <c r="Q871" s="793"/>
      <c r="R871" s="793"/>
      <c r="S871" s="793"/>
      <c r="T871" s="793"/>
      <c r="U871" s="793"/>
      <c r="V871" s="793"/>
      <c r="W871" s="793"/>
      <c r="X871" s="793"/>
      <c r="Y871" s="793"/>
      <c r="Z871" s="793"/>
    </row>
    <row r="872">
      <c r="A872" s="791">
        <f t="shared" si="1"/>
        <v>45728</v>
      </c>
      <c r="B872" s="793"/>
      <c r="C872" s="793"/>
      <c r="D872" s="793"/>
      <c r="E872" s="793"/>
      <c r="F872" s="793"/>
      <c r="G872" s="793"/>
      <c r="H872" s="793"/>
      <c r="I872" s="793"/>
      <c r="J872" s="793"/>
      <c r="K872" s="793"/>
      <c r="L872" s="793"/>
      <c r="M872" s="793"/>
      <c r="N872" s="793"/>
      <c r="O872" s="793"/>
      <c r="P872" s="793"/>
      <c r="Q872" s="793"/>
      <c r="R872" s="793"/>
      <c r="S872" s="793"/>
      <c r="T872" s="793"/>
      <c r="U872" s="793"/>
      <c r="V872" s="793"/>
      <c r="W872" s="793"/>
      <c r="X872" s="793"/>
      <c r="Y872" s="793"/>
      <c r="Z872" s="793"/>
    </row>
    <row r="873">
      <c r="A873" s="791">
        <f t="shared" si="1"/>
        <v>45729</v>
      </c>
      <c r="B873" s="793"/>
      <c r="C873" s="793"/>
      <c r="D873" s="793"/>
      <c r="E873" s="793"/>
      <c r="F873" s="793"/>
      <c r="G873" s="793"/>
      <c r="H873" s="793"/>
      <c r="I873" s="793"/>
      <c r="J873" s="793"/>
      <c r="K873" s="793"/>
      <c r="L873" s="793"/>
      <c r="M873" s="793"/>
      <c r="N873" s="793"/>
      <c r="O873" s="793"/>
      <c r="P873" s="793"/>
      <c r="Q873" s="793"/>
      <c r="R873" s="793"/>
      <c r="S873" s="793"/>
      <c r="T873" s="793"/>
      <c r="U873" s="793"/>
      <c r="V873" s="793"/>
      <c r="W873" s="793"/>
      <c r="X873" s="793"/>
      <c r="Y873" s="793"/>
      <c r="Z873" s="793"/>
    </row>
    <row r="874">
      <c r="A874" s="791">
        <f t="shared" si="1"/>
        <v>45730</v>
      </c>
      <c r="B874" s="793"/>
      <c r="C874" s="793"/>
      <c r="D874" s="793"/>
      <c r="E874" s="793"/>
      <c r="F874" s="793"/>
      <c r="G874" s="793"/>
      <c r="H874" s="793"/>
      <c r="I874" s="793"/>
      <c r="J874" s="793"/>
      <c r="K874" s="793"/>
      <c r="L874" s="793"/>
      <c r="M874" s="793"/>
      <c r="N874" s="793"/>
      <c r="O874" s="793"/>
      <c r="P874" s="793"/>
      <c r="Q874" s="793"/>
      <c r="R874" s="793"/>
      <c r="S874" s="793"/>
      <c r="T874" s="793"/>
      <c r="U874" s="793"/>
      <c r="V874" s="793"/>
      <c r="W874" s="793"/>
      <c r="X874" s="793"/>
      <c r="Y874" s="793"/>
      <c r="Z874" s="793"/>
    </row>
    <row r="875">
      <c r="A875" s="791">
        <f t="shared" si="1"/>
        <v>45731</v>
      </c>
      <c r="B875" s="793"/>
      <c r="C875" s="793"/>
      <c r="D875" s="793"/>
      <c r="E875" s="793"/>
      <c r="F875" s="793"/>
      <c r="G875" s="793"/>
      <c r="H875" s="793"/>
      <c r="I875" s="793"/>
      <c r="J875" s="793"/>
      <c r="K875" s="793"/>
      <c r="L875" s="793"/>
      <c r="M875" s="793"/>
      <c r="N875" s="793"/>
      <c r="O875" s="793"/>
      <c r="P875" s="793"/>
      <c r="Q875" s="793"/>
      <c r="R875" s="793"/>
      <c r="S875" s="793"/>
      <c r="T875" s="793"/>
      <c r="U875" s="793"/>
      <c r="V875" s="793"/>
      <c r="W875" s="793"/>
      <c r="X875" s="793"/>
      <c r="Y875" s="793"/>
      <c r="Z875" s="793"/>
    </row>
    <row r="876">
      <c r="A876" s="791">
        <f t="shared" si="1"/>
        <v>45732</v>
      </c>
      <c r="B876" s="793"/>
      <c r="C876" s="793"/>
      <c r="D876" s="793"/>
      <c r="E876" s="793"/>
      <c r="F876" s="793"/>
      <c r="G876" s="793"/>
      <c r="H876" s="793"/>
      <c r="I876" s="793"/>
      <c r="J876" s="793"/>
      <c r="K876" s="793"/>
      <c r="L876" s="793"/>
      <c r="M876" s="793"/>
      <c r="N876" s="793"/>
      <c r="O876" s="793"/>
      <c r="P876" s="793"/>
      <c r="Q876" s="793"/>
      <c r="R876" s="793"/>
      <c r="S876" s="793"/>
      <c r="T876" s="793"/>
      <c r="U876" s="793"/>
      <c r="V876" s="793"/>
      <c r="W876" s="793"/>
      <c r="X876" s="793"/>
      <c r="Y876" s="793"/>
      <c r="Z876" s="793"/>
    </row>
    <row r="877">
      <c r="A877" s="791">
        <f t="shared" si="1"/>
        <v>45733</v>
      </c>
      <c r="B877" s="793"/>
      <c r="C877" s="793"/>
      <c r="D877" s="793"/>
      <c r="E877" s="793"/>
      <c r="F877" s="793"/>
      <c r="G877" s="793"/>
      <c r="H877" s="793"/>
      <c r="I877" s="793"/>
      <c r="J877" s="793"/>
      <c r="K877" s="793"/>
      <c r="L877" s="793"/>
      <c r="M877" s="793"/>
      <c r="N877" s="793"/>
      <c r="O877" s="793"/>
      <c r="P877" s="793"/>
      <c r="Q877" s="793"/>
      <c r="R877" s="793"/>
      <c r="S877" s="793"/>
      <c r="T877" s="793"/>
      <c r="U877" s="793"/>
      <c r="V877" s="793"/>
      <c r="W877" s="793"/>
      <c r="X877" s="793"/>
      <c r="Y877" s="793"/>
      <c r="Z877" s="793"/>
    </row>
    <row r="878">
      <c r="A878" s="791">
        <f t="shared" si="1"/>
        <v>45734</v>
      </c>
      <c r="B878" s="793"/>
      <c r="C878" s="793"/>
      <c r="D878" s="793"/>
      <c r="E878" s="793"/>
      <c r="F878" s="793"/>
      <c r="G878" s="793"/>
      <c r="H878" s="793"/>
      <c r="I878" s="793"/>
      <c r="J878" s="793"/>
      <c r="K878" s="793"/>
      <c r="L878" s="793"/>
      <c r="M878" s="793"/>
      <c r="N878" s="793"/>
      <c r="O878" s="793"/>
      <c r="P878" s="793"/>
      <c r="Q878" s="793"/>
      <c r="R878" s="793"/>
      <c r="S878" s="793"/>
      <c r="T878" s="793"/>
      <c r="U878" s="793"/>
      <c r="V878" s="793"/>
      <c r="W878" s="793"/>
      <c r="X878" s="793"/>
      <c r="Y878" s="793"/>
      <c r="Z878" s="793"/>
    </row>
    <row r="879">
      <c r="A879" s="791">
        <f t="shared" si="1"/>
        <v>45735</v>
      </c>
      <c r="B879" s="793"/>
      <c r="C879" s="793"/>
      <c r="D879" s="793"/>
      <c r="E879" s="793"/>
      <c r="F879" s="793"/>
      <c r="G879" s="793"/>
      <c r="H879" s="793"/>
      <c r="I879" s="793"/>
      <c r="J879" s="793"/>
      <c r="K879" s="793"/>
      <c r="L879" s="793"/>
      <c r="M879" s="793"/>
      <c r="N879" s="793"/>
      <c r="O879" s="793"/>
      <c r="P879" s="793"/>
      <c r="Q879" s="793"/>
      <c r="R879" s="793"/>
      <c r="S879" s="793"/>
      <c r="T879" s="793"/>
      <c r="U879" s="793"/>
      <c r="V879" s="793"/>
      <c r="W879" s="793"/>
      <c r="X879" s="793"/>
      <c r="Y879" s="793"/>
      <c r="Z879" s="793"/>
    </row>
    <row r="880">
      <c r="A880" s="791">
        <f t="shared" si="1"/>
        <v>45736</v>
      </c>
      <c r="B880" s="793"/>
      <c r="C880" s="793"/>
      <c r="D880" s="793"/>
      <c r="E880" s="793"/>
      <c r="F880" s="793"/>
      <c r="G880" s="793"/>
      <c r="H880" s="793"/>
      <c r="I880" s="793"/>
      <c r="J880" s="793"/>
      <c r="K880" s="793"/>
      <c r="L880" s="793"/>
      <c r="M880" s="793"/>
      <c r="N880" s="793"/>
      <c r="O880" s="793"/>
      <c r="P880" s="793"/>
      <c r="Q880" s="793"/>
      <c r="R880" s="793"/>
      <c r="S880" s="793"/>
      <c r="T880" s="793"/>
      <c r="U880" s="793"/>
      <c r="V880" s="793"/>
      <c r="W880" s="793"/>
      <c r="X880" s="793"/>
      <c r="Y880" s="793"/>
      <c r="Z880" s="793"/>
    </row>
    <row r="881">
      <c r="A881" s="791">
        <f t="shared" si="1"/>
        <v>45737</v>
      </c>
      <c r="B881" s="793"/>
      <c r="C881" s="793"/>
      <c r="D881" s="793"/>
      <c r="E881" s="793"/>
      <c r="F881" s="793"/>
      <c r="G881" s="793"/>
      <c r="H881" s="793"/>
      <c r="I881" s="793"/>
      <c r="J881" s="793"/>
      <c r="K881" s="793"/>
      <c r="L881" s="793"/>
      <c r="M881" s="793"/>
      <c r="N881" s="793"/>
      <c r="O881" s="793"/>
      <c r="P881" s="793"/>
      <c r="Q881" s="793"/>
      <c r="R881" s="793"/>
      <c r="S881" s="793"/>
      <c r="T881" s="793"/>
      <c r="U881" s="793"/>
      <c r="V881" s="793"/>
      <c r="W881" s="793"/>
      <c r="X881" s="793"/>
      <c r="Y881" s="793"/>
      <c r="Z881" s="793"/>
    </row>
    <row r="882">
      <c r="A882" s="791">
        <f t="shared" si="1"/>
        <v>45738</v>
      </c>
      <c r="B882" s="793"/>
      <c r="C882" s="793"/>
      <c r="D882" s="793"/>
      <c r="E882" s="793"/>
      <c r="F882" s="793"/>
      <c r="G882" s="793"/>
      <c r="H882" s="793"/>
      <c r="I882" s="793"/>
      <c r="J882" s="793"/>
      <c r="K882" s="793"/>
      <c r="L882" s="793"/>
      <c r="M882" s="793"/>
      <c r="N882" s="793"/>
      <c r="O882" s="793"/>
      <c r="P882" s="793"/>
      <c r="Q882" s="793"/>
      <c r="R882" s="793"/>
      <c r="S882" s="793"/>
      <c r="T882" s="793"/>
      <c r="U882" s="793"/>
      <c r="V882" s="793"/>
      <c r="W882" s="793"/>
      <c r="X882" s="793"/>
      <c r="Y882" s="793"/>
      <c r="Z882" s="793"/>
    </row>
    <row r="883">
      <c r="A883" s="791">
        <f t="shared" si="1"/>
        <v>45739</v>
      </c>
      <c r="B883" s="793"/>
      <c r="C883" s="793"/>
      <c r="D883" s="793"/>
      <c r="E883" s="793"/>
      <c r="F883" s="793"/>
      <c r="G883" s="793"/>
      <c r="H883" s="793"/>
      <c r="I883" s="793"/>
      <c r="J883" s="793"/>
      <c r="K883" s="793"/>
      <c r="L883" s="793"/>
      <c r="M883" s="793"/>
      <c r="N883" s="793"/>
      <c r="O883" s="793"/>
      <c r="P883" s="793"/>
      <c r="Q883" s="793"/>
      <c r="R883" s="793"/>
      <c r="S883" s="793"/>
      <c r="T883" s="793"/>
      <c r="U883" s="793"/>
      <c r="V883" s="793"/>
      <c r="W883" s="793"/>
      <c r="X883" s="793"/>
      <c r="Y883" s="793"/>
      <c r="Z883" s="793"/>
    </row>
    <row r="884">
      <c r="A884" s="791">
        <f t="shared" si="1"/>
        <v>45740</v>
      </c>
      <c r="B884" s="793"/>
      <c r="C884" s="793"/>
      <c r="D884" s="793"/>
      <c r="E884" s="793"/>
      <c r="F884" s="793"/>
      <c r="G884" s="793"/>
      <c r="H884" s="793"/>
      <c r="I884" s="793"/>
      <c r="J884" s="793"/>
      <c r="K884" s="793"/>
      <c r="L884" s="793"/>
      <c r="M884" s="793"/>
      <c r="N884" s="793"/>
      <c r="O884" s="793"/>
      <c r="P884" s="793"/>
      <c r="Q884" s="793"/>
      <c r="R884" s="793"/>
      <c r="S884" s="793"/>
      <c r="T884" s="793"/>
      <c r="U884" s="793"/>
      <c r="V884" s="793"/>
      <c r="W884" s="793"/>
      <c r="X884" s="793"/>
      <c r="Y884" s="793"/>
      <c r="Z884" s="793"/>
    </row>
    <row r="885">
      <c r="A885" s="791">
        <f t="shared" si="1"/>
        <v>45741</v>
      </c>
      <c r="B885" s="793"/>
      <c r="C885" s="793"/>
      <c r="D885" s="793"/>
      <c r="E885" s="793"/>
      <c r="F885" s="793"/>
      <c r="G885" s="793"/>
      <c r="H885" s="793"/>
      <c r="I885" s="793"/>
      <c r="J885" s="793"/>
      <c r="K885" s="793"/>
      <c r="L885" s="793"/>
      <c r="M885" s="793"/>
      <c r="N885" s="793"/>
      <c r="O885" s="793"/>
      <c r="P885" s="793"/>
      <c r="Q885" s="793"/>
      <c r="R885" s="793"/>
      <c r="S885" s="793"/>
      <c r="T885" s="793"/>
      <c r="U885" s="793"/>
      <c r="V885" s="793"/>
      <c r="W885" s="793"/>
      <c r="X885" s="793"/>
      <c r="Y885" s="793"/>
      <c r="Z885" s="793"/>
    </row>
    <row r="886">
      <c r="A886" s="791">
        <f t="shared" si="1"/>
        <v>45742</v>
      </c>
      <c r="B886" s="793"/>
      <c r="C886" s="793"/>
      <c r="D886" s="793"/>
      <c r="E886" s="793"/>
      <c r="F886" s="793"/>
      <c r="G886" s="793"/>
      <c r="H886" s="793"/>
      <c r="I886" s="793"/>
      <c r="J886" s="793"/>
      <c r="K886" s="793"/>
      <c r="L886" s="793"/>
      <c r="M886" s="793"/>
      <c r="N886" s="793"/>
      <c r="O886" s="793"/>
      <c r="P886" s="793"/>
      <c r="Q886" s="793"/>
      <c r="R886" s="793"/>
      <c r="S886" s="793"/>
      <c r="T886" s="793"/>
      <c r="U886" s="793"/>
      <c r="V886" s="793"/>
      <c r="W886" s="793"/>
      <c r="X886" s="793"/>
      <c r="Y886" s="793"/>
      <c r="Z886" s="793"/>
    </row>
    <row r="887">
      <c r="A887" s="791">
        <f t="shared" si="1"/>
        <v>45743</v>
      </c>
      <c r="B887" s="793"/>
      <c r="C887" s="793"/>
      <c r="D887" s="793"/>
      <c r="E887" s="793"/>
      <c r="F887" s="793"/>
      <c r="G887" s="793"/>
      <c r="H887" s="793"/>
      <c r="I887" s="793"/>
      <c r="J887" s="793"/>
      <c r="K887" s="793"/>
      <c r="L887" s="793"/>
      <c r="M887" s="793"/>
      <c r="N887" s="793"/>
      <c r="O887" s="793"/>
      <c r="P887" s="793"/>
      <c r="Q887" s="793"/>
      <c r="R887" s="793"/>
      <c r="S887" s="793"/>
      <c r="T887" s="793"/>
      <c r="U887" s="793"/>
      <c r="V887" s="793"/>
      <c r="W887" s="793"/>
      <c r="X887" s="793"/>
      <c r="Y887" s="793"/>
      <c r="Z887" s="793"/>
    </row>
    <row r="888">
      <c r="A888" s="791">
        <f t="shared" si="1"/>
        <v>45744</v>
      </c>
      <c r="B888" s="793"/>
      <c r="C888" s="793"/>
      <c r="D888" s="793"/>
      <c r="E888" s="793"/>
      <c r="F888" s="793"/>
      <c r="G888" s="793"/>
      <c r="H888" s="793"/>
      <c r="I888" s="793"/>
      <c r="J888" s="793"/>
      <c r="K888" s="793"/>
      <c r="L888" s="793"/>
      <c r="M888" s="793"/>
      <c r="N888" s="793"/>
      <c r="O888" s="793"/>
      <c r="P888" s="793"/>
      <c r="Q888" s="793"/>
      <c r="R888" s="793"/>
      <c r="S888" s="793"/>
      <c r="T888" s="793"/>
      <c r="U888" s="793"/>
      <c r="V888" s="793"/>
      <c r="W888" s="793"/>
      <c r="X888" s="793"/>
      <c r="Y888" s="793"/>
      <c r="Z888" s="793"/>
    </row>
    <row r="889">
      <c r="A889" s="791">
        <f t="shared" si="1"/>
        <v>45745</v>
      </c>
      <c r="B889" s="793"/>
      <c r="C889" s="793"/>
      <c r="D889" s="793"/>
      <c r="E889" s="793"/>
      <c r="F889" s="793"/>
      <c r="G889" s="793"/>
      <c r="H889" s="793"/>
      <c r="I889" s="793"/>
      <c r="J889" s="793"/>
      <c r="K889" s="793"/>
      <c r="L889" s="793"/>
      <c r="M889" s="793"/>
      <c r="N889" s="793"/>
      <c r="O889" s="793"/>
      <c r="P889" s="793"/>
      <c r="Q889" s="793"/>
      <c r="R889" s="793"/>
      <c r="S889" s="793"/>
      <c r="T889" s="793"/>
      <c r="U889" s="793"/>
      <c r="V889" s="793"/>
      <c r="W889" s="793"/>
      <c r="X889" s="793"/>
      <c r="Y889" s="793"/>
      <c r="Z889" s="793"/>
    </row>
    <row r="890">
      <c r="A890" s="791">
        <f t="shared" si="1"/>
        <v>45746</v>
      </c>
      <c r="B890" s="793"/>
      <c r="C890" s="793"/>
      <c r="D890" s="793"/>
      <c r="E890" s="793"/>
      <c r="F890" s="793"/>
      <c r="G890" s="793"/>
      <c r="H890" s="793"/>
      <c r="I890" s="793"/>
      <c r="J890" s="793"/>
      <c r="K890" s="793"/>
      <c r="L890" s="793"/>
      <c r="M890" s="793"/>
      <c r="N890" s="793"/>
      <c r="O890" s="793"/>
      <c r="P890" s="793"/>
      <c r="Q890" s="793"/>
      <c r="R890" s="793"/>
      <c r="S890" s="793"/>
      <c r="T890" s="793"/>
      <c r="U890" s="793"/>
      <c r="V890" s="793"/>
      <c r="W890" s="793"/>
      <c r="X890" s="793"/>
      <c r="Y890" s="793"/>
      <c r="Z890" s="793"/>
    </row>
    <row r="891">
      <c r="A891" s="791">
        <f t="shared" si="1"/>
        <v>45747</v>
      </c>
      <c r="B891" s="793"/>
      <c r="C891" s="793"/>
      <c r="D891" s="793"/>
      <c r="E891" s="793"/>
      <c r="F891" s="793"/>
      <c r="G891" s="793"/>
      <c r="H891" s="793"/>
      <c r="I891" s="793"/>
      <c r="J891" s="793"/>
      <c r="K891" s="793"/>
      <c r="L891" s="793"/>
      <c r="M891" s="793"/>
      <c r="N891" s="793"/>
      <c r="O891" s="793"/>
      <c r="P891" s="793"/>
      <c r="Q891" s="793"/>
      <c r="R891" s="793"/>
      <c r="S891" s="793"/>
      <c r="T891" s="793"/>
      <c r="U891" s="793"/>
      <c r="V891" s="793"/>
      <c r="W891" s="793"/>
      <c r="X891" s="793"/>
      <c r="Y891" s="793"/>
      <c r="Z891" s="793"/>
    </row>
    <row r="892">
      <c r="A892" s="791">
        <f t="shared" si="1"/>
        <v>45748</v>
      </c>
      <c r="B892" s="793"/>
      <c r="C892" s="793"/>
      <c r="D892" s="793"/>
      <c r="E892" s="793"/>
      <c r="F892" s="793"/>
      <c r="G892" s="793"/>
      <c r="H892" s="793"/>
      <c r="I892" s="793"/>
      <c r="J892" s="793"/>
      <c r="K892" s="793"/>
      <c r="L892" s="793"/>
      <c r="M892" s="793"/>
      <c r="N892" s="793"/>
      <c r="O892" s="793"/>
      <c r="P892" s="793"/>
      <c r="Q892" s="793"/>
      <c r="R892" s="793"/>
      <c r="S892" s="793"/>
      <c r="T892" s="793"/>
      <c r="U892" s="793"/>
      <c r="V892" s="793"/>
      <c r="W892" s="793"/>
      <c r="X892" s="793"/>
      <c r="Y892" s="793"/>
      <c r="Z892" s="793"/>
    </row>
    <row r="893">
      <c r="A893" s="791">
        <f t="shared" si="1"/>
        <v>45749</v>
      </c>
      <c r="B893" s="793"/>
      <c r="C893" s="793"/>
      <c r="D893" s="793"/>
      <c r="E893" s="793"/>
      <c r="F893" s="793"/>
      <c r="G893" s="793"/>
      <c r="H893" s="793"/>
      <c r="I893" s="793"/>
      <c r="J893" s="793"/>
      <c r="K893" s="793"/>
      <c r="L893" s="793"/>
      <c r="M893" s="793"/>
      <c r="N893" s="793"/>
      <c r="O893" s="793"/>
      <c r="P893" s="793"/>
      <c r="Q893" s="793"/>
      <c r="R893" s="793"/>
      <c r="S893" s="793"/>
      <c r="T893" s="793"/>
      <c r="U893" s="793"/>
      <c r="V893" s="793"/>
      <c r="W893" s="793"/>
      <c r="X893" s="793"/>
      <c r="Y893" s="793"/>
      <c r="Z893" s="793"/>
    </row>
    <row r="894">
      <c r="A894" s="791">
        <f t="shared" si="1"/>
        <v>45750</v>
      </c>
      <c r="B894" s="793"/>
      <c r="C894" s="793"/>
      <c r="D894" s="793"/>
      <c r="E894" s="793"/>
      <c r="F894" s="793"/>
      <c r="G894" s="793"/>
      <c r="H894" s="793"/>
      <c r="I894" s="793"/>
      <c r="J894" s="793"/>
      <c r="K894" s="793"/>
      <c r="L894" s="793"/>
      <c r="M894" s="793"/>
      <c r="N894" s="793"/>
      <c r="O894" s="793"/>
      <c r="P894" s="793"/>
      <c r="Q894" s="793"/>
      <c r="R894" s="793"/>
      <c r="S894" s="793"/>
      <c r="T894" s="793"/>
      <c r="U894" s="793"/>
      <c r="V894" s="793"/>
      <c r="W894" s="793"/>
      <c r="X894" s="793"/>
      <c r="Y894" s="793"/>
      <c r="Z894" s="793"/>
    </row>
    <row r="895">
      <c r="A895" s="791">
        <f t="shared" si="1"/>
        <v>45751</v>
      </c>
      <c r="B895" s="793"/>
      <c r="C895" s="793"/>
      <c r="D895" s="793"/>
      <c r="E895" s="793"/>
      <c r="F895" s="793"/>
      <c r="G895" s="793"/>
      <c r="H895" s="793"/>
      <c r="I895" s="793"/>
      <c r="J895" s="793"/>
      <c r="K895" s="793"/>
      <c r="L895" s="793"/>
      <c r="M895" s="793"/>
      <c r="N895" s="793"/>
      <c r="O895" s="793"/>
      <c r="P895" s="793"/>
      <c r="Q895" s="793"/>
      <c r="R895" s="793"/>
      <c r="S895" s="793"/>
      <c r="T895" s="793"/>
      <c r="U895" s="793"/>
      <c r="V895" s="793"/>
      <c r="W895" s="793"/>
      <c r="X895" s="793"/>
      <c r="Y895" s="793"/>
      <c r="Z895" s="793"/>
    </row>
    <row r="896">
      <c r="A896" s="791">
        <f t="shared" si="1"/>
        <v>45752</v>
      </c>
      <c r="B896" s="793"/>
      <c r="C896" s="793"/>
      <c r="D896" s="793"/>
      <c r="E896" s="793"/>
      <c r="F896" s="793"/>
      <c r="G896" s="793"/>
      <c r="H896" s="793"/>
      <c r="I896" s="793"/>
      <c r="J896" s="793"/>
      <c r="K896" s="793"/>
      <c r="L896" s="793"/>
      <c r="M896" s="793"/>
      <c r="N896" s="793"/>
      <c r="O896" s="793"/>
      <c r="P896" s="793"/>
      <c r="Q896" s="793"/>
      <c r="R896" s="793"/>
      <c r="S896" s="793"/>
      <c r="T896" s="793"/>
      <c r="U896" s="793"/>
      <c r="V896" s="793"/>
      <c r="W896" s="793"/>
      <c r="X896" s="793"/>
      <c r="Y896" s="793"/>
      <c r="Z896" s="793"/>
    </row>
    <row r="897">
      <c r="A897" s="791">
        <f t="shared" si="1"/>
        <v>45753</v>
      </c>
      <c r="B897" s="793"/>
      <c r="C897" s="793"/>
      <c r="D897" s="793"/>
      <c r="E897" s="793"/>
      <c r="F897" s="793"/>
      <c r="G897" s="793"/>
      <c r="H897" s="793"/>
      <c r="I897" s="793"/>
      <c r="J897" s="793"/>
      <c r="K897" s="793"/>
      <c r="L897" s="793"/>
      <c r="M897" s="793"/>
      <c r="N897" s="793"/>
      <c r="O897" s="793"/>
      <c r="P897" s="793"/>
      <c r="Q897" s="793"/>
      <c r="R897" s="793"/>
      <c r="S897" s="793"/>
      <c r="T897" s="793"/>
      <c r="U897" s="793"/>
      <c r="V897" s="793"/>
      <c r="W897" s="793"/>
      <c r="X897" s="793"/>
      <c r="Y897" s="793"/>
      <c r="Z897" s="793"/>
    </row>
    <row r="898">
      <c r="A898" s="791">
        <f t="shared" si="1"/>
        <v>45754</v>
      </c>
      <c r="B898" s="793"/>
      <c r="C898" s="793"/>
      <c r="D898" s="793"/>
      <c r="E898" s="793"/>
      <c r="F898" s="793"/>
      <c r="G898" s="793"/>
      <c r="H898" s="793"/>
      <c r="I898" s="793"/>
      <c r="J898" s="793"/>
      <c r="K898" s="793"/>
      <c r="L898" s="793"/>
      <c r="M898" s="793"/>
      <c r="N898" s="793"/>
      <c r="O898" s="793"/>
      <c r="P898" s="793"/>
      <c r="Q898" s="793"/>
      <c r="R898" s="793"/>
      <c r="S898" s="793"/>
      <c r="T898" s="793"/>
      <c r="U898" s="793"/>
      <c r="V898" s="793"/>
      <c r="W898" s="793"/>
      <c r="X898" s="793"/>
      <c r="Y898" s="793"/>
      <c r="Z898" s="793"/>
    </row>
    <row r="899">
      <c r="A899" s="791">
        <f t="shared" si="1"/>
        <v>45755</v>
      </c>
      <c r="B899" s="793"/>
      <c r="C899" s="793"/>
      <c r="D899" s="793"/>
      <c r="E899" s="793"/>
      <c r="F899" s="793"/>
      <c r="G899" s="793"/>
      <c r="H899" s="793"/>
      <c r="I899" s="793"/>
      <c r="J899" s="793"/>
      <c r="K899" s="793"/>
      <c r="L899" s="793"/>
      <c r="M899" s="793"/>
      <c r="N899" s="793"/>
      <c r="O899" s="793"/>
      <c r="P899" s="793"/>
      <c r="Q899" s="793"/>
      <c r="R899" s="793"/>
      <c r="S899" s="793"/>
      <c r="T899" s="793"/>
      <c r="U899" s="793"/>
      <c r="V899" s="793"/>
      <c r="W899" s="793"/>
      <c r="X899" s="793"/>
      <c r="Y899" s="793"/>
      <c r="Z899" s="793"/>
    </row>
    <row r="900">
      <c r="A900" s="791">
        <f t="shared" si="1"/>
        <v>45756</v>
      </c>
      <c r="B900" s="793"/>
      <c r="C900" s="793"/>
      <c r="D900" s="793"/>
      <c r="E900" s="793"/>
      <c r="F900" s="793"/>
      <c r="G900" s="793"/>
      <c r="H900" s="793"/>
      <c r="I900" s="793"/>
      <c r="J900" s="793"/>
      <c r="K900" s="793"/>
      <c r="L900" s="793"/>
      <c r="M900" s="793"/>
      <c r="N900" s="793"/>
      <c r="O900" s="793"/>
      <c r="P900" s="793"/>
      <c r="Q900" s="793"/>
      <c r="R900" s="793"/>
      <c r="S900" s="793"/>
      <c r="T900" s="793"/>
      <c r="U900" s="793"/>
      <c r="V900" s="793"/>
      <c r="W900" s="793"/>
      <c r="X900" s="793"/>
      <c r="Y900" s="793"/>
      <c r="Z900" s="793"/>
    </row>
    <row r="901">
      <c r="A901" s="791">
        <f t="shared" si="1"/>
        <v>45757</v>
      </c>
      <c r="B901" s="793"/>
      <c r="C901" s="793"/>
      <c r="D901" s="793"/>
      <c r="E901" s="793"/>
      <c r="F901" s="793"/>
      <c r="G901" s="793"/>
      <c r="H901" s="793"/>
      <c r="I901" s="793"/>
      <c r="J901" s="793"/>
      <c r="K901" s="793"/>
      <c r="L901" s="793"/>
      <c r="M901" s="793"/>
      <c r="N901" s="793"/>
      <c r="O901" s="793"/>
      <c r="P901" s="793"/>
      <c r="Q901" s="793"/>
      <c r="R901" s="793"/>
      <c r="S901" s="793"/>
      <c r="T901" s="793"/>
      <c r="U901" s="793"/>
      <c r="V901" s="793"/>
      <c r="W901" s="793"/>
      <c r="X901" s="793"/>
      <c r="Y901" s="793"/>
      <c r="Z901" s="793"/>
    </row>
    <row r="902">
      <c r="A902" s="791">
        <f t="shared" si="1"/>
        <v>45758</v>
      </c>
      <c r="B902" s="793"/>
      <c r="C902" s="793"/>
      <c r="D902" s="793"/>
      <c r="E902" s="793"/>
      <c r="F902" s="793"/>
      <c r="G902" s="793"/>
      <c r="H902" s="793"/>
      <c r="I902" s="793"/>
      <c r="J902" s="793"/>
      <c r="K902" s="793"/>
      <c r="L902" s="793"/>
      <c r="M902" s="793"/>
      <c r="N902" s="793"/>
      <c r="O902" s="793"/>
      <c r="P902" s="793"/>
      <c r="Q902" s="793"/>
      <c r="R902" s="793"/>
      <c r="S902" s="793"/>
      <c r="T902" s="793"/>
      <c r="U902" s="793"/>
      <c r="V902" s="793"/>
      <c r="W902" s="793"/>
      <c r="X902" s="793"/>
      <c r="Y902" s="793"/>
      <c r="Z902" s="793"/>
    </row>
    <row r="903">
      <c r="A903" s="791">
        <f t="shared" si="1"/>
        <v>45759</v>
      </c>
      <c r="B903" s="793"/>
      <c r="C903" s="793"/>
      <c r="D903" s="793"/>
      <c r="E903" s="793"/>
      <c r="F903" s="793"/>
      <c r="G903" s="793"/>
      <c r="H903" s="793"/>
      <c r="I903" s="793"/>
      <c r="J903" s="793"/>
      <c r="K903" s="793"/>
      <c r="L903" s="793"/>
      <c r="M903" s="793"/>
      <c r="N903" s="793"/>
      <c r="O903" s="793"/>
      <c r="P903" s="793"/>
      <c r="Q903" s="793"/>
      <c r="R903" s="793"/>
      <c r="S903" s="793"/>
      <c r="T903" s="793"/>
      <c r="U903" s="793"/>
      <c r="V903" s="793"/>
      <c r="W903" s="793"/>
      <c r="X903" s="793"/>
      <c r="Y903" s="793"/>
      <c r="Z903" s="793"/>
    </row>
    <row r="904">
      <c r="A904" s="791">
        <f t="shared" si="1"/>
        <v>45760</v>
      </c>
      <c r="B904" s="793"/>
      <c r="C904" s="793"/>
      <c r="D904" s="793"/>
      <c r="E904" s="793"/>
      <c r="F904" s="793"/>
      <c r="G904" s="793"/>
      <c r="H904" s="793"/>
      <c r="I904" s="793"/>
      <c r="J904" s="793"/>
      <c r="K904" s="793"/>
      <c r="L904" s="793"/>
      <c r="M904" s="793"/>
      <c r="N904" s="793"/>
      <c r="O904" s="793"/>
      <c r="P904" s="793"/>
      <c r="Q904" s="793"/>
      <c r="R904" s="793"/>
      <c r="S904" s="793"/>
      <c r="T904" s="793"/>
      <c r="U904" s="793"/>
      <c r="V904" s="793"/>
      <c r="W904" s="793"/>
      <c r="X904" s="793"/>
      <c r="Y904" s="793"/>
      <c r="Z904" s="793"/>
    </row>
    <row r="905">
      <c r="A905" s="791">
        <f t="shared" si="1"/>
        <v>45761</v>
      </c>
      <c r="B905" s="793"/>
      <c r="C905" s="793"/>
      <c r="D905" s="793"/>
      <c r="E905" s="793"/>
      <c r="F905" s="793"/>
      <c r="G905" s="793"/>
      <c r="H905" s="793"/>
      <c r="I905" s="793"/>
      <c r="J905" s="793"/>
      <c r="K905" s="793"/>
      <c r="L905" s="793"/>
      <c r="M905" s="793"/>
      <c r="N905" s="793"/>
      <c r="O905" s="793"/>
      <c r="P905" s="793"/>
      <c r="Q905" s="793"/>
      <c r="R905" s="793"/>
      <c r="S905" s="793"/>
      <c r="T905" s="793"/>
      <c r="U905" s="793"/>
      <c r="V905" s="793"/>
      <c r="W905" s="793"/>
      <c r="X905" s="793"/>
      <c r="Y905" s="793"/>
      <c r="Z905" s="793"/>
    </row>
    <row r="906">
      <c r="A906" s="791">
        <f t="shared" si="1"/>
        <v>45762</v>
      </c>
      <c r="B906" s="793"/>
      <c r="C906" s="793"/>
      <c r="D906" s="793"/>
      <c r="E906" s="793"/>
      <c r="F906" s="793"/>
      <c r="G906" s="793"/>
      <c r="H906" s="793"/>
      <c r="I906" s="793"/>
      <c r="J906" s="793"/>
      <c r="K906" s="793"/>
      <c r="L906" s="793"/>
      <c r="M906" s="793"/>
      <c r="N906" s="793"/>
      <c r="O906" s="793"/>
      <c r="P906" s="793"/>
      <c r="Q906" s="793"/>
      <c r="R906" s="793"/>
      <c r="S906" s="793"/>
      <c r="T906" s="793"/>
      <c r="U906" s="793"/>
      <c r="V906" s="793"/>
      <c r="W906" s="793"/>
      <c r="X906" s="793"/>
      <c r="Y906" s="793"/>
      <c r="Z906" s="793"/>
    </row>
    <row r="907">
      <c r="A907" s="791">
        <f t="shared" si="1"/>
        <v>45763</v>
      </c>
      <c r="B907" s="793"/>
      <c r="C907" s="793"/>
      <c r="D907" s="793"/>
      <c r="E907" s="793"/>
      <c r="F907" s="793"/>
      <c r="G907" s="793"/>
      <c r="H907" s="793"/>
      <c r="I907" s="793"/>
      <c r="J907" s="793"/>
      <c r="K907" s="793"/>
      <c r="L907" s="793"/>
      <c r="M907" s="793"/>
      <c r="N907" s="793"/>
      <c r="O907" s="793"/>
      <c r="P907" s="793"/>
      <c r="Q907" s="793"/>
      <c r="R907" s="793"/>
      <c r="S907" s="793"/>
      <c r="T907" s="793"/>
      <c r="U907" s="793"/>
      <c r="V907" s="793"/>
      <c r="W907" s="793"/>
      <c r="X907" s="793"/>
      <c r="Y907" s="793"/>
      <c r="Z907" s="793"/>
    </row>
    <row r="908">
      <c r="A908" s="791">
        <f t="shared" si="1"/>
        <v>45764</v>
      </c>
      <c r="B908" s="793"/>
      <c r="C908" s="793"/>
      <c r="D908" s="793"/>
      <c r="E908" s="793"/>
      <c r="F908" s="793"/>
      <c r="G908" s="793"/>
      <c r="H908" s="793"/>
      <c r="I908" s="793"/>
      <c r="J908" s="793"/>
      <c r="K908" s="793"/>
      <c r="L908" s="793"/>
      <c r="M908" s="793"/>
      <c r="N908" s="793"/>
      <c r="O908" s="793"/>
      <c r="P908" s="793"/>
      <c r="Q908" s="793"/>
      <c r="R908" s="793"/>
      <c r="S908" s="793"/>
      <c r="T908" s="793"/>
      <c r="U908" s="793"/>
      <c r="V908" s="793"/>
      <c r="W908" s="793"/>
      <c r="X908" s="793"/>
      <c r="Y908" s="793"/>
      <c r="Z908" s="793"/>
    </row>
    <row r="909">
      <c r="A909" s="791">
        <f t="shared" si="1"/>
        <v>45765</v>
      </c>
      <c r="B909" s="793"/>
      <c r="C909" s="793"/>
      <c r="D909" s="793"/>
      <c r="E909" s="793"/>
      <c r="F909" s="793"/>
      <c r="G909" s="793"/>
      <c r="H909" s="793"/>
      <c r="I909" s="793"/>
      <c r="J909" s="793"/>
      <c r="K909" s="793"/>
      <c r="L909" s="793"/>
      <c r="M909" s="793"/>
      <c r="N909" s="793"/>
      <c r="O909" s="793"/>
      <c r="P909" s="793"/>
      <c r="Q909" s="793"/>
      <c r="R909" s="793"/>
      <c r="S909" s="793"/>
      <c r="T909" s="793"/>
      <c r="U909" s="793"/>
      <c r="V909" s="793"/>
      <c r="W909" s="793"/>
      <c r="X909" s="793"/>
      <c r="Y909" s="793"/>
      <c r="Z909" s="793"/>
    </row>
    <row r="910">
      <c r="A910" s="791">
        <f t="shared" si="1"/>
        <v>45766</v>
      </c>
      <c r="B910" s="793"/>
      <c r="C910" s="793"/>
      <c r="D910" s="793"/>
      <c r="E910" s="793"/>
      <c r="F910" s="793"/>
      <c r="G910" s="793"/>
      <c r="H910" s="793"/>
      <c r="I910" s="793"/>
      <c r="J910" s="793"/>
      <c r="K910" s="793"/>
      <c r="L910" s="793"/>
      <c r="M910" s="793"/>
      <c r="N910" s="793"/>
      <c r="O910" s="793"/>
      <c r="P910" s="793"/>
      <c r="Q910" s="793"/>
      <c r="R910" s="793"/>
      <c r="S910" s="793"/>
      <c r="T910" s="793"/>
      <c r="U910" s="793"/>
      <c r="V910" s="793"/>
      <c r="W910" s="793"/>
      <c r="X910" s="793"/>
      <c r="Y910" s="793"/>
      <c r="Z910" s="793"/>
    </row>
    <row r="911">
      <c r="A911" s="791">
        <f t="shared" si="1"/>
        <v>45767</v>
      </c>
      <c r="B911" s="793"/>
      <c r="C911" s="793"/>
      <c r="D911" s="793"/>
      <c r="E911" s="793"/>
      <c r="F911" s="793"/>
      <c r="G911" s="793"/>
      <c r="H911" s="793"/>
      <c r="I911" s="793"/>
      <c r="J911" s="793"/>
      <c r="K911" s="793"/>
      <c r="L911" s="793"/>
      <c r="M911" s="793"/>
      <c r="N911" s="793"/>
      <c r="O911" s="793"/>
      <c r="P911" s="793"/>
      <c r="Q911" s="793"/>
      <c r="R911" s="793"/>
      <c r="S911" s="793"/>
      <c r="T911" s="793"/>
      <c r="U911" s="793"/>
      <c r="V911" s="793"/>
      <c r="W911" s="793"/>
      <c r="X911" s="793"/>
      <c r="Y911" s="793"/>
      <c r="Z911" s="793"/>
    </row>
    <row r="912">
      <c r="A912" s="791">
        <f t="shared" si="1"/>
        <v>45768</v>
      </c>
      <c r="B912" s="793"/>
      <c r="C912" s="793"/>
      <c r="D912" s="793"/>
      <c r="E912" s="793"/>
      <c r="F912" s="793"/>
      <c r="G912" s="793"/>
      <c r="H912" s="793"/>
      <c r="I912" s="793"/>
      <c r="J912" s="793"/>
      <c r="K912" s="793"/>
      <c r="L912" s="793"/>
      <c r="M912" s="793"/>
      <c r="N912" s="793"/>
      <c r="O912" s="793"/>
      <c r="P912" s="793"/>
      <c r="Q912" s="793"/>
      <c r="R912" s="793"/>
      <c r="S912" s="793"/>
      <c r="T912" s="793"/>
      <c r="U912" s="793"/>
      <c r="V912" s="793"/>
      <c r="W912" s="793"/>
      <c r="X912" s="793"/>
      <c r="Y912" s="793"/>
      <c r="Z912" s="793"/>
    </row>
    <row r="913">
      <c r="A913" s="791">
        <f t="shared" si="1"/>
        <v>45769</v>
      </c>
      <c r="B913" s="793"/>
      <c r="C913" s="793"/>
      <c r="D913" s="793"/>
      <c r="E913" s="793"/>
      <c r="F913" s="793"/>
      <c r="G913" s="793"/>
      <c r="H913" s="793"/>
      <c r="I913" s="793"/>
      <c r="J913" s="793"/>
      <c r="K913" s="793"/>
      <c r="L913" s="793"/>
      <c r="M913" s="793"/>
      <c r="N913" s="793"/>
      <c r="O913" s="793"/>
      <c r="P913" s="793"/>
      <c r="Q913" s="793"/>
      <c r="R913" s="793"/>
      <c r="S913" s="793"/>
      <c r="T913" s="793"/>
      <c r="U913" s="793"/>
      <c r="V913" s="793"/>
      <c r="W913" s="793"/>
      <c r="X913" s="793"/>
      <c r="Y913" s="793"/>
      <c r="Z913" s="793"/>
    </row>
    <row r="914">
      <c r="A914" s="791">
        <f t="shared" si="1"/>
        <v>45770</v>
      </c>
      <c r="B914" s="793"/>
      <c r="C914" s="793"/>
      <c r="D914" s="793"/>
      <c r="E914" s="793"/>
      <c r="F914" s="793"/>
      <c r="G914" s="793"/>
      <c r="H914" s="793"/>
      <c r="I914" s="793"/>
      <c r="J914" s="793"/>
      <c r="K914" s="793"/>
      <c r="L914" s="793"/>
      <c r="M914" s="793"/>
      <c r="N914" s="793"/>
      <c r="O914" s="793"/>
      <c r="P914" s="793"/>
      <c r="Q914" s="793"/>
      <c r="R914" s="793"/>
      <c r="S914" s="793"/>
      <c r="T914" s="793"/>
      <c r="U914" s="793"/>
      <c r="V914" s="793"/>
      <c r="W914" s="793"/>
      <c r="X914" s="793"/>
      <c r="Y914" s="793"/>
      <c r="Z914" s="793"/>
    </row>
    <row r="915">
      <c r="A915" s="791">
        <f t="shared" si="1"/>
        <v>45771</v>
      </c>
      <c r="B915" s="793"/>
      <c r="C915" s="793"/>
      <c r="D915" s="793"/>
      <c r="E915" s="793"/>
      <c r="F915" s="793"/>
      <c r="G915" s="793"/>
      <c r="H915" s="793"/>
      <c r="I915" s="793"/>
      <c r="J915" s="793"/>
      <c r="K915" s="793"/>
      <c r="L915" s="793"/>
      <c r="M915" s="793"/>
      <c r="N915" s="793"/>
      <c r="O915" s="793"/>
      <c r="P915" s="793"/>
      <c r="Q915" s="793"/>
      <c r="R915" s="793"/>
      <c r="S915" s="793"/>
      <c r="T915" s="793"/>
      <c r="U915" s="793"/>
      <c r="V915" s="793"/>
      <c r="W915" s="793"/>
      <c r="X915" s="793"/>
      <c r="Y915" s="793"/>
      <c r="Z915" s="793"/>
    </row>
    <row r="916">
      <c r="A916" s="791">
        <f t="shared" si="1"/>
        <v>45772</v>
      </c>
      <c r="B916" s="793"/>
      <c r="C916" s="793"/>
      <c r="D916" s="793"/>
      <c r="E916" s="793"/>
      <c r="F916" s="793"/>
      <c r="G916" s="793"/>
      <c r="H916" s="793"/>
      <c r="I916" s="793"/>
      <c r="J916" s="793"/>
      <c r="K916" s="793"/>
      <c r="L916" s="793"/>
      <c r="M916" s="793"/>
      <c r="N916" s="793"/>
      <c r="O916" s="793"/>
      <c r="P916" s="793"/>
      <c r="Q916" s="793"/>
      <c r="R916" s="793"/>
      <c r="S916" s="793"/>
      <c r="T916" s="793"/>
      <c r="U916" s="793"/>
      <c r="V916" s="793"/>
      <c r="W916" s="793"/>
      <c r="X916" s="793"/>
      <c r="Y916" s="793"/>
      <c r="Z916" s="793"/>
    </row>
    <row r="917">
      <c r="A917" s="791">
        <f t="shared" si="1"/>
        <v>45773</v>
      </c>
      <c r="B917" s="793"/>
      <c r="C917" s="793"/>
      <c r="D917" s="793"/>
      <c r="E917" s="793"/>
      <c r="F917" s="793"/>
      <c r="G917" s="793"/>
      <c r="H917" s="793"/>
      <c r="I917" s="793"/>
      <c r="J917" s="793"/>
      <c r="K917" s="793"/>
      <c r="L917" s="793"/>
      <c r="M917" s="793"/>
      <c r="N917" s="793"/>
      <c r="O917" s="793"/>
      <c r="P917" s="793"/>
      <c r="Q917" s="793"/>
      <c r="R917" s="793"/>
      <c r="S917" s="793"/>
      <c r="T917" s="793"/>
      <c r="U917" s="793"/>
      <c r="V917" s="793"/>
      <c r="W917" s="793"/>
      <c r="X917" s="793"/>
      <c r="Y917" s="793"/>
      <c r="Z917" s="793"/>
    </row>
    <row r="918">
      <c r="A918" s="791">
        <f t="shared" si="1"/>
        <v>45774</v>
      </c>
      <c r="B918" s="793"/>
      <c r="C918" s="793"/>
      <c r="D918" s="793"/>
      <c r="E918" s="793"/>
      <c r="F918" s="793"/>
      <c r="G918" s="793"/>
      <c r="H918" s="793"/>
      <c r="I918" s="793"/>
      <c r="J918" s="793"/>
      <c r="K918" s="793"/>
      <c r="L918" s="793"/>
      <c r="M918" s="793"/>
      <c r="N918" s="793"/>
      <c r="O918" s="793"/>
      <c r="P918" s="793"/>
      <c r="Q918" s="793"/>
      <c r="R918" s="793"/>
      <c r="S918" s="793"/>
      <c r="T918" s="793"/>
      <c r="U918" s="793"/>
      <c r="V918" s="793"/>
      <c r="W918" s="793"/>
      <c r="X918" s="793"/>
      <c r="Y918" s="793"/>
      <c r="Z918" s="793"/>
    </row>
    <row r="919">
      <c r="A919" s="791">
        <f t="shared" si="1"/>
        <v>45775</v>
      </c>
      <c r="B919" s="793"/>
      <c r="C919" s="793"/>
      <c r="D919" s="793"/>
      <c r="E919" s="793"/>
      <c r="F919" s="793"/>
      <c r="G919" s="793"/>
      <c r="H919" s="793"/>
      <c r="I919" s="793"/>
      <c r="J919" s="793"/>
      <c r="K919" s="793"/>
      <c r="L919" s="793"/>
      <c r="M919" s="793"/>
      <c r="N919" s="793"/>
      <c r="O919" s="793"/>
      <c r="P919" s="793"/>
      <c r="Q919" s="793"/>
      <c r="R919" s="793"/>
      <c r="S919" s="793"/>
      <c r="T919" s="793"/>
      <c r="U919" s="793"/>
      <c r="V919" s="793"/>
      <c r="W919" s="793"/>
      <c r="X919" s="793"/>
      <c r="Y919" s="793"/>
      <c r="Z919" s="793"/>
    </row>
    <row r="920">
      <c r="A920" s="791">
        <f t="shared" si="1"/>
        <v>45776</v>
      </c>
      <c r="B920" s="793"/>
      <c r="C920" s="793"/>
      <c r="D920" s="793"/>
      <c r="E920" s="793"/>
      <c r="F920" s="793"/>
      <c r="G920" s="793"/>
      <c r="H920" s="793"/>
      <c r="I920" s="793"/>
      <c r="J920" s="793"/>
      <c r="K920" s="793"/>
      <c r="L920" s="793"/>
      <c r="M920" s="793"/>
      <c r="N920" s="793"/>
      <c r="O920" s="793"/>
      <c r="P920" s="793"/>
      <c r="Q920" s="793"/>
      <c r="R920" s="793"/>
      <c r="S920" s="793"/>
      <c r="T920" s="793"/>
      <c r="U920" s="793"/>
      <c r="V920" s="793"/>
      <c r="W920" s="793"/>
      <c r="X920" s="793"/>
      <c r="Y920" s="793"/>
      <c r="Z920" s="793"/>
    </row>
    <row r="921">
      <c r="A921" s="791">
        <f t="shared" si="1"/>
        <v>45777</v>
      </c>
      <c r="B921" s="793"/>
      <c r="C921" s="793"/>
      <c r="D921" s="793"/>
      <c r="E921" s="793"/>
      <c r="F921" s="793"/>
      <c r="G921" s="793"/>
      <c r="H921" s="793"/>
      <c r="I921" s="793"/>
      <c r="J921" s="793"/>
      <c r="K921" s="793"/>
      <c r="L921" s="793"/>
      <c r="M921" s="793"/>
      <c r="N921" s="793"/>
      <c r="O921" s="793"/>
      <c r="P921" s="793"/>
      <c r="Q921" s="793"/>
      <c r="R921" s="793"/>
      <c r="S921" s="793"/>
      <c r="T921" s="793"/>
      <c r="U921" s="793"/>
      <c r="V921" s="793"/>
      <c r="W921" s="793"/>
      <c r="X921" s="793"/>
      <c r="Y921" s="793"/>
      <c r="Z921" s="793"/>
    </row>
    <row r="922">
      <c r="A922" s="791">
        <f t="shared" si="1"/>
        <v>45778</v>
      </c>
      <c r="B922" s="793"/>
      <c r="C922" s="793"/>
      <c r="D922" s="793"/>
      <c r="E922" s="793"/>
      <c r="F922" s="793"/>
      <c r="G922" s="793"/>
      <c r="H922" s="793"/>
      <c r="I922" s="793"/>
      <c r="J922" s="793"/>
      <c r="K922" s="793"/>
      <c r="L922" s="793"/>
      <c r="M922" s="793"/>
      <c r="N922" s="793"/>
      <c r="O922" s="793"/>
      <c r="P922" s="793"/>
      <c r="Q922" s="793"/>
      <c r="R922" s="793"/>
      <c r="S922" s="793"/>
      <c r="T922" s="793"/>
      <c r="U922" s="793"/>
      <c r="V922" s="793"/>
      <c r="W922" s="793"/>
      <c r="X922" s="793"/>
      <c r="Y922" s="793"/>
      <c r="Z922" s="793"/>
    </row>
    <row r="923">
      <c r="A923" s="791">
        <f t="shared" si="1"/>
        <v>45779</v>
      </c>
      <c r="B923" s="793"/>
      <c r="C923" s="793"/>
      <c r="D923" s="793"/>
      <c r="E923" s="793"/>
      <c r="F923" s="793"/>
      <c r="G923" s="793"/>
      <c r="H923" s="793"/>
      <c r="I923" s="793"/>
      <c r="J923" s="793"/>
      <c r="K923" s="793"/>
      <c r="L923" s="793"/>
      <c r="M923" s="793"/>
      <c r="N923" s="793"/>
      <c r="O923" s="793"/>
      <c r="P923" s="793"/>
      <c r="Q923" s="793"/>
      <c r="R923" s="793"/>
      <c r="S923" s="793"/>
      <c r="T923" s="793"/>
      <c r="U923" s="793"/>
      <c r="V923" s="793"/>
      <c r="W923" s="793"/>
      <c r="X923" s="793"/>
      <c r="Y923" s="793"/>
      <c r="Z923" s="793"/>
    </row>
    <row r="924">
      <c r="A924" s="791">
        <f t="shared" si="1"/>
        <v>45780</v>
      </c>
      <c r="B924" s="793"/>
      <c r="C924" s="793"/>
      <c r="D924" s="793"/>
      <c r="E924" s="793"/>
      <c r="F924" s="793"/>
      <c r="G924" s="793"/>
      <c r="H924" s="793"/>
      <c r="I924" s="793"/>
      <c r="J924" s="793"/>
      <c r="K924" s="793"/>
      <c r="L924" s="793"/>
      <c r="M924" s="793"/>
      <c r="N924" s="793"/>
      <c r="O924" s="793"/>
      <c r="P924" s="793"/>
      <c r="Q924" s="793"/>
      <c r="R924" s="793"/>
      <c r="S924" s="793"/>
      <c r="T924" s="793"/>
      <c r="U924" s="793"/>
      <c r="V924" s="793"/>
      <c r="W924" s="793"/>
      <c r="X924" s="793"/>
      <c r="Y924" s="793"/>
      <c r="Z924" s="793"/>
    </row>
    <row r="925">
      <c r="A925" s="791">
        <f t="shared" si="1"/>
        <v>45781</v>
      </c>
      <c r="B925" s="793"/>
      <c r="C925" s="793"/>
      <c r="D925" s="793"/>
      <c r="E925" s="793"/>
      <c r="F925" s="793"/>
      <c r="G925" s="793"/>
      <c r="H925" s="793"/>
      <c r="I925" s="793"/>
      <c r="J925" s="793"/>
      <c r="K925" s="793"/>
      <c r="L925" s="793"/>
      <c r="M925" s="793"/>
      <c r="N925" s="793"/>
      <c r="O925" s="793"/>
      <c r="P925" s="793"/>
      <c r="Q925" s="793"/>
      <c r="R925" s="793"/>
      <c r="S925" s="793"/>
      <c r="T925" s="793"/>
      <c r="U925" s="793"/>
      <c r="V925" s="793"/>
      <c r="W925" s="793"/>
      <c r="X925" s="793"/>
      <c r="Y925" s="793"/>
      <c r="Z925" s="793"/>
    </row>
    <row r="926">
      <c r="A926" s="791">
        <f t="shared" si="1"/>
        <v>45782</v>
      </c>
      <c r="B926" s="793"/>
      <c r="C926" s="793"/>
      <c r="D926" s="793"/>
      <c r="E926" s="793"/>
      <c r="F926" s="793"/>
      <c r="G926" s="793"/>
      <c r="H926" s="793"/>
      <c r="I926" s="793"/>
      <c r="J926" s="793"/>
      <c r="K926" s="793"/>
      <c r="L926" s="793"/>
      <c r="M926" s="793"/>
      <c r="N926" s="793"/>
      <c r="O926" s="793"/>
      <c r="P926" s="793"/>
      <c r="Q926" s="793"/>
      <c r="R926" s="793"/>
      <c r="S926" s="793"/>
      <c r="T926" s="793"/>
      <c r="U926" s="793"/>
      <c r="V926" s="793"/>
      <c r="W926" s="793"/>
      <c r="X926" s="793"/>
      <c r="Y926" s="793"/>
      <c r="Z926" s="793"/>
    </row>
    <row r="927">
      <c r="A927" s="791">
        <f t="shared" si="1"/>
        <v>45783</v>
      </c>
      <c r="B927" s="793"/>
      <c r="C927" s="793"/>
      <c r="D927" s="793"/>
      <c r="E927" s="793"/>
      <c r="F927" s="793"/>
      <c r="G927" s="793"/>
      <c r="H927" s="793"/>
      <c r="I927" s="793"/>
      <c r="J927" s="793"/>
      <c r="K927" s="793"/>
      <c r="L927" s="793"/>
      <c r="M927" s="793"/>
      <c r="N927" s="793"/>
      <c r="O927" s="793"/>
      <c r="P927" s="793"/>
      <c r="Q927" s="793"/>
      <c r="R927" s="793"/>
      <c r="S927" s="793"/>
      <c r="T927" s="793"/>
      <c r="U927" s="793"/>
      <c r="V927" s="793"/>
      <c r="W927" s="793"/>
      <c r="X927" s="793"/>
      <c r="Y927" s="793"/>
      <c r="Z927" s="793"/>
    </row>
    <row r="928">
      <c r="A928" s="791">
        <f t="shared" si="1"/>
        <v>45784</v>
      </c>
      <c r="B928" s="793"/>
      <c r="C928" s="793"/>
      <c r="D928" s="793"/>
      <c r="E928" s="793"/>
      <c r="F928" s="793"/>
      <c r="G928" s="793"/>
      <c r="H928" s="793"/>
      <c r="I928" s="793"/>
      <c r="J928" s="793"/>
      <c r="K928" s="793"/>
      <c r="L928" s="793"/>
      <c r="M928" s="793"/>
      <c r="N928" s="793"/>
      <c r="O928" s="793"/>
      <c r="P928" s="793"/>
      <c r="Q928" s="793"/>
      <c r="R928" s="793"/>
      <c r="S928" s="793"/>
      <c r="T928" s="793"/>
      <c r="U928" s="793"/>
      <c r="V928" s="793"/>
      <c r="W928" s="793"/>
      <c r="X928" s="793"/>
      <c r="Y928" s="793"/>
      <c r="Z928" s="793"/>
    </row>
    <row r="929">
      <c r="A929" s="791">
        <f t="shared" si="1"/>
        <v>45785</v>
      </c>
      <c r="B929" s="793"/>
      <c r="C929" s="793"/>
      <c r="D929" s="793"/>
      <c r="E929" s="793"/>
      <c r="F929" s="793"/>
      <c r="G929" s="793"/>
      <c r="H929" s="793"/>
      <c r="I929" s="793"/>
      <c r="J929" s="793"/>
      <c r="K929" s="793"/>
      <c r="L929" s="793"/>
      <c r="M929" s="793"/>
      <c r="N929" s="793"/>
      <c r="O929" s="793"/>
      <c r="P929" s="793"/>
      <c r="Q929" s="793"/>
      <c r="R929" s="793"/>
      <c r="S929" s="793"/>
      <c r="T929" s="793"/>
      <c r="U929" s="793"/>
      <c r="V929" s="793"/>
      <c r="W929" s="793"/>
      <c r="X929" s="793"/>
      <c r="Y929" s="793"/>
      <c r="Z929" s="793"/>
    </row>
    <row r="930">
      <c r="A930" s="791">
        <f t="shared" si="1"/>
        <v>45786</v>
      </c>
      <c r="B930" s="793"/>
      <c r="C930" s="793"/>
      <c r="D930" s="793"/>
      <c r="E930" s="793"/>
      <c r="F930" s="793"/>
      <c r="G930" s="793"/>
      <c r="H930" s="793"/>
      <c r="I930" s="793"/>
      <c r="J930" s="793"/>
      <c r="K930" s="793"/>
      <c r="L930" s="793"/>
      <c r="M930" s="793"/>
      <c r="N930" s="793"/>
      <c r="O930" s="793"/>
      <c r="P930" s="793"/>
      <c r="Q930" s="793"/>
      <c r="R930" s="793"/>
      <c r="S930" s="793"/>
      <c r="T930" s="793"/>
      <c r="U930" s="793"/>
      <c r="V930" s="793"/>
      <c r="W930" s="793"/>
      <c r="X930" s="793"/>
      <c r="Y930" s="793"/>
      <c r="Z930" s="793"/>
    </row>
    <row r="931">
      <c r="A931" s="791">
        <f t="shared" si="1"/>
        <v>45787</v>
      </c>
      <c r="B931" s="793"/>
      <c r="C931" s="793"/>
      <c r="D931" s="793"/>
      <c r="E931" s="793"/>
      <c r="F931" s="793"/>
      <c r="G931" s="793"/>
      <c r="H931" s="793"/>
      <c r="I931" s="793"/>
      <c r="J931" s="793"/>
      <c r="K931" s="793"/>
      <c r="L931" s="793"/>
      <c r="M931" s="793"/>
      <c r="N931" s="793"/>
      <c r="O931" s="793"/>
      <c r="P931" s="793"/>
      <c r="Q931" s="793"/>
      <c r="R931" s="793"/>
      <c r="S931" s="793"/>
      <c r="T931" s="793"/>
      <c r="U931" s="793"/>
      <c r="V931" s="793"/>
      <c r="W931" s="793"/>
      <c r="X931" s="793"/>
      <c r="Y931" s="793"/>
      <c r="Z931" s="793"/>
    </row>
    <row r="932">
      <c r="A932" s="791">
        <f t="shared" si="1"/>
        <v>45788</v>
      </c>
      <c r="B932" s="793"/>
      <c r="C932" s="793"/>
      <c r="D932" s="793"/>
      <c r="E932" s="793"/>
      <c r="F932" s="793"/>
      <c r="G932" s="793"/>
      <c r="H932" s="793"/>
      <c r="I932" s="793"/>
      <c r="J932" s="793"/>
      <c r="K932" s="793"/>
      <c r="L932" s="793"/>
      <c r="M932" s="793"/>
      <c r="N932" s="793"/>
      <c r="O932" s="793"/>
      <c r="P932" s="793"/>
      <c r="Q932" s="793"/>
      <c r="R932" s="793"/>
      <c r="S932" s="793"/>
      <c r="T932" s="793"/>
      <c r="U932" s="793"/>
      <c r="V932" s="793"/>
      <c r="W932" s="793"/>
      <c r="X932" s="793"/>
      <c r="Y932" s="793"/>
      <c r="Z932" s="793"/>
    </row>
    <row r="933">
      <c r="A933" s="791">
        <f t="shared" si="1"/>
        <v>45789</v>
      </c>
      <c r="B933" s="793"/>
      <c r="C933" s="793"/>
      <c r="D933" s="793"/>
      <c r="E933" s="793"/>
      <c r="F933" s="793"/>
      <c r="G933" s="793"/>
      <c r="H933" s="793"/>
      <c r="I933" s="793"/>
      <c r="J933" s="793"/>
      <c r="K933" s="793"/>
      <c r="L933" s="793"/>
      <c r="M933" s="793"/>
      <c r="N933" s="793"/>
      <c r="O933" s="793"/>
      <c r="P933" s="793"/>
      <c r="Q933" s="793"/>
      <c r="R933" s="793"/>
      <c r="S933" s="793"/>
      <c r="T933" s="793"/>
      <c r="U933" s="793"/>
      <c r="V933" s="793"/>
      <c r="W933" s="793"/>
      <c r="X933" s="793"/>
      <c r="Y933" s="793"/>
      <c r="Z933" s="793"/>
    </row>
    <row r="934">
      <c r="A934" s="791">
        <f t="shared" si="1"/>
        <v>45790</v>
      </c>
      <c r="B934" s="793"/>
      <c r="C934" s="793"/>
      <c r="D934" s="793"/>
      <c r="E934" s="793"/>
      <c r="F934" s="793"/>
      <c r="G934" s="793"/>
      <c r="H934" s="793"/>
      <c r="I934" s="793"/>
      <c r="J934" s="793"/>
      <c r="K934" s="793"/>
      <c r="L934" s="793"/>
      <c r="M934" s="793"/>
      <c r="N934" s="793"/>
      <c r="O934" s="793"/>
      <c r="P934" s="793"/>
      <c r="Q934" s="793"/>
      <c r="R934" s="793"/>
      <c r="S934" s="793"/>
      <c r="T934" s="793"/>
      <c r="U934" s="793"/>
      <c r="V934" s="793"/>
      <c r="W934" s="793"/>
      <c r="X934" s="793"/>
      <c r="Y934" s="793"/>
      <c r="Z934" s="793"/>
    </row>
    <row r="935">
      <c r="A935" s="791">
        <f t="shared" si="1"/>
        <v>45791</v>
      </c>
      <c r="B935" s="793"/>
      <c r="C935" s="793"/>
      <c r="D935" s="793"/>
      <c r="E935" s="793"/>
      <c r="F935" s="793"/>
      <c r="G935" s="793"/>
      <c r="H935" s="793"/>
      <c r="I935" s="793"/>
      <c r="J935" s="793"/>
      <c r="K935" s="793"/>
      <c r="L935" s="793"/>
      <c r="M935" s="793"/>
      <c r="N935" s="793"/>
      <c r="O935" s="793"/>
      <c r="P935" s="793"/>
      <c r="Q935" s="793"/>
      <c r="R935" s="793"/>
      <c r="S935" s="793"/>
      <c r="T935" s="793"/>
      <c r="U935" s="793"/>
      <c r="V935" s="793"/>
      <c r="W935" s="793"/>
      <c r="X935" s="793"/>
      <c r="Y935" s="793"/>
      <c r="Z935" s="793"/>
    </row>
    <row r="936">
      <c r="A936" s="791">
        <f t="shared" si="1"/>
        <v>45792</v>
      </c>
      <c r="B936" s="793"/>
      <c r="C936" s="793"/>
      <c r="D936" s="793"/>
      <c r="E936" s="793"/>
      <c r="F936" s="793"/>
      <c r="G936" s="793"/>
      <c r="H936" s="793"/>
      <c r="I936" s="793"/>
      <c r="J936" s="793"/>
      <c r="K936" s="793"/>
      <c r="L936" s="793"/>
      <c r="M936" s="793"/>
      <c r="N936" s="793"/>
      <c r="O936" s="793"/>
      <c r="P936" s="793"/>
      <c r="Q936" s="793"/>
      <c r="R936" s="793"/>
      <c r="S936" s="793"/>
      <c r="T936" s="793"/>
      <c r="U936" s="793"/>
      <c r="V936" s="793"/>
      <c r="W936" s="793"/>
      <c r="X936" s="793"/>
      <c r="Y936" s="793"/>
      <c r="Z936" s="793"/>
    </row>
    <row r="937">
      <c r="A937" s="791">
        <f t="shared" si="1"/>
        <v>45793</v>
      </c>
      <c r="B937" s="793"/>
      <c r="C937" s="793"/>
      <c r="D937" s="793"/>
      <c r="E937" s="793"/>
      <c r="F937" s="793"/>
      <c r="G937" s="793"/>
      <c r="H937" s="793"/>
      <c r="I937" s="793"/>
      <c r="J937" s="793"/>
      <c r="K937" s="793"/>
      <c r="L937" s="793"/>
      <c r="M937" s="793"/>
      <c r="N937" s="793"/>
      <c r="O937" s="793"/>
      <c r="P937" s="793"/>
      <c r="Q937" s="793"/>
      <c r="R937" s="793"/>
      <c r="S937" s="793"/>
      <c r="T937" s="793"/>
      <c r="U937" s="793"/>
      <c r="V937" s="793"/>
      <c r="W937" s="793"/>
      <c r="X937" s="793"/>
      <c r="Y937" s="793"/>
      <c r="Z937" s="793"/>
    </row>
    <row r="938">
      <c r="A938" s="791">
        <f t="shared" si="1"/>
        <v>45794</v>
      </c>
      <c r="B938" s="793"/>
      <c r="C938" s="793"/>
      <c r="D938" s="793"/>
      <c r="E938" s="793"/>
      <c r="F938" s="793"/>
      <c r="G938" s="793"/>
      <c r="H938" s="793"/>
      <c r="I938" s="793"/>
      <c r="J938" s="793"/>
      <c r="K938" s="793"/>
      <c r="L938" s="793"/>
      <c r="M938" s="793"/>
      <c r="N938" s="793"/>
      <c r="O938" s="793"/>
      <c r="P938" s="793"/>
      <c r="Q938" s="793"/>
      <c r="R938" s="793"/>
      <c r="S938" s="793"/>
      <c r="T938" s="793"/>
      <c r="U938" s="793"/>
      <c r="V938" s="793"/>
      <c r="W938" s="793"/>
      <c r="X938" s="793"/>
      <c r="Y938" s="793"/>
      <c r="Z938" s="793"/>
    </row>
    <row r="939">
      <c r="A939" s="791">
        <f t="shared" si="1"/>
        <v>45795</v>
      </c>
      <c r="B939" s="793"/>
      <c r="C939" s="793"/>
      <c r="D939" s="793"/>
      <c r="E939" s="793"/>
      <c r="F939" s="793"/>
      <c r="G939" s="793"/>
      <c r="H939" s="793"/>
      <c r="I939" s="793"/>
      <c r="J939" s="793"/>
      <c r="K939" s="793"/>
      <c r="L939" s="793"/>
      <c r="M939" s="793"/>
      <c r="N939" s="793"/>
      <c r="O939" s="793"/>
      <c r="P939" s="793"/>
      <c r="Q939" s="793"/>
      <c r="R939" s="793"/>
      <c r="S939" s="793"/>
      <c r="T939" s="793"/>
      <c r="U939" s="793"/>
      <c r="V939" s="793"/>
      <c r="W939" s="793"/>
      <c r="X939" s="793"/>
      <c r="Y939" s="793"/>
      <c r="Z939" s="793"/>
    </row>
    <row r="940">
      <c r="A940" s="791">
        <f t="shared" si="1"/>
        <v>45796</v>
      </c>
      <c r="B940" s="793"/>
      <c r="C940" s="793"/>
      <c r="D940" s="793"/>
      <c r="E940" s="793"/>
      <c r="F940" s="793"/>
      <c r="G940" s="793"/>
      <c r="H940" s="793"/>
      <c r="I940" s="793"/>
      <c r="J940" s="793"/>
      <c r="K940" s="793"/>
      <c r="L940" s="793"/>
      <c r="M940" s="793"/>
      <c r="N940" s="793"/>
      <c r="O940" s="793"/>
      <c r="P940" s="793"/>
      <c r="Q940" s="793"/>
      <c r="R940" s="793"/>
      <c r="S940" s="793"/>
      <c r="T940" s="793"/>
      <c r="U940" s="793"/>
      <c r="V940" s="793"/>
      <c r="W940" s="793"/>
      <c r="X940" s="793"/>
      <c r="Y940" s="793"/>
      <c r="Z940" s="793"/>
    </row>
    <row r="941">
      <c r="A941" s="791">
        <f t="shared" si="1"/>
        <v>45797</v>
      </c>
      <c r="B941" s="793"/>
      <c r="C941" s="793"/>
      <c r="D941" s="793"/>
      <c r="E941" s="793"/>
      <c r="F941" s="793"/>
      <c r="G941" s="793"/>
      <c r="H941" s="793"/>
      <c r="I941" s="793"/>
      <c r="J941" s="793"/>
      <c r="K941" s="793"/>
      <c r="L941" s="793"/>
      <c r="M941" s="793"/>
      <c r="N941" s="793"/>
      <c r="O941" s="793"/>
      <c r="P941" s="793"/>
      <c r="Q941" s="793"/>
      <c r="R941" s="793"/>
      <c r="S941" s="793"/>
      <c r="T941" s="793"/>
      <c r="U941" s="793"/>
      <c r="V941" s="793"/>
      <c r="W941" s="793"/>
      <c r="X941" s="793"/>
      <c r="Y941" s="793"/>
      <c r="Z941" s="793"/>
    </row>
    <row r="942">
      <c r="A942" s="791">
        <f t="shared" si="1"/>
        <v>45798</v>
      </c>
      <c r="B942" s="793"/>
      <c r="C942" s="793"/>
      <c r="D942" s="793"/>
      <c r="E942" s="793"/>
      <c r="F942" s="793"/>
      <c r="G942" s="793"/>
      <c r="H942" s="793"/>
      <c r="I942" s="793"/>
      <c r="J942" s="793"/>
      <c r="K942" s="793"/>
      <c r="L942" s="793"/>
      <c r="M942" s="793"/>
      <c r="N942" s="793"/>
      <c r="O942" s="793"/>
      <c r="P942" s="793"/>
      <c r="Q942" s="793"/>
      <c r="R942" s="793"/>
      <c r="S942" s="793"/>
      <c r="T942" s="793"/>
      <c r="U942" s="793"/>
      <c r="V942" s="793"/>
      <c r="W942" s="793"/>
      <c r="X942" s="793"/>
      <c r="Y942" s="793"/>
      <c r="Z942" s="793"/>
    </row>
    <row r="943">
      <c r="A943" s="791">
        <f t="shared" si="1"/>
        <v>45799</v>
      </c>
      <c r="B943" s="793"/>
      <c r="C943" s="793"/>
      <c r="D943" s="793"/>
      <c r="E943" s="793"/>
      <c r="F943" s="793"/>
      <c r="G943" s="793"/>
      <c r="H943" s="793"/>
      <c r="I943" s="793"/>
      <c r="J943" s="793"/>
      <c r="K943" s="793"/>
      <c r="L943" s="793"/>
      <c r="M943" s="793"/>
      <c r="N943" s="793"/>
      <c r="O943" s="793"/>
      <c r="P943" s="793"/>
      <c r="Q943" s="793"/>
      <c r="R943" s="793"/>
      <c r="S943" s="793"/>
      <c r="T943" s="793"/>
      <c r="U943" s="793"/>
      <c r="V943" s="793"/>
      <c r="W943" s="793"/>
      <c r="X943" s="793"/>
      <c r="Y943" s="793"/>
      <c r="Z943" s="793"/>
    </row>
    <row r="944">
      <c r="A944" s="791">
        <f t="shared" si="1"/>
        <v>45800</v>
      </c>
      <c r="B944" s="793"/>
      <c r="C944" s="793"/>
      <c r="D944" s="793"/>
      <c r="E944" s="793"/>
      <c r="F944" s="793"/>
      <c r="G944" s="793"/>
      <c r="H944" s="793"/>
      <c r="I944" s="793"/>
      <c r="J944" s="793"/>
      <c r="K944" s="793"/>
      <c r="L944" s="793"/>
      <c r="M944" s="793"/>
      <c r="N944" s="793"/>
      <c r="O944" s="793"/>
      <c r="P944" s="793"/>
      <c r="Q944" s="793"/>
      <c r="R944" s="793"/>
      <c r="S944" s="793"/>
      <c r="T944" s="793"/>
      <c r="U944" s="793"/>
      <c r="V944" s="793"/>
      <c r="W944" s="793"/>
      <c r="X944" s="793"/>
      <c r="Y944" s="793"/>
      <c r="Z944" s="793"/>
    </row>
    <row r="945">
      <c r="A945" s="791">
        <f t="shared" si="1"/>
        <v>45801</v>
      </c>
      <c r="B945" s="793"/>
      <c r="C945" s="793"/>
      <c r="D945" s="793"/>
      <c r="E945" s="793"/>
      <c r="F945" s="793"/>
      <c r="G945" s="793"/>
      <c r="H945" s="793"/>
      <c r="I945" s="793"/>
      <c r="J945" s="793"/>
      <c r="K945" s="793"/>
      <c r="L945" s="793"/>
      <c r="M945" s="793"/>
      <c r="N945" s="793"/>
      <c r="O945" s="793"/>
      <c r="P945" s="793"/>
      <c r="Q945" s="793"/>
      <c r="R945" s="793"/>
      <c r="S945" s="793"/>
      <c r="T945" s="793"/>
      <c r="U945" s="793"/>
      <c r="V945" s="793"/>
      <c r="W945" s="793"/>
      <c r="X945" s="793"/>
      <c r="Y945" s="793"/>
      <c r="Z945" s="793"/>
    </row>
    <row r="946">
      <c r="A946" s="791">
        <f t="shared" si="1"/>
        <v>45802</v>
      </c>
      <c r="B946" s="793"/>
      <c r="C946" s="793"/>
      <c r="D946" s="793"/>
      <c r="E946" s="793"/>
      <c r="F946" s="793"/>
      <c r="G946" s="793"/>
      <c r="H946" s="793"/>
      <c r="I946" s="793"/>
      <c r="J946" s="793"/>
      <c r="K946" s="793"/>
      <c r="L946" s="793"/>
      <c r="M946" s="793"/>
      <c r="N946" s="793"/>
      <c r="O946" s="793"/>
      <c r="P946" s="793"/>
      <c r="Q946" s="793"/>
      <c r="R946" s="793"/>
      <c r="S946" s="793"/>
      <c r="T946" s="793"/>
      <c r="U946" s="793"/>
      <c r="V946" s="793"/>
      <c r="W946" s="793"/>
      <c r="X946" s="793"/>
      <c r="Y946" s="793"/>
      <c r="Z946" s="793"/>
    </row>
    <row r="947">
      <c r="A947" s="791">
        <f t="shared" si="1"/>
        <v>45803</v>
      </c>
      <c r="B947" s="793"/>
      <c r="C947" s="793"/>
      <c r="D947" s="793"/>
      <c r="E947" s="793"/>
      <c r="F947" s="793"/>
      <c r="G947" s="793"/>
      <c r="H947" s="793"/>
      <c r="I947" s="793"/>
      <c r="J947" s="793"/>
      <c r="K947" s="793"/>
      <c r="L947" s="793"/>
      <c r="M947" s="793"/>
      <c r="N947" s="793"/>
      <c r="O947" s="793"/>
      <c r="P947" s="793"/>
      <c r="Q947" s="793"/>
      <c r="R947" s="793"/>
      <c r="S947" s="793"/>
      <c r="T947" s="793"/>
      <c r="U947" s="793"/>
      <c r="V947" s="793"/>
      <c r="W947" s="793"/>
      <c r="X947" s="793"/>
      <c r="Y947" s="793"/>
      <c r="Z947" s="793"/>
    </row>
    <row r="948">
      <c r="A948" s="791">
        <f t="shared" si="1"/>
        <v>45804</v>
      </c>
      <c r="B948" s="793"/>
      <c r="C948" s="793"/>
      <c r="D948" s="793"/>
      <c r="E948" s="793"/>
      <c r="F948" s="793"/>
      <c r="G948" s="793"/>
      <c r="H948" s="793"/>
      <c r="I948" s="793"/>
      <c r="J948" s="793"/>
      <c r="K948" s="793"/>
      <c r="L948" s="793"/>
      <c r="M948" s="793"/>
      <c r="N948" s="793"/>
      <c r="O948" s="793"/>
      <c r="P948" s="793"/>
      <c r="Q948" s="793"/>
      <c r="R948" s="793"/>
      <c r="S948" s="793"/>
      <c r="T948" s="793"/>
      <c r="U948" s="793"/>
      <c r="V948" s="793"/>
      <c r="W948" s="793"/>
      <c r="X948" s="793"/>
      <c r="Y948" s="793"/>
      <c r="Z948" s="793"/>
    </row>
    <row r="949">
      <c r="A949" s="791">
        <f t="shared" si="1"/>
        <v>45805</v>
      </c>
      <c r="B949" s="793"/>
      <c r="C949" s="793"/>
      <c r="D949" s="793"/>
      <c r="E949" s="793"/>
      <c r="F949" s="793"/>
      <c r="G949" s="793"/>
      <c r="H949" s="793"/>
      <c r="I949" s="793"/>
      <c r="J949" s="793"/>
      <c r="K949" s="793"/>
      <c r="L949" s="793"/>
      <c r="M949" s="793"/>
      <c r="N949" s="793"/>
      <c r="O949" s="793"/>
      <c r="P949" s="793"/>
      <c r="Q949" s="793"/>
      <c r="R949" s="793"/>
      <c r="S949" s="793"/>
      <c r="T949" s="793"/>
      <c r="U949" s="793"/>
      <c r="V949" s="793"/>
      <c r="W949" s="793"/>
      <c r="X949" s="793"/>
      <c r="Y949" s="793"/>
      <c r="Z949" s="793"/>
    </row>
    <row r="950">
      <c r="A950" s="791">
        <f t="shared" si="1"/>
        <v>45806</v>
      </c>
      <c r="B950" s="793"/>
      <c r="C950" s="793"/>
      <c r="D950" s="793"/>
      <c r="E950" s="793"/>
      <c r="F950" s="793"/>
      <c r="G950" s="793"/>
      <c r="H950" s="793"/>
      <c r="I950" s="793"/>
      <c r="J950" s="793"/>
      <c r="K950" s="793"/>
      <c r="L950" s="793"/>
      <c r="M950" s="793"/>
      <c r="N950" s="793"/>
      <c r="O950" s="793"/>
      <c r="P950" s="793"/>
      <c r="Q950" s="793"/>
      <c r="R950" s="793"/>
      <c r="S950" s="793"/>
      <c r="T950" s="793"/>
      <c r="U950" s="793"/>
      <c r="V950" s="793"/>
      <c r="W950" s="793"/>
      <c r="X950" s="793"/>
      <c r="Y950" s="793"/>
      <c r="Z950" s="793"/>
    </row>
    <row r="951">
      <c r="A951" s="791">
        <f t="shared" si="1"/>
        <v>45807</v>
      </c>
      <c r="B951" s="793"/>
      <c r="C951" s="793"/>
      <c r="D951" s="793"/>
      <c r="E951" s="793"/>
      <c r="F951" s="793"/>
      <c r="G951" s="793"/>
      <c r="H951" s="793"/>
      <c r="I951" s="793"/>
      <c r="J951" s="793"/>
      <c r="K951" s="793"/>
      <c r="L951" s="793"/>
      <c r="M951" s="793"/>
      <c r="N951" s="793"/>
      <c r="O951" s="793"/>
      <c r="P951" s="793"/>
      <c r="Q951" s="793"/>
      <c r="R951" s="793"/>
      <c r="S951" s="793"/>
      <c r="T951" s="793"/>
      <c r="U951" s="793"/>
      <c r="V951" s="793"/>
      <c r="W951" s="793"/>
      <c r="X951" s="793"/>
      <c r="Y951" s="793"/>
      <c r="Z951" s="793"/>
    </row>
    <row r="952">
      <c r="A952" s="791">
        <f t="shared" si="1"/>
        <v>45808</v>
      </c>
      <c r="B952" s="793"/>
      <c r="C952" s="793"/>
      <c r="D952" s="793"/>
      <c r="E952" s="793"/>
      <c r="F952" s="793"/>
      <c r="G952" s="793"/>
      <c r="H952" s="793"/>
      <c r="I952" s="793"/>
      <c r="J952" s="793"/>
      <c r="K952" s="793"/>
      <c r="L952" s="793"/>
      <c r="M952" s="793"/>
      <c r="N952" s="793"/>
      <c r="O952" s="793"/>
      <c r="P952" s="793"/>
      <c r="Q952" s="793"/>
      <c r="R952" s="793"/>
      <c r="S952" s="793"/>
      <c r="T952" s="793"/>
      <c r="U952" s="793"/>
      <c r="V952" s="793"/>
      <c r="W952" s="793"/>
      <c r="X952" s="793"/>
      <c r="Y952" s="793"/>
      <c r="Z952" s="793"/>
    </row>
    <row r="953">
      <c r="A953" s="791">
        <f t="shared" si="1"/>
        <v>45809</v>
      </c>
      <c r="B953" s="793"/>
      <c r="C953" s="793"/>
      <c r="D953" s="793"/>
      <c r="E953" s="793"/>
      <c r="F953" s="793"/>
      <c r="G953" s="793"/>
      <c r="H953" s="793"/>
      <c r="I953" s="793"/>
      <c r="J953" s="793"/>
      <c r="K953" s="793"/>
      <c r="L953" s="793"/>
      <c r="M953" s="793"/>
      <c r="N953" s="793"/>
      <c r="O953" s="793"/>
      <c r="P953" s="793"/>
      <c r="Q953" s="793"/>
      <c r="R953" s="793"/>
      <c r="S953" s="793"/>
      <c r="T953" s="793"/>
      <c r="U953" s="793"/>
      <c r="V953" s="793"/>
      <c r="W953" s="793"/>
      <c r="X953" s="793"/>
      <c r="Y953" s="793"/>
      <c r="Z953" s="793"/>
    </row>
    <row r="954">
      <c r="A954" s="791">
        <f t="shared" si="1"/>
        <v>45810</v>
      </c>
      <c r="B954" s="793"/>
      <c r="C954" s="793"/>
      <c r="D954" s="793"/>
      <c r="E954" s="793"/>
      <c r="F954" s="793"/>
      <c r="G954" s="793"/>
      <c r="H954" s="793"/>
      <c r="I954" s="793"/>
      <c r="J954" s="793"/>
      <c r="K954" s="793"/>
      <c r="L954" s="793"/>
      <c r="M954" s="793"/>
      <c r="N954" s="793"/>
      <c r="O954" s="793"/>
      <c r="P954" s="793"/>
      <c r="Q954" s="793"/>
      <c r="R954" s="793"/>
      <c r="S954" s="793"/>
      <c r="T954" s="793"/>
      <c r="U954" s="793"/>
      <c r="V954" s="793"/>
      <c r="W954" s="793"/>
      <c r="X954" s="793"/>
      <c r="Y954" s="793"/>
      <c r="Z954" s="793"/>
    </row>
    <row r="955">
      <c r="A955" s="791">
        <f t="shared" si="1"/>
        <v>45811</v>
      </c>
      <c r="B955" s="793"/>
      <c r="C955" s="793"/>
      <c r="D955" s="793"/>
      <c r="E955" s="793"/>
      <c r="F955" s="793"/>
      <c r="G955" s="793"/>
      <c r="H955" s="793"/>
      <c r="I955" s="793"/>
      <c r="J955" s="793"/>
      <c r="K955" s="793"/>
      <c r="L955" s="793"/>
      <c r="M955" s="793"/>
      <c r="N955" s="793"/>
      <c r="O955" s="793"/>
      <c r="P955" s="793"/>
      <c r="Q955" s="793"/>
      <c r="R955" s="793"/>
      <c r="S955" s="793"/>
      <c r="T955" s="793"/>
      <c r="U955" s="793"/>
      <c r="V955" s="793"/>
      <c r="W955" s="793"/>
      <c r="X955" s="793"/>
      <c r="Y955" s="793"/>
      <c r="Z955" s="793"/>
    </row>
    <row r="956">
      <c r="A956" s="791">
        <f t="shared" si="1"/>
        <v>45812</v>
      </c>
      <c r="B956" s="793"/>
      <c r="C956" s="793"/>
      <c r="D956" s="793"/>
      <c r="E956" s="793"/>
      <c r="F956" s="793"/>
      <c r="G956" s="793"/>
      <c r="H956" s="793"/>
      <c r="I956" s="793"/>
      <c r="J956" s="793"/>
      <c r="K956" s="793"/>
      <c r="L956" s="793"/>
      <c r="M956" s="793"/>
      <c r="N956" s="793"/>
      <c r="O956" s="793"/>
      <c r="P956" s="793"/>
      <c r="Q956" s="793"/>
      <c r="R956" s="793"/>
      <c r="S956" s="793"/>
      <c r="T956" s="793"/>
      <c r="U956" s="793"/>
      <c r="V956" s="793"/>
      <c r="W956" s="793"/>
      <c r="X956" s="793"/>
      <c r="Y956" s="793"/>
      <c r="Z956" s="793"/>
    </row>
    <row r="957">
      <c r="A957" s="791">
        <f t="shared" si="1"/>
        <v>45813</v>
      </c>
      <c r="B957" s="793"/>
      <c r="C957" s="793"/>
      <c r="D957" s="793"/>
      <c r="E957" s="793"/>
      <c r="F957" s="793"/>
      <c r="G957" s="793"/>
      <c r="H957" s="793"/>
      <c r="I957" s="793"/>
      <c r="J957" s="793"/>
      <c r="K957" s="793"/>
      <c r="L957" s="793"/>
      <c r="M957" s="793"/>
      <c r="N957" s="793"/>
      <c r="O957" s="793"/>
      <c r="P957" s="793"/>
      <c r="Q957" s="793"/>
      <c r="R957" s="793"/>
      <c r="S957" s="793"/>
      <c r="T957" s="793"/>
      <c r="U957" s="793"/>
      <c r="V957" s="793"/>
      <c r="W957" s="793"/>
      <c r="X957" s="793"/>
      <c r="Y957" s="793"/>
      <c r="Z957" s="793"/>
    </row>
    <row r="958">
      <c r="A958" s="791">
        <f t="shared" si="1"/>
        <v>45814</v>
      </c>
      <c r="B958" s="793"/>
      <c r="C958" s="793"/>
      <c r="D958" s="793"/>
      <c r="E958" s="793"/>
      <c r="F958" s="793"/>
      <c r="G958" s="793"/>
      <c r="H958" s="793"/>
      <c r="I958" s="793"/>
      <c r="J958" s="793"/>
      <c r="K958" s="793"/>
      <c r="L958" s="793"/>
      <c r="M958" s="793"/>
      <c r="N958" s="793"/>
      <c r="O958" s="793"/>
      <c r="P958" s="793"/>
      <c r="Q958" s="793"/>
      <c r="R958" s="793"/>
      <c r="S958" s="793"/>
      <c r="T958" s="793"/>
      <c r="U958" s="793"/>
      <c r="V958" s="793"/>
      <c r="W958" s="793"/>
      <c r="X958" s="793"/>
      <c r="Y958" s="793"/>
      <c r="Z958" s="793"/>
    </row>
    <row r="959">
      <c r="A959" s="791">
        <f t="shared" si="1"/>
        <v>45815</v>
      </c>
      <c r="B959" s="793"/>
      <c r="C959" s="793"/>
      <c r="D959" s="793"/>
      <c r="E959" s="793"/>
      <c r="F959" s="793"/>
      <c r="G959" s="793"/>
      <c r="H959" s="793"/>
      <c r="I959" s="793"/>
      <c r="J959" s="793"/>
      <c r="K959" s="793"/>
      <c r="L959" s="793"/>
      <c r="M959" s="793"/>
      <c r="N959" s="793"/>
      <c r="O959" s="793"/>
      <c r="P959" s="793"/>
      <c r="Q959" s="793"/>
      <c r="R959" s="793"/>
      <c r="S959" s="793"/>
      <c r="T959" s="793"/>
      <c r="U959" s="793"/>
      <c r="V959" s="793"/>
      <c r="W959" s="793"/>
      <c r="X959" s="793"/>
      <c r="Y959" s="793"/>
      <c r="Z959" s="793"/>
    </row>
    <row r="960">
      <c r="A960" s="791">
        <f t="shared" si="1"/>
        <v>45816</v>
      </c>
      <c r="B960" s="793"/>
      <c r="C960" s="793"/>
      <c r="D960" s="793"/>
      <c r="E960" s="793"/>
      <c r="F960" s="793"/>
      <c r="G960" s="793"/>
      <c r="H960" s="793"/>
      <c r="I960" s="793"/>
      <c r="J960" s="793"/>
      <c r="K960" s="793"/>
      <c r="L960" s="793"/>
      <c r="M960" s="793"/>
      <c r="N960" s="793"/>
      <c r="O960" s="793"/>
      <c r="P960" s="793"/>
      <c r="Q960" s="793"/>
      <c r="R960" s="793"/>
      <c r="S960" s="793"/>
      <c r="T960" s="793"/>
      <c r="U960" s="793"/>
      <c r="V960" s="793"/>
      <c r="W960" s="793"/>
      <c r="X960" s="793"/>
      <c r="Y960" s="793"/>
      <c r="Z960" s="793"/>
    </row>
    <row r="961">
      <c r="A961" s="791">
        <f t="shared" si="1"/>
        <v>45817</v>
      </c>
      <c r="B961" s="793"/>
      <c r="C961" s="793"/>
      <c r="D961" s="793"/>
      <c r="E961" s="793"/>
      <c r="F961" s="793"/>
      <c r="G961" s="793"/>
      <c r="H961" s="793"/>
      <c r="I961" s="793"/>
      <c r="J961" s="793"/>
      <c r="K961" s="793"/>
      <c r="L961" s="793"/>
      <c r="M961" s="793"/>
      <c r="N961" s="793"/>
      <c r="O961" s="793"/>
      <c r="P961" s="793"/>
      <c r="Q961" s="793"/>
      <c r="R961" s="793"/>
      <c r="S961" s="793"/>
      <c r="T961" s="793"/>
      <c r="U961" s="793"/>
      <c r="V961" s="793"/>
      <c r="W961" s="793"/>
      <c r="X961" s="793"/>
      <c r="Y961" s="793"/>
      <c r="Z961" s="793"/>
    </row>
    <row r="962">
      <c r="A962" s="791">
        <f t="shared" si="1"/>
        <v>45818</v>
      </c>
      <c r="B962" s="793"/>
      <c r="C962" s="793"/>
      <c r="D962" s="793"/>
      <c r="E962" s="793"/>
      <c r="F962" s="793"/>
      <c r="G962" s="793"/>
      <c r="H962" s="793"/>
      <c r="I962" s="793"/>
      <c r="J962" s="793"/>
      <c r="K962" s="793"/>
      <c r="L962" s="793"/>
      <c r="M962" s="793"/>
      <c r="N962" s="793"/>
      <c r="O962" s="793"/>
      <c r="P962" s="793"/>
      <c r="Q962" s="793"/>
      <c r="R962" s="793"/>
      <c r="S962" s="793"/>
      <c r="T962" s="793"/>
      <c r="U962" s="793"/>
      <c r="V962" s="793"/>
      <c r="W962" s="793"/>
      <c r="X962" s="793"/>
      <c r="Y962" s="793"/>
      <c r="Z962" s="793"/>
    </row>
    <row r="963">
      <c r="A963" s="791">
        <f t="shared" si="1"/>
        <v>45819</v>
      </c>
      <c r="B963" s="793"/>
      <c r="C963" s="793"/>
      <c r="D963" s="793"/>
      <c r="E963" s="793"/>
      <c r="F963" s="793"/>
      <c r="G963" s="793"/>
      <c r="H963" s="793"/>
      <c r="I963" s="793"/>
      <c r="J963" s="793"/>
      <c r="K963" s="793"/>
      <c r="L963" s="793"/>
      <c r="M963" s="793"/>
      <c r="N963" s="793"/>
      <c r="O963" s="793"/>
      <c r="P963" s="793"/>
      <c r="Q963" s="793"/>
      <c r="R963" s="793"/>
      <c r="S963" s="793"/>
      <c r="T963" s="793"/>
      <c r="U963" s="793"/>
      <c r="V963" s="793"/>
      <c r="W963" s="793"/>
      <c r="X963" s="793"/>
      <c r="Y963" s="793"/>
      <c r="Z963" s="793"/>
    </row>
    <row r="964">
      <c r="A964" s="791">
        <f t="shared" si="1"/>
        <v>45820</v>
      </c>
      <c r="B964" s="793"/>
      <c r="C964" s="793"/>
      <c r="D964" s="793"/>
      <c r="E964" s="793"/>
      <c r="F964" s="793"/>
      <c r="G964" s="793"/>
      <c r="H964" s="793"/>
      <c r="I964" s="793"/>
      <c r="J964" s="793"/>
      <c r="K964" s="793"/>
      <c r="L964" s="793"/>
      <c r="M964" s="793"/>
      <c r="N964" s="793"/>
      <c r="O964" s="793"/>
      <c r="P964" s="793"/>
      <c r="Q964" s="793"/>
      <c r="R964" s="793"/>
      <c r="S964" s="793"/>
      <c r="T964" s="793"/>
      <c r="U964" s="793"/>
      <c r="V964" s="793"/>
      <c r="W964" s="793"/>
      <c r="X964" s="793"/>
      <c r="Y964" s="793"/>
      <c r="Z964" s="793"/>
    </row>
    <row r="965">
      <c r="A965" s="791">
        <f t="shared" si="1"/>
        <v>45821</v>
      </c>
      <c r="B965" s="793"/>
      <c r="C965" s="793"/>
      <c r="D965" s="793"/>
      <c r="E965" s="793"/>
      <c r="F965" s="793"/>
      <c r="G965" s="793"/>
      <c r="H965" s="793"/>
      <c r="I965" s="793"/>
      <c r="J965" s="793"/>
      <c r="K965" s="793"/>
      <c r="L965" s="793"/>
      <c r="M965" s="793"/>
      <c r="N965" s="793"/>
      <c r="O965" s="793"/>
      <c r="P965" s="793"/>
      <c r="Q965" s="793"/>
      <c r="R965" s="793"/>
      <c r="S965" s="793"/>
      <c r="T965" s="793"/>
      <c r="U965" s="793"/>
      <c r="V965" s="793"/>
      <c r="W965" s="793"/>
      <c r="X965" s="793"/>
      <c r="Y965" s="793"/>
      <c r="Z965" s="793"/>
    </row>
    <row r="966">
      <c r="A966" s="791">
        <f t="shared" si="1"/>
        <v>45822</v>
      </c>
      <c r="B966" s="793"/>
      <c r="C966" s="793"/>
      <c r="D966" s="793"/>
      <c r="E966" s="793"/>
      <c r="F966" s="793"/>
      <c r="G966" s="793"/>
      <c r="H966" s="793"/>
      <c r="I966" s="793"/>
      <c r="J966" s="793"/>
      <c r="K966" s="793"/>
      <c r="L966" s="793"/>
      <c r="M966" s="793"/>
      <c r="N966" s="793"/>
      <c r="O966" s="793"/>
      <c r="P966" s="793"/>
      <c r="Q966" s="793"/>
      <c r="R966" s="793"/>
      <c r="S966" s="793"/>
      <c r="T966" s="793"/>
      <c r="U966" s="793"/>
      <c r="V966" s="793"/>
      <c r="W966" s="793"/>
      <c r="X966" s="793"/>
      <c r="Y966" s="793"/>
      <c r="Z966" s="793"/>
    </row>
    <row r="967">
      <c r="A967" s="791">
        <f t="shared" si="1"/>
        <v>45823</v>
      </c>
      <c r="B967" s="793"/>
      <c r="C967" s="793"/>
      <c r="D967" s="793"/>
      <c r="E967" s="793"/>
      <c r="F967" s="793"/>
      <c r="G967" s="793"/>
      <c r="H967" s="793"/>
      <c r="I967" s="793"/>
      <c r="J967" s="793"/>
      <c r="K967" s="793"/>
      <c r="L967" s="793"/>
      <c r="M967" s="793"/>
      <c r="N967" s="793"/>
      <c r="O967" s="793"/>
      <c r="P967" s="793"/>
      <c r="Q967" s="793"/>
      <c r="R967" s="793"/>
      <c r="S967" s="793"/>
      <c r="T967" s="793"/>
      <c r="U967" s="793"/>
      <c r="V967" s="793"/>
      <c r="W967" s="793"/>
      <c r="X967" s="793"/>
      <c r="Y967" s="793"/>
      <c r="Z967" s="793"/>
    </row>
    <row r="968">
      <c r="A968" s="791">
        <f t="shared" si="1"/>
        <v>45824</v>
      </c>
      <c r="B968" s="793"/>
      <c r="C968" s="793"/>
      <c r="D968" s="793"/>
      <c r="E968" s="793"/>
      <c r="F968" s="793"/>
      <c r="G968" s="793"/>
      <c r="H968" s="793"/>
      <c r="I968" s="793"/>
      <c r="J968" s="793"/>
      <c r="K968" s="793"/>
      <c r="L968" s="793"/>
      <c r="M968" s="793"/>
      <c r="N968" s="793"/>
      <c r="O968" s="793"/>
      <c r="P968" s="793"/>
      <c r="Q968" s="793"/>
      <c r="R968" s="793"/>
      <c r="S968" s="793"/>
      <c r="T968" s="793"/>
      <c r="U968" s="793"/>
      <c r="V968" s="793"/>
      <c r="W968" s="793"/>
      <c r="X968" s="793"/>
      <c r="Y968" s="793"/>
      <c r="Z968" s="793"/>
    </row>
    <row r="969">
      <c r="A969" s="791">
        <f t="shared" si="1"/>
        <v>45825</v>
      </c>
      <c r="B969" s="793"/>
      <c r="C969" s="793"/>
      <c r="D969" s="793"/>
      <c r="E969" s="793"/>
      <c r="F969" s="793"/>
      <c r="G969" s="793"/>
      <c r="H969" s="793"/>
      <c r="I969" s="793"/>
      <c r="J969" s="793"/>
      <c r="K969" s="793"/>
      <c r="L969" s="793"/>
      <c r="M969" s="793"/>
      <c r="N969" s="793"/>
      <c r="O969" s="793"/>
      <c r="P969" s="793"/>
      <c r="Q969" s="793"/>
      <c r="R969" s="793"/>
      <c r="S969" s="793"/>
      <c r="T969" s="793"/>
      <c r="U969" s="793"/>
      <c r="V969" s="793"/>
      <c r="W969" s="793"/>
      <c r="X969" s="793"/>
      <c r="Y969" s="793"/>
      <c r="Z969" s="793"/>
    </row>
    <row r="970">
      <c r="A970" s="791">
        <f t="shared" si="1"/>
        <v>45826</v>
      </c>
      <c r="B970" s="793"/>
      <c r="C970" s="793"/>
      <c r="D970" s="793"/>
      <c r="E970" s="793"/>
      <c r="F970" s="793"/>
      <c r="G970" s="793"/>
      <c r="H970" s="793"/>
      <c r="I970" s="793"/>
      <c r="J970" s="793"/>
      <c r="K970" s="793"/>
      <c r="L970" s="793"/>
      <c r="M970" s="793"/>
      <c r="N970" s="793"/>
      <c r="O970" s="793"/>
      <c r="P970" s="793"/>
      <c r="Q970" s="793"/>
      <c r="R970" s="793"/>
      <c r="S970" s="793"/>
      <c r="T970" s="793"/>
      <c r="U970" s="793"/>
      <c r="V970" s="793"/>
      <c r="W970" s="793"/>
      <c r="X970" s="793"/>
      <c r="Y970" s="793"/>
      <c r="Z970" s="793"/>
    </row>
    <row r="971">
      <c r="A971" s="791">
        <f t="shared" si="1"/>
        <v>45827</v>
      </c>
      <c r="B971" s="793"/>
      <c r="C971" s="793"/>
      <c r="D971" s="793"/>
      <c r="E971" s="793"/>
      <c r="F971" s="793"/>
      <c r="G971" s="793"/>
      <c r="H971" s="793"/>
      <c r="I971" s="793"/>
      <c r="J971" s="793"/>
      <c r="K971" s="793"/>
      <c r="L971" s="793"/>
      <c r="M971" s="793"/>
      <c r="N971" s="793"/>
      <c r="O971" s="793"/>
      <c r="P971" s="793"/>
      <c r="Q971" s="793"/>
      <c r="R971" s="793"/>
      <c r="S971" s="793"/>
      <c r="T971" s="793"/>
      <c r="U971" s="793"/>
      <c r="V971" s="793"/>
      <c r="W971" s="793"/>
      <c r="X971" s="793"/>
      <c r="Y971" s="793"/>
      <c r="Z971" s="793"/>
    </row>
    <row r="972">
      <c r="A972" s="791">
        <f t="shared" si="1"/>
        <v>45828</v>
      </c>
      <c r="B972" s="793"/>
      <c r="C972" s="793"/>
      <c r="D972" s="793"/>
      <c r="E972" s="793"/>
      <c r="F972" s="793"/>
      <c r="G972" s="793"/>
      <c r="H972" s="793"/>
      <c r="I972" s="793"/>
      <c r="J972" s="793"/>
      <c r="K972" s="793"/>
      <c r="L972" s="793"/>
      <c r="M972" s="793"/>
      <c r="N972" s="793"/>
      <c r="O972" s="793"/>
      <c r="P972" s="793"/>
      <c r="Q972" s="793"/>
      <c r="R972" s="793"/>
      <c r="S972" s="793"/>
      <c r="T972" s="793"/>
      <c r="U972" s="793"/>
      <c r="V972" s="793"/>
      <c r="W972" s="793"/>
      <c r="X972" s="793"/>
      <c r="Y972" s="793"/>
      <c r="Z972" s="793"/>
    </row>
    <row r="973">
      <c r="A973" s="791">
        <f t="shared" si="1"/>
        <v>45829</v>
      </c>
      <c r="B973" s="793"/>
      <c r="C973" s="793"/>
      <c r="D973" s="793"/>
      <c r="E973" s="793"/>
      <c r="F973" s="793"/>
      <c r="G973" s="793"/>
      <c r="H973" s="793"/>
      <c r="I973" s="793"/>
      <c r="J973" s="793"/>
      <c r="K973" s="793"/>
      <c r="L973" s="793"/>
      <c r="M973" s="793"/>
      <c r="N973" s="793"/>
      <c r="O973" s="793"/>
      <c r="P973" s="793"/>
      <c r="Q973" s="793"/>
      <c r="R973" s="793"/>
      <c r="S973" s="793"/>
      <c r="T973" s="793"/>
      <c r="U973" s="793"/>
      <c r="V973" s="793"/>
      <c r="W973" s="793"/>
      <c r="X973" s="793"/>
      <c r="Y973" s="793"/>
      <c r="Z973" s="793"/>
    </row>
    <row r="974">
      <c r="A974" s="791">
        <f t="shared" si="1"/>
        <v>45830</v>
      </c>
      <c r="B974" s="793"/>
      <c r="C974" s="793"/>
      <c r="D974" s="793"/>
      <c r="E974" s="793"/>
      <c r="F974" s="793"/>
      <c r="G974" s="793"/>
      <c r="H974" s="793"/>
      <c r="I974" s="793"/>
      <c r="J974" s="793"/>
      <c r="K974" s="793"/>
      <c r="L974" s="793"/>
      <c r="M974" s="793"/>
      <c r="N974" s="793"/>
      <c r="O974" s="793"/>
      <c r="P974" s="793"/>
      <c r="Q974" s="793"/>
      <c r="R974" s="793"/>
      <c r="S974" s="793"/>
      <c r="T974" s="793"/>
      <c r="U974" s="793"/>
      <c r="V974" s="793"/>
      <c r="W974" s="793"/>
      <c r="X974" s="793"/>
      <c r="Y974" s="793"/>
      <c r="Z974" s="793"/>
    </row>
    <row r="975">
      <c r="A975" s="791">
        <f t="shared" si="1"/>
        <v>45831</v>
      </c>
      <c r="B975" s="793"/>
      <c r="C975" s="793"/>
      <c r="D975" s="793"/>
      <c r="E975" s="793"/>
      <c r="F975" s="793"/>
      <c r="G975" s="793"/>
      <c r="H975" s="793"/>
      <c r="I975" s="793"/>
      <c r="J975" s="793"/>
      <c r="K975" s="793"/>
      <c r="L975" s="793"/>
      <c r="M975" s="793"/>
      <c r="N975" s="793"/>
      <c r="O975" s="793"/>
      <c r="P975" s="793"/>
      <c r="Q975" s="793"/>
      <c r="R975" s="793"/>
      <c r="S975" s="793"/>
      <c r="T975" s="793"/>
      <c r="U975" s="793"/>
      <c r="V975" s="793"/>
      <c r="W975" s="793"/>
      <c r="X975" s="793"/>
      <c r="Y975" s="793"/>
      <c r="Z975" s="793"/>
    </row>
    <row r="976">
      <c r="A976" s="791">
        <f t="shared" si="1"/>
        <v>45832</v>
      </c>
      <c r="B976" s="793"/>
      <c r="C976" s="793"/>
      <c r="D976" s="793"/>
      <c r="E976" s="793"/>
      <c r="F976" s="793"/>
      <c r="G976" s="793"/>
      <c r="H976" s="793"/>
      <c r="I976" s="793"/>
      <c r="J976" s="793"/>
      <c r="K976" s="793"/>
      <c r="L976" s="793"/>
      <c r="M976" s="793"/>
      <c r="N976" s="793"/>
      <c r="O976" s="793"/>
      <c r="P976" s="793"/>
      <c r="Q976" s="793"/>
      <c r="R976" s="793"/>
      <c r="S976" s="793"/>
      <c r="T976" s="793"/>
      <c r="U976" s="793"/>
      <c r="V976" s="793"/>
      <c r="W976" s="793"/>
      <c r="X976" s="793"/>
      <c r="Y976" s="793"/>
      <c r="Z976" s="793"/>
    </row>
    <row r="977">
      <c r="A977" s="791">
        <f t="shared" si="1"/>
        <v>45833</v>
      </c>
      <c r="B977" s="793"/>
      <c r="C977" s="793"/>
      <c r="D977" s="793"/>
      <c r="E977" s="793"/>
      <c r="F977" s="793"/>
      <c r="G977" s="793"/>
      <c r="H977" s="793"/>
      <c r="I977" s="793"/>
      <c r="J977" s="793"/>
      <c r="K977" s="793"/>
      <c r="L977" s="793"/>
      <c r="M977" s="793"/>
      <c r="N977" s="793"/>
      <c r="O977" s="793"/>
      <c r="P977" s="793"/>
      <c r="Q977" s="793"/>
      <c r="R977" s="793"/>
      <c r="S977" s="793"/>
      <c r="T977" s="793"/>
      <c r="U977" s="793"/>
      <c r="V977" s="793"/>
      <c r="W977" s="793"/>
      <c r="X977" s="793"/>
      <c r="Y977" s="793"/>
      <c r="Z977" s="793"/>
    </row>
    <row r="978">
      <c r="A978" s="791">
        <f t="shared" si="1"/>
        <v>45834</v>
      </c>
      <c r="B978" s="793"/>
      <c r="C978" s="793"/>
      <c r="D978" s="793"/>
      <c r="E978" s="793"/>
      <c r="F978" s="793"/>
      <c r="G978" s="793"/>
      <c r="H978" s="793"/>
      <c r="I978" s="793"/>
      <c r="J978" s="793"/>
      <c r="K978" s="793"/>
      <c r="L978" s="793"/>
      <c r="M978" s="793"/>
      <c r="N978" s="793"/>
      <c r="O978" s="793"/>
      <c r="P978" s="793"/>
      <c r="Q978" s="793"/>
      <c r="R978" s="793"/>
      <c r="S978" s="793"/>
      <c r="T978" s="793"/>
      <c r="U978" s="793"/>
      <c r="V978" s="793"/>
      <c r="W978" s="793"/>
      <c r="X978" s="793"/>
      <c r="Y978" s="793"/>
      <c r="Z978" s="793"/>
    </row>
    <row r="979">
      <c r="A979" s="791">
        <f t="shared" si="1"/>
        <v>45835</v>
      </c>
      <c r="B979" s="793"/>
      <c r="C979" s="793"/>
      <c r="D979" s="793"/>
      <c r="E979" s="793"/>
      <c r="F979" s="793"/>
      <c r="G979" s="793"/>
      <c r="H979" s="793"/>
      <c r="I979" s="793"/>
      <c r="J979" s="793"/>
      <c r="K979" s="793"/>
      <c r="L979" s="793"/>
      <c r="M979" s="793"/>
      <c r="N979" s="793"/>
      <c r="O979" s="793"/>
      <c r="P979" s="793"/>
      <c r="Q979" s="793"/>
      <c r="R979" s="793"/>
      <c r="S979" s="793"/>
      <c r="T979" s="793"/>
      <c r="U979" s="793"/>
      <c r="V979" s="793"/>
      <c r="W979" s="793"/>
      <c r="X979" s="793"/>
      <c r="Y979" s="793"/>
      <c r="Z979" s="793"/>
    </row>
    <row r="980">
      <c r="A980" s="791">
        <f t="shared" si="1"/>
        <v>45836</v>
      </c>
      <c r="B980" s="793"/>
      <c r="C980" s="793"/>
      <c r="D980" s="793"/>
      <c r="E980" s="793"/>
      <c r="F980" s="793"/>
      <c r="G980" s="793"/>
      <c r="H980" s="793"/>
      <c r="I980" s="793"/>
      <c r="J980" s="793"/>
      <c r="K980" s="793"/>
      <c r="L980" s="793"/>
      <c r="M980" s="793"/>
      <c r="N980" s="793"/>
      <c r="O980" s="793"/>
      <c r="P980" s="793"/>
      <c r="Q980" s="793"/>
      <c r="R980" s="793"/>
      <c r="S980" s="793"/>
      <c r="T980" s="793"/>
      <c r="U980" s="793"/>
      <c r="V980" s="793"/>
      <c r="W980" s="793"/>
      <c r="X980" s="793"/>
      <c r="Y980" s="793"/>
      <c r="Z980" s="793"/>
    </row>
    <row r="981">
      <c r="A981" s="791">
        <f t="shared" si="1"/>
        <v>45837</v>
      </c>
      <c r="B981" s="793"/>
      <c r="C981" s="793"/>
      <c r="D981" s="793"/>
      <c r="E981" s="793"/>
      <c r="F981" s="793"/>
      <c r="G981" s="793"/>
      <c r="H981" s="793"/>
      <c r="I981" s="793"/>
      <c r="J981" s="793"/>
      <c r="K981" s="793"/>
      <c r="L981" s="793"/>
      <c r="M981" s="793"/>
      <c r="N981" s="793"/>
      <c r="O981" s="793"/>
      <c r="P981" s="793"/>
      <c r="Q981" s="793"/>
      <c r="R981" s="793"/>
      <c r="S981" s="793"/>
      <c r="T981" s="793"/>
      <c r="U981" s="793"/>
      <c r="V981" s="793"/>
      <c r="W981" s="793"/>
      <c r="X981" s="793"/>
      <c r="Y981" s="793"/>
      <c r="Z981" s="793"/>
    </row>
    <row r="982">
      <c r="A982" s="791">
        <f t="shared" si="1"/>
        <v>45838</v>
      </c>
      <c r="B982" s="793"/>
      <c r="C982" s="793"/>
      <c r="D982" s="793"/>
      <c r="E982" s="793"/>
      <c r="F982" s="793"/>
      <c r="G982" s="793"/>
      <c r="H982" s="793"/>
      <c r="I982" s="793"/>
      <c r="J982" s="793"/>
      <c r="K982" s="793"/>
      <c r="L982" s="793"/>
      <c r="M982" s="793"/>
      <c r="N982" s="793"/>
      <c r="O982" s="793"/>
      <c r="P982" s="793"/>
      <c r="Q982" s="793"/>
      <c r="R982" s="793"/>
      <c r="S982" s="793"/>
      <c r="T982" s="793"/>
      <c r="U982" s="793"/>
      <c r="V982" s="793"/>
      <c r="W982" s="793"/>
      <c r="X982" s="793"/>
      <c r="Y982" s="793"/>
      <c r="Z982" s="793"/>
    </row>
    <row r="983">
      <c r="A983" s="791">
        <f t="shared" si="1"/>
        <v>45839</v>
      </c>
      <c r="B983" s="793"/>
      <c r="C983" s="793"/>
      <c r="D983" s="793"/>
      <c r="E983" s="793"/>
      <c r="F983" s="793"/>
      <c r="G983" s="793"/>
      <c r="H983" s="793"/>
      <c r="I983" s="793"/>
      <c r="J983" s="793"/>
      <c r="K983" s="793"/>
      <c r="L983" s="793"/>
      <c r="M983" s="793"/>
      <c r="N983" s="793"/>
      <c r="O983" s="793"/>
      <c r="P983" s="793"/>
      <c r="Q983" s="793"/>
      <c r="R983" s="793"/>
      <c r="S983" s="793"/>
      <c r="T983" s="793"/>
      <c r="U983" s="793"/>
      <c r="V983" s="793"/>
      <c r="W983" s="793"/>
      <c r="X983" s="793"/>
      <c r="Y983" s="793"/>
      <c r="Z983" s="793"/>
    </row>
    <row r="984">
      <c r="A984" s="791">
        <f t="shared" si="1"/>
        <v>45840</v>
      </c>
      <c r="B984" s="793"/>
      <c r="C984" s="793"/>
      <c r="D984" s="793"/>
      <c r="E984" s="793"/>
      <c r="F984" s="793"/>
      <c r="G984" s="793"/>
      <c r="H984" s="793"/>
      <c r="I984" s="793"/>
      <c r="J984" s="793"/>
      <c r="K984" s="793"/>
      <c r="L984" s="793"/>
      <c r="M984" s="793"/>
      <c r="N984" s="793"/>
      <c r="O984" s="793"/>
      <c r="P984" s="793"/>
      <c r="Q984" s="793"/>
      <c r="R984" s="793"/>
      <c r="S984" s="793"/>
      <c r="T984" s="793"/>
      <c r="U984" s="793"/>
      <c r="V984" s="793"/>
      <c r="W984" s="793"/>
      <c r="X984" s="793"/>
      <c r="Y984" s="793"/>
      <c r="Z984" s="793"/>
    </row>
    <row r="985">
      <c r="A985" s="791">
        <f t="shared" si="1"/>
        <v>45841</v>
      </c>
      <c r="B985" s="793"/>
      <c r="C985" s="793"/>
      <c r="D985" s="793"/>
      <c r="E985" s="793"/>
      <c r="F985" s="793"/>
      <c r="G985" s="793"/>
      <c r="H985" s="793"/>
      <c r="I985" s="793"/>
      <c r="J985" s="793"/>
      <c r="K985" s="793"/>
      <c r="L985" s="793"/>
      <c r="M985" s="793"/>
      <c r="N985" s="793"/>
      <c r="O985" s="793"/>
      <c r="P985" s="793"/>
      <c r="Q985" s="793"/>
      <c r="R985" s="793"/>
      <c r="S985" s="793"/>
      <c r="T985" s="793"/>
      <c r="U985" s="793"/>
      <c r="V985" s="793"/>
      <c r="W985" s="793"/>
      <c r="X985" s="793"/>
      <c r="Y985" s="793"/>
      <c r="Z985" s="793"/>
    </row>
    <row r="986">
      <c r="A986" s="791">
        <f t="shared" si="1"/>
        <v>45842</v>
      </c>
      <c r="B986" s="793"/>
      <c r="C986" s="793"/>
      <c r="D986" s="793"/>
      <c r="E986" s="793"/>
      <c r="F986" s="793"/>
      <c r="G986" s="793"/>
      <c r="H986" s="793"/>
      <c r="I986" s="793"/>
      <c r="J986" s="793"/>
      <c r="K986" s="793"/>
      <c r="L986" s="793"/>
      <c r="M986" s="793"/>
      <c r="N986" s="793"/>
      <c r="O986" s="793"/>
      <c r="P986" s="793"/>
      <c r="Q986" s="793"/>
      <c r="R986" s="793"/>
      <c r="S986" s="793"/>
      <c r="T986" s="793"/>
      <c r="U986" s="793"/>
      <c r="V986" s="793"/>
      <c r="W986" s="793"/>
      <c r="X986" s="793"/>
      <c r="Y986" s="793"/>
      <c r="Z986" s="793"/>
    </row>
    <row r="987">
      <c r="A987" s="791">
        <f t="shared" si="1"/>
        <v>45843</v>
      </c>
      <c r="B987" s="793"/>
      <c r="C987" s="793"/>
      <c r="D987" s="793"/>
      <c r="E987" s="793"/>
      <c r="F987" s="793"/>
      <c r="G987" s="793"/>
      <c r="H987" s="793"/>
      <c r="I987" s="793"/>
      <c r="J987" s="793"/>
      <c r="K987" s="793"/>
      <c r="L987" s="793"/>
      <c r="M987" s="793"/>
      <c r="N987" s="793"/>
      <c r="O987" s="793"/>
      <c r="P987" s="793"/>
      <c r="Q987" s="793"/>
      <c r="R987" s="793"/>
      <c r="S987" s="793"/>
      <c r="T987" s="793"/>
      <c r="U987" s="793"/>
      <c r="V987" s="793"/>
      <c r="W987" s="793"/>
      <c r="X987" s="793"/>
      <c r="Y987" s="793"/>
      <c r="Z987" s="793"/>
    </row>
    <row r="988">
      <c r="A988" s="791">
        <f t="shared" si="1"/>
        <v>45844</v>
      </c>
      <c r="B988" s="793"/>
      <c r="C988" s="793"/>
      <c r="D988" s="793"/>
      <c r="E988" s="793"/>
      <c r="F988" s="793"/>
      <c r="G988" s="793"/>
      <c r="H988" s="793"/>
      <c r="I988" s="793"/>
      <c r="J988" s="793"/>
      <c r="K988" s="793"/>
      <c r="L988" s="793"/>
      <c r="M988" s="793"/>
      <c r="N988" s="793"/>
      <c r="O988" s="793"/>
      <c r="P988" s="793"/>
      <c r="Q988" s="793"/>
      <c r="R988" s="793"/>
      <c r="S988" s="793"/>
      <c r="T988" s="793"/>
      <c r="U988" s="793"/>
      <c r="V988" s="793"/>
      <c r="W988" s="793"/>
      <c r="X988" s="793"/>
      <c r="Y988" s="793"/>
      <c r="Z988" s="793"/>
    </row>
    <row r="989">
      <c r="A989" s="791">
        <f t="shared" si="1"/>
        <v>45845</v>
      </c>
      <c r="B989" s="793"/>
      <c r="C989" s="793"/>
      <c r="D989" s="793"/>
      <c r="E989" s="793"/>
      <c r="F989" s="793"/>
      <c r="G989" s="793"/>
      <c r="H989" s="793"/>
      <c r="I989" s="793"/>
      <c r="J989" s="793"/>
      <c r="K989" s="793"/>
      <c r="L989" s="793"/>
      <c r="M989" s="793"/>
      <c r="N989" s="793"/>
      <c r="O989" s="793"/>
      <c r="P989" s="793"/>
      <c r="Q989" s="793"/>
      <c r="R989" s="793"/>
      <c r="S989" s="793"/>
      <c r="T989" s="793"/>
      <c r="U989" s="793"/>
      <c r="V989" s="793"/>
      <c r="W989" s="793"/>
      <c r="X989" s="793"/>
      <c r="Y989" s="793"/>
      <c r="Z989" s="793"/>
    </row>
    <row r="990">
      <c r="A990" s="791">
        <f t="shared" si="1"/>
        <v>45846</v>
      </c>
      <c r="B990" s="793"/>
      <c r="C990" s="793"/>
      <c r="D990" s="793"/>
      <c r="E990" s="793"/>
      <c r="F990" s="793"/>
      <c r="G990" s="793"/>
      <c r="H990" s="793"/>
      <c r="I990" s="793"/>
      <c r="J990" s="793"/>
      <c r="K990" s="793"/>
      <c r="L990" s="793"/>
      <c r="M990" s="793"/>
      <c r="N990" s="793"/>
      <c r="O990" s="793"/>
      <c r="P990" s="793"/>
      <c r="Q990" s="793"/>
      <c r="R990" s="793"/>
      <c r="S990" s="793"/>
      <c r="T990" s="793"/>
      <c r="U990" s="793"/>
      <c r="V990" s="793"/>
      <c r="W990" s="793"/>
      <c r="X990" s="793"/>
      <c r="Y990" s="793"/>
      <c r="Z990" s="793"/>
    </row>
    <row r="991">
      <c r="A991" s="791">
        <f t="shared" si="1"/>
        <v>45847</v>
      </c>
      <c r="B991" s="793"/>
      <c r="C991" s="793"/>
      <c r="D991" s="793"/>
      <c r="E991" s="793"/>
      <c r="F991" s="793"/>
      <c r="G991" s="793"/>
      <c r="H991" s="793"/>
      <c r="I991" s="793"/>
      <c r="J991" s="793"/>
      <c r="K991" s="793"/>
      <c r="L991" s="793"/>
      <c r="M991" s="793"/>
      <c r="N991" s="793"/>
      <c r="O991" s="793"/>
      <c r="P991" s="793"/>
      <c r="Q991" s="793"/>
      <c r="R991" s="793"/>
      <c r="S991" s="793"/>
      <c r="T991" s="793"/>
      <c r="U991" s="793"/>
      <c r="V991" s="793"/>
      <c r="W991" s="793"/>
      <c r="X991" s="793"/>
      <c r="Y991" s="793"/>
      <c r="Z991" s="793"/>
    </row>
    <row r="992">
      <c r="A992" s="791">
        <f t="shared" si="1"/>
        <v>45848</v>
      </c>
      <c r="B992" s="793"/>
      <c r="C992" s="793"/>
      <c r="D992" s="793"/>
      <c r="E992" s="793"/>
      <c r="F992" s="793"/>
      <c r="G992" s="793"/>
      <c r="H992" s="793"/>
      <c r="I992" s="793"/>
      <c r="J992" s="793"/>
      <c r="K992" s="793"/>
      <c r="L992" s="793"/>
      <c r="M992" s="793"/>
      <c r="N992" s="793"/>
      <c r="O992" s="793"/>
      <c r="P992" s="793"/>
      <c r="Q992" s="793"/>
      <c r="R992" s="793"/>
      <c r="S992" s="793"/>
      <c r="T992" s="793"/>
      <c r="U992" s="793"/>
      <c r="V992" s="793"/>
      <c r="W992" s="793"/>
      <c r="X992" s="793"/>
      <c r="Y992" s="793"/>
      <c r="Z992" s="793"/>
    </row>
    <row r="993">
      <c r="A993" s="791">
        <f t="shared" si="1"/>
        <v>45849</v>
      </c>
      <c r="B993" s="793"/>
      <c r="C993" s="793"/>
      <c r="D993" s="793"/>
      <c r="E993" s="793"/>
      <c r="F993" s="793"/>
      <c r="G993" s="793"/>
      <c r="H993" s="793"/>
      <c r="I993" s="793"/>
      <c r="J993" s="793"/>
      <c r="K993" s="793"/>
      <c r="L993" s="793"/>
      <c r="M993" s="793"/>
      <c r="N993" s="793"/>
      <c r="O993" s="793"/>
      <c r="P993" s="793"/>
      <c r="Q993" s="793"/>
      <c r="R993" s="793"/>
      <c r="S993" s="793"/>
      <c r="T993" s="793"/>
      <c r="U993" s="793"/>
      <c r="V993" s="793"/>
      <c r="W993" s="793"/>
      <c r="X993" s="793"/>
      <c r="Y993" s="793"/>
      <c r="Z993" s="793"/>
    </row>
    <row r="994">
      <c r="A994" s="791">
        <f t="shared" si="1"/>
        <v>45850</v>
      </c>
      <c r="B994" s="793"/>
      <c r="C994" s="793"/>
      <c r="D994" s="793"/>
      <c r="E994" s="793"/>
      <c r="F994" s="793"/>
      <c r="G994" s="793"/>
      <c r="H994" s="793"/>
      <c r="I994" s="793"/>
      <c r="J994" s="793"/>
      <c r="K994" s="793"/>
      <c r="L994" s="793"/>
      <c r="M994" s="793"/>
      <c r="N994" s="793"/>
      <c r="O994" s="793"/>
      <c r="P994" s="793"/>
      <c r="Q994" s="793"/>
      <c r="R994" s="793"/>
      <c r="S994" s="793"/>
      <c r="T994" s="793"/>
      <c r="U994" s="793"/>
      <c r="V994" s="793"/>
      <c r="W994" s="793"/>
      <c r="X994" s="793"/>
      <c r="Y994" s="793"/>
      <c r="Z994" s="793"/>
    </row>
    <row r="995">
      <c r="A995" s="791">
        <f t="shared" si="1"/>
        <v>45851</v>
      </c>
      <c r="B995" s="793"/>
      <c r="C995" s="793"/>
      <c r="D995" s="793"/>
      <c r="E995" s="793"/>
      <c r="F995" s="793"/>
      <c r="G995" s="793"/>
      <c r="H995" s="793"/>
      <c r="I995" s="793"/>
      <c r="J995" s="793"/>
      <c r="K995" s="793"/>
      <c r="L995" s="793"/>
      <c r="M995" s="793"/>
      <c r="N995" s="793"/>
      <c r="O995" s="793"/>
      <c r="P995" s="793"/>
      <c r="Q995" s="793"/>
      <c r="R995" s="793"/>
      <c r="S995" s="793"/>
      <c r="T995" s="793"/>
      <c r="U995" s="793"/>
      <c r="V995" s="793"/>
      <c r="W995" s="793"/>
      <c r="X995" s="793"/>
      <c r="Y995" s="793"/>
      <c r="Z995" s="793"/>
    </row>
    <row r="996">
      <c r="A996" s="791">
        <f t="shared" si="1"/>
        <v>45852</v>
      </c>
      <c r="B996" s="793"/>
      <c r="C996" s="793"/>
      <c r="D996" s="793"/>
      <c r="E996" s="793"/>
      <c r="F996" s="793"/>
      <c r="G996" s="793"/>
      <c r="H996" s="793"/>
      <c r="I996" s="793"/>
      <c r="J996" s="793"/>
      <c r="K996" s="793"/>
      <c r="L996" s="793"/>
      <c r="M996" s="793"/>
      <c r="N996" s="793"/>
      <c r="O996" s="793"/>
      <c r="P996" s="793"/>
      <c r="Q996" s="793"/>
      <c r="R996" s="793"/>
      <c r="S996" s="793"/>
      <c r="T996" s="793"/>
      <c r="U996" s="793"/>
      <c r="V996" s="793"/>
      <c r="W996" s="793"/>
      <c r="X996" s="793"/>
      <c r="Y996" s="793"/>
      <c r="Z996" s="793"/>
    </row>
    <row r="997">
      <c r="A997" s="791">
        <f t="shared" si="1"/>
        <v>45853</v>
      </c>
      <c r="B997" s="793"/>
      <c r="C997" s="793"/>
      <c r="D997" s="793"/>
      <c r="E997" s="793"/>
      <c r="F997" s="793"/>
      <c r="G997" s="793"/>
      <c r="H997" s="793"/>
      <c r="I997" s="793"/>
      <c r="J997" s="793"/>
      <c r="K997" s="793"/>
      <c r="L997" s="793"/>
      <c r="M997" s="793"/>
      <c r="N997" s="793"/>
      <c r="O997" s="793"/>
      <c r="P997" s="793"/>
      <c r="Q997" s="793"/>
      <c r="R997" s="793"/>
      <c r="S997" s="793"/>
      <c r="T997" s="793"/>
      <c r="U997" s="793"/>
      <c r="V997" s="793"/>
      <c r="W997" s="793"/>
      <c r="X997" s="793"/>
      <c r="Y997" s="793"/>
      <c r="Z997" s="793"/>
    </row>
    <row r="998">
      <c r="A998" s="791">
        <f t="shared" si="1"/>
        <v>45854</v>
      </c>
      <c r="B998" s="793"/>
      <c r="C998" s="793"/>
      <c r="D998" s="793"/>
      <c r="E998" s="793"/>
      <c r="F998" s="793"/>
      <c r="G998" s="793"/>
      <c r="H998" s="793"/>
      <c r="I998" s="793"/>
      <c r="J998" s="793"/>
      <c r="K998" s="793"/>
      <c r="L998" s="793"/>
      <c r="M998" s="793"/>
      <c r="N998" s="793"/>
      <c r="O998" s="793"/>
      <c r="P998" s="793"/>
      <c r="Q998" s="793"/>
      <c r="R998" s="793"/>
      <c r="S998" s="793"/>
      <c r="T998" s="793"/>
      <c r="U998" s="793"/>
      <c r="V998" s="793"/>
      <c r="W998" s="793"/>
      <c r="X998" s="793"/>
      <c r="Y998" s="793"/>
      <c r="Z998" s="793"/>
    </row>
    <row r="999">
      <c r="A999" s="791">
        <f t="shared" si="1"/>
        <v>45855</v>
      </c>
      <c r="B999" s="793"/>
      <c r="C999" s="793"/>
      <c r="D999" s="793"/>
      <c r="E999" s="793"/>
      <c r="F999" s="793"/>
      <c r="G999" s="793"/>
      <c r="H999" s="793"/>
      <c r="I999" s="793"/>
      <c r="J999" s="793"/>
      <c r="K999" s="793"/>
      <c r="L999" s="793"/>
      <c r="M999" s="793"/>
      <c r="N999" s="793"/>
      <c r="O999" s="793"/>
      <c r="P999" s="793"/>
      <c r="Q999" s="793"/>
      <c r="R999" s="793"/>
      <c r="S999" s="793"/>
      <c r="T999" s="793"/>
      <c r="U999" s="793"/>
      <c r="V999" s="793"/>
      <c r="W999" s="793"/>
      <c r="X999" s="793"/>
      <c r="Y999" s="793"/>
      <c r="Z999" s="793"/>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3.75"/>
    <col customWidth="1" min="2" max="2" width="8.0"/>
    <col customWidth="1" min="3" max="3" width="9.88"/>
    <col customWidth="1" min="4" max="5" width="10.75"/>
    <col customWidth="1" min="6" max="6" width="13.63"/>
    <col customWidth="1" min="7" max="7" width="11.88"/>
    <col customWidth="1" min="8" max="8" width="13.63"/>
    <col customWidth="1" min="9" max="9" width="14.0"/>
    <col customWidth="1" min="10" max="10" width="17.13"/>
    <col customWidth="1" min="11" max="11" width="15.63"/>
    <col customWidth="1" min="12" max="12" width="15.5"/>
    <col customWidth="1" min="13" max="13" width="14.5"/>
  </cols>
  <sheetData>
    <row r="1">
      <c r="A1" s="794" t="s">
        <v>7378</v>
      </c>
      <c r="B1" s="795" t="s">
        <v>7379</v>
      </c>
      <c r="C1" s="796"/>
      <c r="D1" s="797" t="s">
        <v>7380</v>
      </c>
      <c r="E1" s="796"/>
      <c r="F1" s="798" t="s">
        <v>7381</v>
      </c>
      <c r="G1" s="799" t="s">
        <v>7382</v>
      </c>
      <c r="H1" s="800"/>
      <c r="I1" s="801" t="s">
        <v>7383</v>
      </c>
      <c r="J1" s="801" t="s">
        <v>7384</v>
      </c>
      <c r="K1" s="802" t="s">
        <v>7385</v>
      </c>
      <c r="L1" s="802" t="s">
        <v>7386</v>
      </c>
      <c r="M1" s="802" t="s">
        <v>7387</v>
      </c>
      <c r="N1" s="803"/>
      <c r="O1" s="803"/>
      <c r="P1" s="803"/>
      <c r="Q1" s="803"/>
      <c r="R1" s="803"/>
      <c r="S1" s="803"/>
      <c r="T1" s="803"/>
      <c r="U1" s="803"/>
      <c r="V1" s="803"/>
      <c r="W1" s="803"/>
      <c r="X1" s="803"/>
      <c r="Y1" s="803"/>
    </row>
    <row r="2">
      <c r="A2" s="804"/>
      <c r="B2" s="805" t="s">
        <v>7388</v>
      </c>
      <c r="C2" s="805" t="s">
        <v>7389</v>
      </c>
      <c r="D2" s="806" t="s">
        <v>7388</v>
      </c>
      <c r="E2" s="807" t="s">
        <v>7389</v>
      </c>
      <c r="F2" s="804"/>
      <c r="G2" s="808" t="s">
        <v>7388</v>
      </c>
      <c r="H2" s="809" t="s">
        <v>7389</v>
      </c>
      <c r="I2" s="810"/>
      <c r="J2" s="810"/>
      <c r="K2" s="810"/>
      <c r="L2" s="810"/>
      <c r="M2" s="810"/>
      <c r="N2" s="811"/>
      <c r="O2" s="811"/>
      <c r="P2" s="811"/>
      <c r="Q2" s="811"/>
      <c r="R2" s="811"/>
      <c r="S2" s="811"/>
      <c r="T2" s="811"/>
      <c r="U2" s="811"/>
      <c r="V2" s="811"/>
      <c r="W2" s="811"/>
      <c r="X2" s="811"/>
      <c r="Y2" s="811"/>
    </row>
    <row r="3">
      <c r="A3" s="812" t="s">
        <v>7390</v>
      </c>
      <c r="B3" s="813">
        <f>COUNTA('ABM - Direct Outreach'!A585:A738)+COUNTIF(Darryl!C51:C65,"*cold*")</f>
        <v>146</v>
      </c>
      <c r="C3" s="813">
        <f>counta('ABM - Direct Outreach'!E585:E738)+COUNTIF(Darryl!C51:C65,"*warm*")+2</f>
        <v>54</v>
      </c>
      <c r="D3" s="813">
        <f>COUNTIF('ABM - Direct Outreach'!J585:J738,"*responded cold*")+COUNTIF(Darryl!E51:E65,"*responded cold*")</f>
        <v>5</v>
      </c>
      <c r="E3" s="813">
        <f>COUNTIF('ABM - Direct Outreach'!J585:J738,"*responded warm*")+COUNTIF(Darryl!E51:E65,"*responded warm*")</f>
        <v>32</v>
      </c>
      <c r="F3" s="813">
        <f>COUNTIF('ABM - Direct Outreach'!I585:I738,"*sent warm*")</f>
        <v>8</v>
      </c>
      <c r="G3" s="813">
        <f>COUNTIF('ABM - Direct Outreach'!J585:J738,"*meeting cold*")+COUNTIF(Darryl!E51:E65,"*meeting cold*")+1</f>
        <v>1</v>
      </c>
      <c r="H3" s="813">
        <f>COUNTIF('ABM - Direct Outreach'!J585:J738,"*meeting warm*")+COUNTIF(Darryl!E51:E65,"*meeting warm*")</f>
        <v>1</v>
      </c>
      <c r="I3" s="813">
        <f>COUNTIF('ABM - Direct Outreach'!J585:J738,"*accepted*")+COUNTIF(Darryl!E51:E65,"*accepted*")</f>
        <v>25</v>
      </c>
      <c r="J3" s="813">
        <f>B3-I3</f>
        <v>121</v>
      </c>
      <c r="K3" s="813">
        <f>COUNTIF('ABM - Direct Outreach'!G585:G738,"*Followed*")</f>
        <v>28</v>
      </c>
      <c r="L3" s="813">
        <f>COUNTIF('ABM - Direct Outreach'!G585:G738,"*Contacted*")</f>
        <v>3</v>
      </c>
      <c r="M3" s="813">
        <f>COUNTIF('ABM - Direct Outreach'!G585:G738,"*Responded*")</f>
        <v>0</v>
      </c>
      <c r="N3" s="155"/>
      <c r="O3" s="155"/>
      <c r="P3" s="155"/>
      <c r="Q3" s="155"/>
      <c r="R3" s="155"/>
      <c r="S3" s="155"/>
      <c r="T3" s="155"/>
      <c r="U3" s="155"/>
      <c r="V3" s="155"/>
      <c r="W3" s="155"/>
      <c r="X3" s="155"/>
      <c r="Y3" s="155"/>
    </row>
    <row r="4">
      <c r="A4" s="812" t="s">
        <v>7391</v>
      </c>
      <c r="B4" s="814"/>
      <c r="C4" s="814"/>
      <c r="D4" s="814">
        <f t="shared" ref="D4:E4" si="1">D3/B3</f>
        <v>0.03424657534</v>
      </c>
      <c r="E4" s="814">
        <f t="shared" si="1"/>
        <v>0.5925925926</v>
      </c>
      <c r="F4" s="814">
        <f>F3/E3</f>
        <v>0.25</v>
      </c>
      <c r="G4" s="814">
        <f t="shared" ref="G4:H4" si="2">G3/B3</f>
        <v>0.006849315068</v>
      </c>
      <c r="H4" s="814">
        <f t="shared" si="2"/>
        <v>0.01851851852</v>
      </c>
      <c r="I4" s="814">
        <f>I3/B3</f>
        <v>0.1712328767</v>
      </c>
      <c r="J4" s="814">
        <f>J3/B3</f>
        <v>0.8287671233</v>
      </c>
      <c r="K4" s="814">
        <f>K3/B3</f>
        <v>0.1917808219</v>
      </c>
      <c r="L4" s="814">
        <f t="shared" ref="L4:M4" si="3">L3/K3</f>
        <v>0.1071428571</v>
      </c>
      <c r="M4" s="814">
        <f t="shared" si="3"/>
        <v>0</v>
      </c>
      <c r="N4" s="155"/>
      <c r="O4" s="155"/>
      <c r="P4" s="155"/>
      <c r="Q4" s="155"/>
      <c r="R4" s="155"/>
      <c r="S4" s="155"/>
      <c r="T4" s="155"/>
      <c r="U4" s="155"/>
      <c r="V4" s="155"/>
      <c r="W4" s="155"/>
      <c r="X4" s="155"/>
      <c r="Y4" s="155"/>
    </row>
    <row r="5">
      <c r="A5" s="812"/>
      <c r="B5" s="813"/>
      <c r="C5" s="813"/>
      <c r="D5" s="813"/>
      <c r="E5" s="813"/>
      <c r="F5" s="813"/>
      <c r="G5" s="813"/>
      <c r="H5" s="815"/>
      <c r="I5" s="813"/>
      <c r="J5" s="155"/>
      <c r="K5" s="155"/>
      <c r="L5" s="155"/>
      <c r="M5" s="155"/>
      <c r="N5" s="155"/>
      <c r="O5" s="155"/>
      <c r="P5" s="155"/>
      <c r="Q5" s="155"/>
      <c r="R5" s="155"/>
      <c r="S5" s="155"/>
      <c r="T5" s="155"/>
      <c r="U5" s="155"/>
      <c r="V5" s="155"/>
      <c r="W5" s="155"/>
      <c r="X5" s="155"/>
      <c r="Y5" s="155"/>
    </row>
    <row r="6">
      <c r="A6" s="812" t="s">
        <v>7392</v>
      </c>
      <c r="B6" s="813">
        <f>COUNTA('ABM - Direct Outreach'!A739:A819)+COUNTIF(Darryl!C2:C50,"*cold*")</f>
        <v>92</v>
      </c>
      <c r="C6" s="813">
        <f>counta('ABM - Direct Outreach'!E739:E819)+(COUNTA(Darryl!D39:D50))</f>
        <v>35</v>
      </c>
      <c r="D6" s="813">
        <f>COUNTIF('ABM - Direct Outreach'!J739:J819,"*responded cold*")+COUNTIF(Darryl!E39:E50,"*responded cold*")</f>
        <v>2</v>
      </c>
      <c r="E6" s="813">
        <f>COUNTIF('ABM - Direct Outreach'!J739:J819,"*responded warm*")+COUNTIF(Darryl!E39:E50,"*responded warm*")</f>
        <v>23</v>
      </c>
      <c r="F6" s="813">
        <f>COUNTIF('ABM - Direct Outreach'!I739:I819,"*sent warm*")+1</f>
        <v>8</v>
      </c>
      <c r="G6" s="813">
        <f>COUNTIF('ABM - Direct Outreach'!J739:J819,"*meeting cold*")+COUNTIF(Darryl!E39:E50,"*meeting cold*")</f>
        <v>1</v>
      </c>
      <c r="H6" s="813">
        <f>COUNTIF('ABM - Direct Outreach'!J814304,"*meeting warm*")+COUNTIF(Darryl!E39:E50,"*meeting warm*")</f>
        <v>0</v>
      </c>
      <c r="I6" s="813">
        <f>COUNTIF('ABM - Direct Outreach'!J739:J819,"*accepted*")+COUNTIF(Darryl!E39:E50,"*accepted*")</f>
        <v>8</v>
      </c>
      <c r="J6" s="813">
        <f>B6-I6</f>
        <v>84</v>
      </c>
      <c r="K6" s="813">
        <f>COUNTIF('ABM - Direct Outreach'!G739:G819,"*Followed*")</f>
        <v>16</v>
      </c>
      <c r="L6" s="813">
        <f>COUNTIF('ABM - Direct Outreach'!G739:G819,"*Contacted*")</f>
        <v>2</v>
      </c>
      <c r="M6" s="813">
        <f>COUNTIF('ABM - Direct Outreach'!G739:G819,"*Responded*")</f>
        <v>0</v>
      </c>
      <c r="N6" s="155"/>
      <c r="O6" s="155"/>
      <c r="P6" s="155"/>
      <c r="Q6" s="155"/>
      <c r="R6" s="155"/>
      <c r="S6" s="155"/>
      <c r="T6" s="155"/>
      <c r="U6" s="155"/>
      <c r="V6" s="155"/>
      <c r="W6" s="155"/>
      <c r="X6" s="155"/>
      <c r="Y6" s="155"/>
    </row>
    <row r="7">
      <c r="A7" s="816" t="s">
        <v>7391</v>
      </c>
      <c r="B7" s="814"/>
      <c r="C7" s="814"/>
      <c r="D7" s="814">
        <f t="shared" ref="D7:E7" si="4">D6/B6</f>
        <v>0.02173913043</v>
      </c>
      <c r="E7" s="814">
        <f t="shared" si="4"/>
        <v>0.6571428571</v>
      </c>
      <c r="F7" s="814">
        <f>F6/E6</f>
        <v>0.347826087</v>
      </c>
      <c r="G7" s="814">
        <f t="shared" ref="G7:H7" si="5">G6/B6</f>
        <v>0.01086956522</v>
      </c>
      <c r="H7" s="814">
        <f t="shared" si="5"/>
        <v>0</v>
      </c>
      <c r="I7" s="814">
        <f>I6/B6</f>
        <v>0.08695652174</v>
      </c>
      <c r="J7" s="814">
        <f>J6/B6</f>
        <v>0.9130434783</v>
      </c>
      <c r="K7" s="814">
        <f>K6/B6</f>
        <v>0.1739130435</v>
      </c>
      <c r="L7" s="814">
        <f t="shared" ref="L7:M7" si="6">L6/K6</f>
        <v>0.125</v>
      </c>
      <c r="M7" s="814">
        <f t="shared" si="6"/>
        <v>0</v>
      </c>
      <c r="N7" s="155"/>
      <c r="O7" s="155"/>
      <c r="P7" s="155"/>
      <c r="Q7" s="155"/>
      <c r="R7" s="155"/>
      <c r="S7" s="155"/>
      <c r="T7" s="155"/>
      <c r="U7" s="155"/>
      <c r="V7" s="155"/>
      <c r="W7" s="155"/>
      <c r="X7" s="155"/>
      <c r="Y7" s="155"/>
    </row>
    <row r="8">
      <c r="A8" s="817"/>
      <c r="B8" s="813"/>
      <c r="C8" s="813"/>
      <c r="D8" s="813"/>
      <c r="E8" s="813"/>
      <c r="F8" s="813"/>
      <c r="G8" s="813"/>
      <c r="H8" s="815"/>
      <c r="I8" s="813"/>
      <c r="J8" s="155"/>
      <c r="K8" s="155"/>
      <c r="L8" s="155"/>
      <c r="M8" s="155"/>
      <c r="N8" s="155"/>
      <c r="O8" s="155"/>
      <c r="P8" s="155"/>
      <c r="Q8" s="155"/>
      <c r="R8" s="155"/>
      <c r="S8" s="155"/>
      <c r="T8" s="155"/>
      <c r="U8" s="155"/>
      <c r="V8" s="155"/>
      <c r="W8" s="155"/>
      <c r="X8" s="155"/>
      <c r="Y8" s="155"/>
    </row>
    <row r="9">
      <c r="A9" s="812" t="s">
        <v>7393</v>
      </c>
      <c r="B9" s="813">
        <f>COUNTA('ABM - Direct Outreach'!A820:A994)+COUNTIF(Darryl!C29:C38,"*cold*")</f>
        <v>173</v>
      </c>
      <c r="C9" s="813">
        <f>counta('ABM - Direct Outreach'!E820:E994)+(COUNTA(Darryl!D29:D38))</f>
        <v>81</v>
      </c>
      <c r="D9" s="813">
        <f>COUNTIF('ABM - Direct Outreach'!J820:J994,"*responded cold*")+COUNTIF(Darryl!E31:E38,"*responded cold*")</f>
        <v>2</v>
      </c>
      <c r="E9" s="813">
        <f>COUNTIF('ABM - Direct Outreach'!J820:J994,"*responded warm*")+COUNTIF(Darryl!E31:E38,"*responded warm*")</f>
        <v>47</v>
      </c>
      <c r="F9" s="813">
        <f>COUNTIF('ABM - Direct Outreach'!I820:I994,"*sent warm*")</f>
        <v>10</v>
      </c>
      <c r="G9" s="813">
        <f>COUNTIF('ABM - Direct Outreach'!J820:J994,"*meeting cold*")+COUNTIF(Darryl!E31:E38,"*meeting cold*")+2</f>
        <v>2</v>
      </c>
      <c r="H9" s="813">
        <f>COUNTIF('ABM - Direct Outreach'!J820:J994,"*meeting warm*")+COUNTIF(Darryl!E31:E38,"*meeting warm*")</f>
        <v>0</v>
      </c>
      <c r="I9" s="813">
        <f>COUNTIF('ABM - Direct Outreach'!J820:J994,"*accepted*")+COUNTIF(Darryl!E31:E38,"*accepted*")</f>
        <v>21</v>
      </c>
      <c r="J9" s="813">
        <f>B9-I9</f>
        <v>152</v>
      </c>
      <c r="K9" s="813">
        <f>COUNTIF('ABM - Direct Outreach'!G820:G994,"*Followed*")</f>
        <v>39</v>
      </c>
      <c r="L9" s="813">
        <f>COUNTIF('ABM - Direct Outreach'!G820:G994,"*Contacted*")</f>
        <v>5</v>
      </c>
      <c r="M9" s="813">
        <f>COUNTIF('ABM - Direct Outreach'!G820:G994,"*Responded*")</f>
        <v>2</v>
      </c>
      <c r="N9" s="155"/>
      <c r="O9" s="155"/>
      <c r="P9" s="155"/>
      <c r="Q9" s="155"/>
      <c r="R9" s="155"/>
      <c r="S9" s="155"/>
      <c r="T9" s="155"/>
      <c r="U9" s="155"/>
      <c r="V9" s="155"/>
      <c r="W9" s="155"/>
      <c r="X9" s="155"/>
      <c r="Y9" s="155"/>
    </row>
    <row r="10">
      <c r="A10" s="816" t="s">
        <v>7391</v>
      </c>
      <c r="B10" s="814"/>
      <c r="C10" s="814"/>
      <c r="D10" s="814">
        <f t="shared" ref="D10:E10" si="7">D9/B9</f>
        <v>0.01156069364</v>
      </c>
      <c r="E10" s="814">
        <f t="shared" si="7"/>
        <v>0.5802469136</v>
      </c>
      <c r="F10" s="814">
        <f>F9/E9</f>
        <v>0.2127659574</v>
      </c>
      <c r="G10" s="814">
        <f t="shared" ref="G10:H10" si="8">G9/B9</f>
        <v>0.01156069364</v>
      </c>
      <c r="H10" s="814">
        <f t="shared" si="8"/>
        <v>0</v>
      </c>
      <c r="I10" s="814">
        <f>I9/B9</f>
        <v>0.1213872832</v>
      </c>
      <c r="J10" s="814">
        <f>J9/B9</f>
        <v>0.8786127168</v>
      </c>
      <c r="K10" s="814">
        <f>K9/B9</f>
        <v>0.225433526</v>
      </c>
      <c r="L10" s="814">
        <f t="shared" ref="L10:M10" si="9">L9/K9</f>
        <v>0.1282051282</v>
      </c>
      <c r="M10" s="814">
        <f t="shared" si="9"/>
        <v>0.4</v>
      </c>
      <c r="N10" s="155"/>
      <c r="O10" s="155"/>
      <c r="P10" s="155"/>
      <c r="Q10" s="155"/>
      <c r="R10" s="155"/>
      <c r="S10" s="155"/>
      <c r="T10" s="155"/>
      <c r="U10" s="155"/>
      <c r="V10" s="155"/>
      <c r="W10" s="155"/>
      <c r="X10" s="155"/>
      <c r="Y10" s="155"/>
    </row>
    <row r="11">
      <c r="A11" s="817"/>
      <c r="B11" s="813"/>
      <c r="C11" s="813"/>
      <c r="D11" s="813"/>
      <c r="E11" s="813"/>
      <c r="F11" s="813"/>
      <c r="G11" s="813"/>
      <c r="H11" s="815"/>
      <c r="I11" s="813"/>
      <c r="J11" s="155"/>
      <c r="K11" s="155"/>
      <c r="L11" s="155"/>
      <c r="M11" s="155"/>
      <c r="N11" s="155"/>
      <c r="O11" s="155"/>
      <c r="P11" s="155"/>
      <c r="Q11" s="155"/>
      <c r="R11" s="155"/>
      <c r="S11" s="155"/>
      <c r="T11" s="155"/>
      <c r="U11" s="155"/>
      <c r="V11" s="155"/>
      <c r="W11" s="155"/>
      <c r="X11" s="155"/>
      <c r="Y11" s="155"/>
    </row>
    <row r="12" hidden="1">
      <c r="A12" s="818" t="s">
        <v>7394</v>
      </c>
      <c r="B12" s="819">
        <v>285.0</v>
      </c>
      <c r="C12" s="819">
        <v>101.0</v>
      </c>
      <c r="D12" s="819">
        <v>5.0</v>
      </c>
      <c r="E12" s="819">
        <v>43.0</v>
      </c>
      <c r="F12" s="819">
        <v>14.0</v>
      </c>
      <c r="G12" s="819">
        <v>4.0</v>
      </c>
      <c r="H12" s="819">
        <v>1.0</v>
      </c>
      <c r="I12" s="819">
        <v>30.0</v>
      </c>
      <c r="J12" s="819">
        <v>255.0</v>
      </c>
      <c r="K12" s="819">
        <v>52.0</v>
      </c>
      <c r="L12" s="819">
        <v>6.0</v>
      </c>
      <c r="M12" s="819">
        <v>0.0</v>
      </c>
      <c r="N12" s="155"/>
      <c r="O12" s="155"/>
      <c r="P12" s="155"/>
      <c r="Q12" s="155"/>
      <c r="R12" s="155"/>
      <c r="S12" s="155"/>
      <c r="T12" s="155"/>
      <c r="U12" s="155"/>
      <c r="V12" s="155"/>
      <c r="W12" s="155"/>
      <c r="X12" s="155"/>
      <c r="Y12" s="155"/>
    </row>
    <row r="13" hidden="1">
      <c r="A13" s="820"/>
      <c r="B13" s="819"/>
      <c r="C13" s="819"/>
      <c r="D13" s="821">
        <v>0.017543859649122806</v>
      </c>
      <c r="E13" s="821">
        <v>0.42574257425742573</v>
      </c>
      <c r="F13" s="821">
        <v>0.32558139534883723</v>
      </c>
      <c r="G13" s="821">
        <v>0.014035087719298246</v>
      </c>
      <c r="H13" s="821">
        <v>0.009900990099009901</v>
      </c>
      <c r="I13" s="821">
        <v>0.10526315789473684</v>
      </c>
      <c r="J13" s="821">
        <v>0.8947368421052632</v>
      </c>
      <c r="K13" s="821">
        <v>0.1824561403508772</v>
      </c>
      <c r="L13" s="821">
        <v>0.11538461538461539</v>
      </c>
      <c r="M13" s="821">
        <v>0.0</v>
      </c>
      <c r="N13" s="155"/>
      <c r="O13" s="155"/>
      <c r="P13" s="155"/>
      <c r="Q13" s="155"/>
      <c r="R13" s="155"/>
      <c r="S13" s="155"/>
      <c r="T13" s="155"/>
      <c r="U13" s="155"/>
      <c r="V13" s="155"/>
      <c r="W13" s="155"/>
      <c r="X13" s="155"/>
      <c r="Y13" s="155"/>
    </row>
    <row r="14" hidden="1">
      <c r="A14" s="817"/>
      <c r="B14" s="813"/>
      <c r="C14" s="813"/>
      <c r="D14" s="813"/>
      <c r="E14" s="813"/>
      <c r="F14" s="813"/>
      <c r="G14" s="813"/>
      <c r="H14" s="815"/>
      <c r="I14" s="813"/>
      <c r="J14" s="155"/>
      <c r="K14" s="155"/>
      <c r="L14" s="155"/>
      <c r="M14" s="155"/>
      <c r="N14" s="155"/>
      <c r="O14" s="155"/>
      <c r="P14" s="155"/>
      <c r="Q14" s="155"/>
      <c r="R14" s="155"/>
      <c r="S14" s="155"/>
      <c r="T14" s="155"/>
      <c r="U14" s="155"/>
      <c r="V14" s="155"/>
      <c r="W14" s="155"/>
      <c r="X14" s="155"/>
      <c r="Y14" s="155"/>
    </row>
    <row r="15">
      <c r="A15" s="812" t="s">
        <v>7395</v>
      </c>
      <c r="B15" s="813">
        <f>COUNTA('ABM - Direct Outreach'!A995:A1169)+COUNTIF(Darryl!C28:C30,"*cold*")</f>
        <v>176</v>
      </c>
      <c r="C15" s="813">
        <f>counta('ABM - Direct Outreach'!E995:E1169)+(COUNTA(Darryl!D28:D30))</f>
        <v>72</v>
      </c>
      <c r="D15" s="813">
        <f>COUNTIF('ABM - Direct Outreach'!J995:J1169,"*responded cold*")+COUNTIF(Darryl!E28:E30,"*responded cold*")</f>
        <v>4</v>
      </c>
      <c r="E15" s="813">
        <f>COUNTIF('ABM - Direct Outreach'!J995:J1169,"*responded warm*")+COUNTIF(Darryl!E2:E30,"*responded warm*")</f>
        <v>51</v>
      </c>
      <c r="F15" s="813">
        <f>COUNTIF('ABM - Direct Outreach'!I995:I1169,"*sent warm*")</f>
        <v>9</v>
      </c>
      <c r="G15" s="813">
        <f>COUNTIF('ABM - Direct Outreach'!J995:J1169,"*meeting cold*")+COUNTIF(Darryl!E28:E30,"*meeting cold*")+1</f>
        <v>1</v>
      </c>
      <c r="H15" s="813">
        <f>COUNTIF('ABM - Direct Outreach'!J995:J1169,"*meeting warm*")+COUNTIF(Darryl!E28:E30,"*meeting warm*")</f>
        <v>1</v>
      </c>
      <c r="I15" s="813">
        <f>COUNTIF('ABM - Direct Outreach'!J995:J1169,"*accepted*")+COUNTIF(Darryl!E28:E30,"*accepted*")</f>
        <v>23</v>
      </c>
      <c r="J15" s="813">
        <f>B15-I15</f>
        <v>153</v>
      </c>
      <c r="K15" s="813">
        <f>COUNTIF('ABM - Direct Outreach'!G995:G1169,"*Followed*")</f>
        <v>41</v>
      </c>
      <c r="L15" s="813">
        <f>COUNTIF('ABM - Direct Outreach'!G995:G1169,"*Contacted*")</f>
        <v>3</v>
      </c>
      <c r="M15" s="813">
        <f>COUNTIF('ABM - Direct Outreach'!G995:G1169,"*Responded*")</f>
        <v>0</v>
      </c>
      <c r="N15" s="155"/>
      <c r="O15" s="155"/>
      <c r="P15" s="155"/>
      <c r="Q15" s="155"/>
      <c r="R15" s="155"/>
      <c r="S15" s="155"/>
      <c r="T15" s="155"/>
      <c r="U15" s="155"/>
      <c r="V15" s="155"/>
      <c r="W15" s="155"/>
      <c r="X15" s="155"/>
      <c r="Y15" s="155"/>
    </row>
    <row r="16">
      <c r="A16" s="816" t="s">
        <v>7391</v>
      </c>
      <c r="B16" s="814"/>
      <c r="C16" s="814"/>
      <c r="D16" s="814">
        <f t="shared" ref="D16:E16" si="10">D15/B15</f>
        <v>0.02272727273</v>
      </c>
      <c r="E16" s="814">
        <f t="shared" si="10"/>
        <v>0.7083333333</v>
      </c>
      <c r="F16" s="814">
        <f>F15/E15</f>
        <v>0.1764705882</v>
      </c>
      <c r="G16" s="814">
        <f t="shared" ref="G16:H16" si="11">G15/B15</f>
        <v>0.005681818182</v>
      </c>
      <c r="H16" s="814">
        <f t="shared" si="11"/>
        <v>0.01388888889</v>
      </c>
      <c r="I16" s="814">
        <f>I15/B15</f>
        <v>0.1306818182</v>
      </c>
      <c r="J16" s="814">
        <f>J15/B15</f>
        <v>0.8693181818</v>
      </c>
      <c r="K16" s="814">
        <f>K15/B15</f>
        <v>0.2329545455</v>
      </c>
      <c r="L16" s="814">
        <f t="shared" ref="L16:M16" si="12">L15/K15</f>
        <v>0.07317073171</v>
      </c>
      <c r="M16" s="814">
        <f t="shared" si="12"/>
        <v>0</v>
      </c>
      <c r="N16" s="155"/>
      <c r="O16" s="155"/>
      <c r="P16" s="155"/>
      <c r="Q16" s="155"/>
      <c r="R16" s="155"/>
      <c r="S16" s="155"/>
      <c r="T16" s="155"/>
      <c r="U16" s="155"/>
      <c r="V16" s="155"/>
      <c r="W16" s="155"/>
      <c r="X16" s="155"/>
      <c r="Y16" s="155"/>
    </row>
    <row r="17">
      <c r="A17" s="817"/>
      <c r="B17" s="813"/>
      <c r="C17" s="813"/>
      <c r="D17" s="813"/>
      <c r="E17" s="813"/>
      <c r="F17" s="813"/>
      <c r="G17" s="813"/>
      <c r="H17" s="815"/>
      <c r="I17" s="813"/>
      <c r="J17" s="155"/>
      <c r="K17" s="155"/>
      <c r="L17" s="155"/>
      <c r="M17" s="155"/>
      <c r="N17" s="155"/>
      <c r="O17" s="155"/>
      <c r="P17" s="155"/>
      <c r="Q17" s="155"/>
      <c r="R17" s="155"/>
      <c r="S17" s="155"/>
      <c r="T17" s="155"/>
      <c r="U17" s="155"/>
      <c r="V17" s="155"/>
      <c r="W17" s="155"/>
      <c r="X17" s="155"/>
      <c r="Y17" s="155"/>
    </row>
    <row r="18">
      <c r="A18" s="812" t="s">
        <v>7396</v>
      </c>
      <c r="B18" s="813">
        <f>COUNTA('ABM - Direct Outreach'!A1170:A1255)+COUNTIF(Darryl!C23:C27,"*cold*")</f>
        <v>90</v>
      </c>
      <c r="C18" s="813">
        <f>counta('ABM - Direct Outreach'!E1170:E1255)+(COUNTA(Darryl!D23:D27))</f>
        <v>36</v>
      </c>
      <c r="D18" s="813">
        <f>COUNTIF('ABM - Direct Outreach'!J1170:J1255,"*responded cold*")+COUNTIF(Darryl!E23:E27,"*responded cold*")</f>
        <v>4</v>
      </c>
      <c r="E18" s="813">
        <f>COUNTIF('ABM - Direct Outreach'!J1170:J1255,"*responded warm*")+COUNTIF(Darryl!E23:E27,"*responded warm*")</f>
        <v>26</v>
      </c>
      <c r="F18" s="813">
        <f>COUNTIF('ABM - Direct Outreach'!I1170:I1255,"*sent warm*")</f>
        <v>10</v>
      </c>
      <c r="G18" s="813">
        <f>COUNTIF('ABM - Direct Outreach'!J1170:J1255,"*meeting cold*")+COUNTIF(Darryl!E23:E27,"*meeting cold*")</f>
        <v>0</v>
      </c>
      <c r="H18" s="813">
        <f>COUNTIF('ABM - Direct Outreach'!J1170:J1255,"*meeting warm*")+COUNTIF(Darryl!E23:E27,"*meeting warm*")+1</f>
        <v>1</v>
      </c>
      <c r="I18" s="813">
        <f>COUNTIF('ABM - Direct Outreach'!J1170:J1255,"*accepted*")+COUNTIF(Darryl!E23:E27,"*accepted*")</f>
        <v>5</v>
      </c>
      <c r="J18" s="813">
        <f>B18-I18</f>
        <v>85</v>
      </c>
      <c r="K18" s="813">
        <f>COUNTIF('ABM - Direct Outreach'!G1170:G1255,"*Followed*")</f>
        <v>19</v>
      </c>
      <c r="L18" s="813">
        <f>COUNTIF('ABM - Direct Outreach'!G1170:G1255,"*Contacted*")</f>
        <v>2</v>
      </c>
      <c r="M18" s="813">
        <f>COUNTIF('ABM - Direct Outreach'!G1170:G1255,"*Responded*")</f>
        <v>0</v>
      </c>
      <c r="N18" s="155"/>
      <c r="O18" s="155"/>
      <c r="P18" s="155"/>
      <c r="Q18" s="155"/>
      <c r="R18" s="155"/>
      <c r="S18" s="155"/>
      <c r="T18" s="155"/>
      <c r="U18" s="155"/>
      <c r="V18" s="155"/>
      <c r="W18" s="155"/>
      <c r="X18" s="155"/>
      <c r="Y18" s="155"/>
    </row>
    <row r="19">
      <c r="A19" s="816" t="s">
        <v>7391</v>
      </c>
      <c r="B19" s="814"/>
      <c r="C19" s="814"/>
      <c r="D19" s="814">
        <f t="shared" ref="D19:E19" si="13">D18/B18</f>
        <v>0.04444444444</v>
      </c>
      <c r="E19" s="814">
        <f t="shared" si="13"/>
        <v>0.7222222222</v>
      </c>
      <c r="F19" s="814">
        <f>F18/E18</f>
        <v>0.3846153846</v>
      </c>
      <c r="G19" s="814">
        <f t="shared" ref="G19:H19" si="14">G18/B18</f>
        <v>0</v>
      </c>
      <c r="H19" s="814">
        <f t="shared" si="14"/>
        <v>0.02777777778</v>
      </c>
      <c r="I19" s="814">
        <f>I18/B18</f>
        <v>0.05555555556</v>
      </c>
      <c r="J19" s="814">
        <f>J18/B18</f>
        <v>0.9444444444</v>
      </c>
      <c r="K19" s="814">
        <f>K18/B18</f>
        <v>0.2111111111</v>
      </c>
      <c r="L19" s="814">
        <f t="shared" ref="L19:M19" si="15">L18/K18</f>
        <v>0.1052631579</v>
      </c>
      <c r="M19" s="814">
        <f t="shared" si="15"/>
        <v>0</v>
      </c>
      <c r="N19" s="155"/>
      <c r="O19" s="155"/>
      <c r="P19" s="155"/>
      <c r="Q19" s="155"/>
      <c r="R19" s="155"/>
      <c r="S19" s="155"/>
      <c r="T19" s="155"/>
      <c r="U19" s="155"/>
      <c r="V19" s="155"/>
      <c r="W19" s="155"/>
      <c r="X19" s="155"/>
      <c r="Y19" s="155"/>
    </row>
    <row r="20">
      <c r="A20" s="817"/>
      <c r="B20" s="813"/>
      <c r="C20" s="813"/>
      <c r="D20" s="813"/>
      <c r="E20" s="813"/>
      <c r="F20" s="813"/>
      <c r="G20" s="813"/>
      <c r="H20" s="815"/>
      <c r="I20" s="813"/>
      <c r="J20" s="155"/>
      <c r="K20" s="155"/>
      <c r="L20" s="155"/>
      <c r="M20" s="155"/>
      <c r="N20" s="155"/>
      <c r="O20" s="155"/>
      <c r="P20" s="155"/>
      <c r="Q20" s="155"/>
      <c r="R20" s="155"/>
      <c r="S20" s="155"/>
      <c r="T20" s="155"/>
      <c r="U20" s="155"/>
      <c r="V20" s="155"/>
      <c r="W20" s="155"/>
      <c r="X20" s="155"/>
      <c r="Y20" s="155"/>
    </row>
    <row r="21">
      <c r="A21" s="812" t="s">
        <v>7397</v>
      </c>
      <c r="B21" s="813">
        <f>COUNTA('ABM - Direct Outreach'!A1256:A1378)</f>
        <v>121</v>
      </c>
      <c r="C21" s="813">
        <f>counta('ABM - Direct Outreach'!E1256:E1378)</f>
        <v>51</v>
      </c>
      <c r="D21" s="813">
        <f>COUNTIF('ABM - Direct Outreach'!J1173:J1378,"*responded cold*")</f>
        <v>8</v>
      </c>
      <c r="E21" s="813">
        <f>COUNTIF('ABM - Direct Outreach'!J1256:J1378,"*responded warm*")</f>
        <v>30</v>
      </c>
      <c r="F21" s="813">
        <f>COUNTIF('ABM - Direct Outreach'!I1256:I1378,"*sent warm*")+1</f>
        <v>8</v>
      </c>
      <c r="G21" s="813">
        <f>COUNTIF('ABM - Direct Outreach'!J1173:J1378,"*meeting cold*")</f>
        <v>0</v>
      </c>
      <c r="H21" s="813">
        <f>COUNTIF('ABM - Direct Outreach'!J1256:J1378,"*meeting warm*")+2</f>
        <v>2</v>
      </c>
      <c r="I21" s="813">
        <f>COUNTIF('ABM - Direct Outreach'!J1256:J1378,"*accepted*")</f>
        <v>16</v>
      </c>
      <c r="J21" s="813">
        <f>B21-I21</f>
        <v>105</v>
      </c>
      <c r="K21" s="813">
        <f>COUNTIF('ABM - Direct Outreach'!G1256:G1378,"*Followed*")</f>
        <v>25</v>
      </c>
      <c r="L21" s="813">
        <f>COUNTIF('ABM - Direct Outreach'!G1256:G1378,"*Contacted*")</f>
        <v>2</v>
      </c>
      <c r="M21" s="813">
        <f>COUNTIF('ABM - Direct Outreach'!G1256:G1378,"*Responded*")</f>
        <v>0</v>
      </c>
      <c r="N21" s="155"/>
      <c r="O21" s="155"/>
      <c r="P21" s="155"/>
      <c r="Q21" s="155"/>
      <c r="R21" s="155"/>
      <c r="S21" s="155"/>
      <c r="T21" s="155"/>
      <c r="U21" s="155"/>
      <c r="V21" s="155"/>
      <c r="W21" s="155"/>
      <c r="X21" s="155"/>
      <c r="Y21" s="155"/>
    </row>
    <row r="22">
      <c r="A22" s="816" t="s">
        <v>7391</v>
      </c>
      <c r="B22" s="814"/>
      <c r="C22" s="814"/>
      <c r="D22" s="814">
        <f t="shared" ref="D22:E22" si="16">D21/B21</f>
        <v>0.06611570248</v>
      </c>
      <c r="E22" s="814">
        <f t="shared" si="16"/>
        <v>0.5882352941</v>
      </c>
      <c r="F22" s="814">
        <f>F21/E21</f>
        <v>0.2666666667</v>
      </c>
      <c r="G22" s="814">
        <f t="shared" ref="G22:H22" si="17">G21/B21</f>
        <v>0</v>
      </c>
      <c r="H22" s="814">
        <f t="shared" si="17"/>
        <v>0.03921568627</v>
      </c>
      <c r="I22" s="814">
        <f>I21/B21</f>
        <v>0.132231405</v>
      </c>
      <c r="J22" s="814">
        <f>J21/B21</f>
        <v>0.867768595</v>
      </c>
      <c r="K22" s="814">
        <f>K21/B21</f>
        <v>0.2066115702</v>
      </c>
      <c r="L22" s="814">
        <f t="shared" ref="L22:M22" si="18">L21/K21</f>
        <v>0.08</v>
      </c>
      <c r="M22" s="814">
        <f t="shared" si="18"/>
        <v>0</v>
      </c>
      <c r="N22" s="155"/>
      <c r="O22" s="155"/>
      <c r="P22" s="155"/>
      <c r="Q22" s="155"/>
      <c r="R22" s="155"/>
      <c r="S22" s="155"/>
      <c r="T22" s="155"/>
      <c r="U22" s="155"/>
      <c r="V22" s="155"/>
      <c r="W22" s="155"/>
      <c r="X22" s="155"/>
      <c r="Y22" s="155"/>
    </row>
    <row r="23">
      <c r="A23" s="817"/>
      <c r="B23" s="813"/>
      <c r="C23" s="813"/>
      <c r="D23" s="813"/>
      <c r="E23" s="813"/>
      <c r="F23" s="813"/>
      <c r="G23" s="813"/>
      <c r="H23" s="815"/>
      <c r="I23" s="813"/>
      <c r="J23" s="155"/>
      <c r="K23" s="155"/>
      <c r="L23" s="155"/>
      <c r="M23" s="155"/>
      <c r="N23" s="155"/>
      <c r="O23" s="155"/>
      <c r="P23" s="155"/>
      <c r="Q23" s="155"/>
      <c r="R23" s="155"/>
      <c r="S23" s="155"/>
      <c r="T23" s="155"/>
      <c r="U23" s="155"/>
      <c r="V23" s="155"/>
      <c r="W23" s="155"/>
      <c r="X23" s="155"/>
      <c r="Y23" s="155"/>
    </row>
    <row r="24">
      <c r="A24" s="812" t="s">
        <v>7398</v>
      </c>
      <c r="B24" s="813">
        <f>COUNTA('ABM - Direct Outreach'!A1379:A1515)+COUNTIF(Darryl!C19:C22,"*cold*")</f>
        <v>138</v>
      </c>
      <c r="C24" s="813">
        <f>counta('ABM - Direct Outreach'!E1379:E1515)+(COUNTA(Darryl!D19:D22))</f>
        <v>57</v>
      </c>
      <c r="D24" s="813">
        <f>COUNTIF('ABM - Direct Outreach'!J1379:J1515,"*responded cold*")+COUNTIF(Darryl!E19:E22,"*responded cold*")</f>
        <v>3</v>
      </c>
      <c r="E24" s="813">
        <f>COUNTIF('ABM - Direct Outreach'!J1379:J1515,"*responded warm*")+COUNTIF(Darryl!E19:E22,"*responded warm*")</f>
        <v>36</v>
      </c>
      <c r="F24" s="813">
        <f>COUNTIF('ABM - Direct Outreach'!I1379:I1515,"*sent warm*")</f>
        <v>7</v>
      </c>
      <c r="G24" s="813">
        <f>COUNTIF('ABM - Direct Outreach'!J1379:J1515,"*meeting cold*")+COUNTIF(Darryl!E19:E22,"*meeting cold*")</f>
        <v>0</v>
      </c>
      <c r="H24" s="813">
        <f>COUNTIF('ABM - Direct Outreach'!J1379:J1515,"*meeting warm*")+COUNTIF(Darryl!E19:E22,"*meeting warm*")+3</f>
        <v>3</v>
      </c>
      <c r="I24" s="813">
        <f>COUNTIF('ABM - Direct Outreach'!J1379:J1515,"*accepted*")+COUNTIF(Darryl!E19:E22,"*accepted*")</f>
        <v>16</v>
      </c>
      <c r="J24" s="813">
        <f>B24-I24</f>
        <v>122</v>
      </c>
      <c r="K24" s="813">
        <f>COUNTIF('ABM - Direct Outreach'!G1379:G1515,"*Followed*")</f>
        <v>27</v>
      </c>
      <c r="L24" s="813">
        <f>COUNTIF('ABM - Direct Outreach'!G1379:G1515,"*Contacted*")</f>
        <v>2</v>
      </c>
      <c r="M24" s="813">
        <f>COUNTIF('ABM - Direct Outreach'!G1379:G1515,"*Responded*")</f>
        <v>0</v>
      </c>
      <c r="N24" s="155"/>
      <c r="O24" s="155"/>
      <c r="P24" s="155"/>
      <c r="Q24" s="155"/>
      <c r="R24" s="155"/>
      <c r="S24" s="155"/>
      <c r="T24" s="155"/>
      <c r="U24" s="155"/>
      <c r="V24" s="155"/>
      <c r="W24" s="155"/>
      <c r="X24" s="155"/>
      <c r="Y24" s="155"/>
    </row>
    <row r="25">
      <c r="A25" s="816" t="s">
        <v>7391</v>
      </c>
      <c r="B25" s="814"/>
      <c r="C25" s="814"/>
      <c r="D25" s="814">
        <f t="shared" ref="D25:E25" si="19">D24/B24</f>
        <v>0.02173913043</v>
      </c>
      <c r="E25" s="814">
        <f t="shared" si="19"/>
        <v>0.6315789474</v>
      </c>
      <c r="F25" s="814">
        <f>F24/E24</f>
        <v>0.1944444444</v>
      </c>
      <c r="G25" s="814">
        <f t="shared" ref="G25:H25" si="20">G24/B24</f>
        <v>0</v>
      </c>
      <c r="H25" s="814">
        <f t="shared" si="20"/>
        <v>0.05263157895</v>
      </c>
      <c r="I25" s="814">
        <f>I24/B24</f>
        <v>0.115942029</v>
      </c>
      <c r="J25" s="814">
        <f>J24/B24</f>
        <v>0.884057971</v>
      </c>
      <c r="K25" s="814">
        <f>K24/B24</f>
        <v>0.1956521739</v>
      </c>
      <c r="L25" s="814">
        <f t="shared" ref="L25:M25" si="21">L24/K24</f>
        <v>0.07407407407</v>
      </c>
      <c r="M25" s="814">
        <f t="shared" si="21"/>
        <v>0</v>
      </c>
      <c r="N25" s="155"/>
      <c r="O25" s="155"/>
      <c r="P25" s="155"/>
      <c r="Q25" s="155"/>
      <c r="R25" s="155"/>
      <c r="S25" s="155"/>
      <c r="T25" s="155"/>
      <c r="U25" s="155"/>
      <c r="V25" s="155"/>
      <c r="W25" s="155"/>
      <c r="X25" s="155"/>
      <c r="Y25" s="155"/>
    </row>
    <row r="26" hidden="1">
      <c r="A26" s="817"/>
      <c r="B26" s="813"/>
      <c r="C26" s="813"/>
      <c r="D26" s="813"/>
      <c r="E26" s="813"/>
      <c r="F26" s="813"/>
      <c r="G26" s="813"/>
      <c r="H26" s="815"/>
      <c r="I26" s="813"/>
      <c r="J26" s="155"/>
      <c r="K26" s="155"/>
      <c r="L26" s="155"/>
      <c r="M26" s="155"/>
      <c r="N26" s="155"/>
      <c r="O26" s="155"/>
      <c r="P26" s="155"/>
      <c r="Q26" s="155"/>
      <c r="R26" s="155"/>
      <c r="S26" s="155"/>
      <c r="T26" s="155"/>
      <c r="U26" s="155"/>
      <c r="V26" s="155"/>
      <c r="W26" s="155"/>
      <c r="X26" s="155"/>
      <c r="Y26" s="155"/>
    </row>
    <row r="27" hidden="1">
      <c r="A27" s="822" t="s">
        <v>7399</v>
      </c>
      <c r="B27" s="823">
        <v>657.0</v>
      </c>
      <c r="C27" s="823">
        <v>579.0</v>
      </c>
      <c r="D27" s="823">
        <v>19.0</v>
      </c>
      <c r="E27" s="823">
        <v>374.0</v>
      </c>
      <c r="F27" s="823">
        <v>89.0</v>
      </c>
      <c r="G27" s="823">
        <v>7.0</v>
      </c>
      <c r="H27" s="824">
        <v>9.0</v>
      </c>
      <c r="I27" s="823">
        <v>99.0</v>
      </c>
      <c r="J27" s="823">
        <v>558.0</v>
      </c>
      <c r="K27" s="823">
        <v>189.0</v>
      </c>
      <c r="L27" s="823">
        <v>19.0</v>
      </c>
      <c r="M27" s="823">
        <v>2.0</v>
      </c>
      <c r="N27" s="155"/>
      <c r="O27" s="155"/>
      <c r="P27" s="155"/>
      <c r="Q27" s="155"/>
      <c r="R27" s="155"/>
      <c r="S27" s="155"/>
      <c r="T27" s="155"/>
      <c r="U27" s="155"/>
      <c r="V27" s="155"/>
      <c r="W27" s="155"/>
      <c r="X27" s="155"/>
      <c r="Y27" s="155"/>
    </row>
    <row r="28" hidden="1">
      <c r="A28" s="825"/>
      <c r="B28" s="823"/>
      <c r="C28" s="823"/>
      <c r="D28" s="826">
        <v>0.0289193302891933</v>
      </c>
      <c r="E28" s="826">
        <v>0.6459412780656304</v>
      </c>
      <c r="F28" s="826">
        <v>0.23796791443850268</v>
      </c>
      <c r="G28" s="826">
        <v>0.0106544901065449</v>
      </c>
      <c r="H28" s="826">
        <v>0.015544041450777202</v>
      </c>
      <c r="I28" s="826">
        <v>0.1506849315068493</v>
      </c>
      <c r="J28" s="826">
        <v>0.8493150684931506</v>
      </c>
      <c r="K28" s="826">
        <v>0.2876712328767123</v>
      </c>
      <c r="L28" s="826">
        <v>0.10052910052910052</v>
      </c>
      <c r="M28" s="826">
        <v>0.10526315789473684</v>
      </c>
      <c r="N28" s="155"/>
      <c r="O28" s="155"/>
      <c r="P28" s="155"/>
      <c r="Q28" s="155"/>
      <c r="R28" s="155"/>
      <c r="S28" s="155"/>
      <c r="T28" s="155"/>
      <c r="U28" s="155"/>
      <c r="V28" s="155"/>
      <c r="W28" s="155"/>
      <c r="X28" s="155"/>
      <c r="Y28" s="155"/>
    </row>
    <row r="29" hidden="1">
      <c r="A29" s="817"/>
      <c r="B29" s="813"/>
      <c r="C29" s="813"/>
      <c r="D29" s="813"/>
      <c r="E29" s="813"/>
      <c r="F29" s="813"/>
      <c r="G29" s="813"/>
      <c r="H29" s="815"/>
      <c r="I29" s="813"/>
      <c r="J29" s="155"/>
      <c r="K29" s="155"/>
      <c r="L29" s="155"/>
      <c r="M29" s="155"/>
      <c r="N29" s="155"/>
      <c r="O29" s="155"/>
      <c r="P29" s="155"/>
      <c r="Q29" s="155"/>
      <c r="R29" s="155"/>
      <c r="S29" s="155"/>
      <c r="T29" s="155"/>
      <c r="U29" s="155"/>
      <c r="V29" s="155"/>
      <c r="W29" s="155"/>
      <c r="X29" s="155"/>
      <c r="Y29" s="155"/>
    </row>
    <row r="30">
      <c r="A30" s="817"/>
      <c r="B30" s="813"/>
      <c r="C30" s="813"/>
      <c r="D30" s="813"/>
      <c r="E30" s="813"/>
      <c r="F30" s="813"/>
      <c r="G30" s="813"/>
      <c r="H30" s="815"/>
      <c r="I30" s="813"/>
      <c r="J30" s="155"/>
      <c r="K30" s="155"/>
      <c r="L30" s="155"/>
      <c r="M30" s="155"/>
      <c r="N30" s="155"/>
      <c r="O30" s="155"/>
      <c r="P30" s="155"/>
      <c r="Q30" s="155"/>
      <c r="R30" s="155"/>
      <c r="S30" s="155"/>
      <c r="T30" s="155"/>
      <c r="U30" s="155"/>
      <c r="V30" s="155"/>
      <c r="W30" s="155"/>
      <c r="X30" s="155"/>
      <c r="Y30" s="155"/>
    </row>
    <row r="31">
      <c r="A31" s="812" t="s">
        <v>7400</v>
      </c>
      <c r="B31" s="813">
        <f>COUNTA('ABM - Direct Outreach'!A1516:A1620)+COUNTIF(Darryl!C12:C18,"*cold*")</f>
        <v>106</v>
      </c>
      <c r="C31" s="813">
        <f>counta('ABM - Direct Outreach'!E1516:E1620)+(COUNTA(Darryl!D12:D18))</f>
        <v>42</v>
      </c>
      <c r="D31" s="813">
        <f>COUNTIF('ABM - Direct Outreach'!J1516:J1620,"*responded cold*")+COUNTIF(Darryl!E12:E18,"*responded cold*")</f>
        <v>1</v>
      </c>
      <c r="E31" s="813">
        <f>COUNTIF('ABM - Direct Outreach'!J1516:J1620,"*responded warm*")+COUNTIF(Darryl!E12:E18,"*responded warm*")</f>
        <v>21</v>
      </c>
      <c r="F31" s="813">
        <f>COUNTIF('ABM - Direct Outreach'!I1516:I1620,"*sent warm*")</f>
        <v>2</v>
      </c>
      <c r="G31" s="813">
        <f>COUNTIF('ABM - Direct Outreach'!J1516:J1620,"*meeting cold*")+COUNTIF(Darryl!E12:E18,"*meeting cold*")+1</f>
        <v>1</v>
      </c>
      <c r="H31" s="813">
        <f>COUNTIF('ABM - Direct Outreach'!J1516:J1620,"*meeting warm*")+COUNTIF(Darryl!E12:E18,"*meeting warm*")+4</f>
        <v>4</v>
      </c>
      <c r="I31" s="813">
        <f>COUNTIF('ABM - Direct Outreach'!J1516:J1620,"*accepted*")+COUNTIF(Darryl!E12:E18,"*accepted*")</f>
        <v>18</v>
      </c>
      <c r="J31" s="813">
        <f>B31-I31</f>
        <v>88</v>
      </c>
      <c r="K31" s="813">
        <f>COUNTIF('ABM - Direct Outreach'!G1516:G1620,"*Followed*")</f>
        <v>28</v>
      </c>
      <c r="L31" s="813">
        <f>COUNTIF('ABM - Direct Outreach'!G1516:G1620,"*Contacted*")</f>
        <v>12</v>
      </c>
      <c r="M31" s="813">
        <f>COUNTIF('ABM - Direct Outreach'!G1516:G1620,"*Responded*")</f>
        <v>3</v>
      </c>
      <c r="N31" s="155"/>
      <c r="O31" s="155"/>
      <c r="P31" s="155"/>
      <c r="Q31" s="155"/>
      <c r="R31" s="155"/>
      <c r="S31" s="155"/>
      <c r="T31" s="155"/>
      <c r="U31" s="155"/>
      <c r="V31" s="155"/>
      <c r="W31" s="155"/>
      <c r="X31" s="155"/>
      <c r="Y31" s="155"/>
    </row>
    <row r="32">
      <c r="A32" s="816" t="s">
        <v>7391</v>
      </c>
      <c r="B32" s="814"/>
      <c r="C32" s="814"/>
      <c r="D32" s="814">
        <f t="shared" ref="D32:E32" si="22">D31/B31</f>
        <v>0.009433962264</v>
      </c>
      <c r="E32" s="814">
        <f t="shared" si="22"/>
        <v>0.5</v>
      </c>
      <c r="F32" s="814">
        <f>F31/E31</f>
        <v>0.09523809524</v>
      </c>
      <c r="G32" s="814">
        <f t="shared" ref="G32:H32" si="23">G31/B31</f>
        <v>0.009433962264</v>
      </c>
      <c r="H32" s="814">
        <f t="shared" si="23"/>
        <v>0.09523809524</v>
      </c>
      <c r="I32" s="814">
        <f>I31/B31</f>
        <v>0.1698113208</v>
      </c>
      <c r="J32" s="814">
        <f>J31/B31</f>
        <v>0.8301886792</v>
      </c>
      <c r="K32" s="814">
        <f>K31/B31</f>
        <v>0.2641509434</v>
      </c>
      <c r="L32" s="814">
        <f t="shared" ref="L32:M32" si="24">L31/K31</f>
        <v>0.4285714286</v>
      </c>
      <c r="M32" s="814">
        <f t="shared" si="24"/>
        <v>0.25</v>
      </c>
      <c r="N32" s="155"/>
      <c r="O32" s="155"/>
      <c r="P32" s="155"/>
      <c r="Q32" s="155"/>
      <c r="R32" s="155"/>
      <c r="S32" s="155"/>
      <c r="T32" s="155"/>
      <c r="U32" s="155"/>
      <c r="V32" s="155"/>
      <c r="W32" s="155"/>
      <c r="X32" s="155"/>
      <c r="Y32" s="155"/>
    </row>
    <row r="33">
      <c r="A33" s="817"/>
      <c r="B33" s="813"/>
      <c r="C33" s="813"/>
      <c r="D33" s="813"/>
      <c r="E33" s="813"/>
      <c r="F33" s="813"/>
      <c r="G33" s="813"/>
      <c r="H33" s="815"/>
      <c r="I33" s="813"/>
      <c r="J33" s="155"/>
      <c r="K33" s="155"/>
      <c r="L33" s="155"/>
      <c r="M33" s="155"/>
      <c r="N33" s="155"/>
      <c r="O33" s="155"/>
      <c r="P33" s="155"/>
      <c r="Q33" s="155"/>
      <c r="R33" s="155"/>
      <c r="S33" s="155"/>
      <c r="T33" s="155"/>
      <c r="U33" s="155"/>
      <c r="V33" s="155"/>
      <c r="W33" s="155"/>
      <c r="X33" s="155"/>
      <c r="Y33" s="155"/>
    </row>
    <row r="34">
      <c r="A34" s="812" t="s">
        <v>7401</v>
      </c>
      <c r="B34" s="813">
        <f>COUNTA('ABM - Direct Outreach'!A1621:A1642)+COUNTIF(Darryl!C5:C12,"*cold*")</f>
        <v>24</v>
      </c>
      <c r="C34" s="813">
        <f>counta('ABM - Direct Outreach'!E1621:E1642)+(COUNTA(Darryl!D5:D12)-1)</f>
        <v>16</v>
      </c>
      <c r="D34" s="813">
        <f>COUNTIF('ABM - Direct Outreach'!J1621:J1642,"*responded cold*")+COUNTIF(Darryl!E5:E12,"*responded cold*")</f>
        <v>7</v>
      </c>
      <c r="E34" s="813">
        <f>COUNTIF('ABM - Direct Outreach'!J1621:J1642,"*responded warm*")+COUNTIF(Darryl!E5:E12,"*responded warm*")</f>
        <v>7</v>
      </c>
      <c r="F34" s="813">
        <f>COUNTIF('ABM - Direct Outreach'!I1621:I1642,"*sent warm*")</f>
        <v>2</v>
      </c>
      <c r="G34" s="813">
        <f>COUNTIF('ABM - Direct Outreach'!J1621:J1642,"*meeting cold*")+COUNTIF(Darryl!E5:E12,"*meeting cold*")</f>
        <v>1</v>
      </c>
      <c r="H34" s="813">
        <f>COUNTIF('ABM - Direct Outreach'!J1621:J1642,"*meeting warm*")+COUNTIF(Darryl!E5:E12,"*meeting warm*")+3</f>
        <v>3</v>
      </c>
      <c r="I34" s="813">
        <f>COUNTIF('ABM - Direct Outreach'!J1621:J1642,"*accepted*")+COUNTIF(Darryl!E5:E12,"*accepted*")</f>
        <v>9</v>
      </c>
      <c r="J34" s="813">
        <f>B34-I34</f>
        <v>15</v>
      </c>
      <c r="K34" s="813">
        <f>COUNTIF('ABM - Direct Outreach'!G1621:G1642,"*Followed*")</f>
        <v>10</v>
      </c>
      <c r="L34" s="813">
        <f>COUNTIF('ABM - Direct Outreach'!G1621:G1642,"*Contacted*")</f>
        <v>7</v>
      </c>
      <c r="M34" s="813">
        <f>COUNTIF('ABM - Direct Outreach'!G1621:G1642,"*Responded*")</f>
        <v>0</v>
      </c>
      <c r="N34" s="155"/>
      <c r="O34" s="155"/>
      <c r="P34" s="155"/>
      <c r="Q34" s="155"/>
      <c r="R34" s="155"/>
      <c r="S34" s="155"/>
      <c r="T34" s="155"/>
      <c r="U34" s="155"/>
      <c r="V34" s="155"/>
      <c r="W34" s="155"/>
      <c r="X34" s="155"/>
      <c r="Y34" s="155"/>
    </row>
    <row r="35">
      <c r="A35" s="816" t="s">
        <v>7391</v>
      </c>
      <c r="B35" s="814"/>
      <c r="C35" s="814"/>
      <c r="D35" s="814">
        <f t="shared" ref="D35:E35" si="25">D34/B34</f>
        <v>0.2916666667</v>
      </c>
      <c r="E35" s="814">
        <f t="shared" si="25"/>
        <v>0.4375</v>
      </c>
      <c r="F35" s="814">
        <f>F34/E34</f>
        <v>0.2857142857</v>
      </c>
      <c r="G35" s="814">
        <f t="shared" ref="G35:H35" si="26">G34/B34</f>
        <v>0.04166666667</v>
      </c>
      <c r="H35" s="814">
        <f t="shared" si="26"/>
        <v>0.1875</v>
      </c>
      <c r="I35" s="814">
        <f>I34/B34</f>
        <v>0.375</v>
      </c>
      <c r="J35" s="814">
        <f>J34/B34</f>
        <v>0.625</v>
      </c>
      <c r="K35" s="814">
        <f>K34/B34</f>
        <v>0.4166666667</v>
      </c>
      <c r="L35" s="814">
        <f t="shared" ref="L35:M35" si="27">L34/K34</f>
        <v>0.7</v>
      </c>
      <c r="M35" s="814">
        <f t="shared" si="27"/>
        <v>0</v>
      </c>
      <c r="N35" s="155"/>
      <c r="O35" s="155"/>
      <c r="P35" s="155"/>
      <c r="Q35" s="155"/>
      <c r="R35" s="155"/>
      <c r="S35" s="155"/>
      <c r="T35" s="155"/>
      <c r="U35" s="155"/>
      <c r="V35" s="155"/>
      <c r="W35" s="155"/>
      <c r="X35" s="155"/>
      <c r="Y35" s="155"/>
    </row>
    <row r="36">
      <c r="A36" s="817"/>
      <c r="B36" s="813"/>
      <c r="C36" s="813"/>
      <c r="D36" s="813"/>
      <c r="E36" s="813"/>
      <c r="F36" s="813"/>
      <c r="G36" s="813"/>
      <c r="H36" s="815"/>
      <c r="I36" s="813"/>
      <c r="J36" s="155"/>
      <c r="K36" s="155"/>
      <c r="L36" s="155"/>
      <c r="M36" s="155"/>
      <c r="N36" s="155"/>
      <c r="O36" s="155"/>
      <c r="P36" s="155"/>
      <c r="Q36" s="155"/>
      <c r="R36" s="155"/>
      <c r="S36" s="155"/>
      <c r="T36" s="155"/>
      <c r="U36" s="155"/>
      <c r="V36" s="155"/>
      <c r="W36" s="155"/>
      <c r="X36" s="155"/>
      <c r="Y36" s="155"/>
    </row>
    <row r="37">
      <c r="A37" s="812" t="s">
        <v>7402</v>
      </c>
      <c r="B37" s="813">
        <f>COUNTA('ABM - Direct Outreach'!A1643:A1903)+COUNTIF(Darryl!C2:C3,"*cold*")</f>
        <v>0</v>
      </c>
      <c r="C37" s="813">
        <f>counta('ABM - Direct Outreach'!E1643:E1903)+(COUNTA(Darryl!D2:D3)-1)</f>
        <v>0</v>
      </c>
      <c r="D37" s="813">
        <f>COUNTIF('ABM - Direct Outreach'!J1643:J1903,"*responded cold*")+COUNTIF(Darryl!E2:E3,"*responded cold*")</f>
        <v>0</v>
      </c>
      <c r="E37" s="813">
        <f>COUNTIF('ABM - Direct Outreach'!J1643:J1903,"*responded warm*")+COUNTIF(Darryl!E2:E3,"*responded warm*")</f>
        <v>0</v>
      </c>
      <c r="F37" s="813">
        <f>COUNTIF('ABM - Direct Outreach'!I1643:I1903,"*sent warm*")</f>
        <v>0</v>
      </c>
      <c r="G37" s="813">
        <f>COUNTIF('ABM - Direct Outreach'!J1643:J1903,"*meeting cold*")+COUNTIF(Darryl!E2:E3,"*meeting cold*")</f>
        <v>0</v>
      </c>
      <c r="H37" s="813">
        <f>COUNTIF('ABM - Direct Outreach'!J1643:J1903,"*meeting warm*")+COUNTIF(Darryl!E2:E3,"*meeting warm*")+1</f>
        <v>1</v>
      </c>
      <c r="I37" s="813">
        <f>COUNTIF('ABM - Direct Outreach'!J1643:J1903,"*accepted*")+COUNTIF(Darryl!E2:E3,"*accepted*")</f>
        <v>0</v>
      </c>
      <c r="J37" s="813">
        <f>B37-I37</f>
        <v>0</v>
      </c>
      <c r="K37" s="813">
        <f>COUNTIF('ABM - Direct Outreach'!G1643:G1903,"*Followed*")</f>
        <v>0</v>
      </c>
      <c r="L37" s="813">
        <f>COUNTIF('ABM - Direct Outreach'!G1643:G1903,"*Contacted*")</f>
        <v>0</v>
      </c>
      <c r="M37" s="813">
        <f>COUNTIF('ABM - Direct Outreach'!G1624:G1642,"*Responded*")</f>
        <v>0</v>
      </c>
      <c r="N37" s="155"/>
      <c r="O37" s="155"/>
      <c r="P37" s="155"/>
      <c r="Q37" s="155"/>
      <c r="R37" s="155"/>
      <c r="S37" s="155"/>
      <c r="T37" s="155"/>
      <c r="U37" s="155"/>
      <c r="V37" s="155"/>
      <c r="W37" s="155"/>
      <c r="X37" s="155"/>
      <c r="Y37" s="155"/>
    </row>
    <row r="38">
      <c r="A38" s="816" t="s">
        <v>7391</v>
      </c>
      <c r="B38" s="814"/>
      <c r="C38" s="814"/>
      <c r="D38" s="814" t="str">
        <f t="shared" ref="D38:E38" si="28">D37/B37</f>
        <v>#DIV/0!</v>
      </c>
      <c r="E38" s="814" t="str">
        <f t="shared" si="28"/>
        <v>#DIV/0!</v>
      </c>
      <c r="F38" s="814" t="str">
        <f>F37/E37</f>
        <v>#DIV/0!</v>
      </c>
      <c r="G38" s="814" t="str">
        <f t="shared" ref="G38:H38" si="29">G37/B37</f>
        <v>#DIV/0!</v>
      </c>
      <c r="H38" s="814" t="str">
        <f t="shared" si="29"/>
        <v>#DIV/0!</v>
      </c>
      <c r="I38" s="814" t="str">
        <f>I37/B37</f>
        <v>#DIV/0!</v>
      </c>
      <c r="J38" s="814" t="str">
        <f>J37/B37</f>
        <v>#DIV/0!</v>
      </c>
      <c r="K38" s="814" t="str">
        <f>K37/B37</f>
        <v>#DIV/0!</v>
      </c>
      <c r="L38" s="814" t="str">
        <f t="shared" ref="L38:M38" si="30">L37/K37</f>
        <v>#DIV/0!</v>
      </c>
      <c r="M38" s="814" t="str">
        <f t="shared" si="30"/>
        <v>#DIV/0!</v>
      </c>
      <c r="N38" s="155"/>
      <c r="O38" s="155"/>
      <c r="P38" s="155"/>
      <c r="Q38" s="155"/>
      <c r="R38" s="155"/>
      <c r="S38" s="155"/>
      <c r="T38" s="155"/>
      <c r="U38" s="155"/>
      <c r="V38" s="155"/>
      <c r="W38" s="155"/>
      <c r="X38" s="155"/>
      <c r="Y38" s="155"/>
    </row>
    <row r="39">
      <c r="A39" s="817"/>
      <c r="B39" s="813"/>
      <c r="C39" s="813"/>
      <c r="D39" s="813"/>
      <c r="E39" s="813"/>
      <c r="F39" s="813"/>
      <c r="G39" s="813"/>
      <c r="H39" s="815"/>
      <c r="I39" s="813"/>
      <c r="J39" s="155"/>
      <c r="K39" s="155"/>
      <c r="L39" s="155"/>
      <c r="M39" s="155"/>
      <c r="N39" s="155"/>
      <c r="O39" s="155"/>
      <c r="P39" s="155"/>
      <c r="Q39" s="155"/>
      <c r="R39" s="155"/>
      <c r="S39" s="155"/>
      <c r="T39" s="155"/>
      <c r="U39" s="155"/>
      <c r="V39" s="155"/>
      <c r="W39" s="155"/>
      <c r="X39" s="155"/>
      <c r="Y39" s="155"/>
    </row>
    <row r="40">
      <c r="A40" s="817"/>
      <c r="B40" s="813"/>
      <c r="C40" s="813"/>
      <c r="D40" s="813"/>
      <c r="E40" s="813"/>
      <c r="F40" s="813"/>
      <c r="G40" s="813"/>
      <c r="H40" s="815"/>
      <c r="I40" s="813"/>
      <c r="J40" s="155"/>
      <c r="K40" s="155"/>
      <c r="L40" s="155"/>
      <c r="M40" s="155"/>
      <c r="N40" s="155"/>
      <c r="O40" s="155"/>
      <c r="P40" s="155"/>
      <c r="Q40" s="155"/>
      <c r="R40" s="155"/>
      <c r="S40" s="155"/>
      <c r="T40" s="155"/>
      <c r="U40" s="155"/>
      <c r="V40" s="155"/>
      <c r="W40" s="155"/>
      <c r="X40" s="155"/>
      <c r="Y40" s="155"/>
    </row>
    <row r="41">
      <c r="A41" s="817"/>
      <c r="B41" s="813"/>
      <c r="C41" s="813"/>
      <c r="D41" s="813"/>
      <c r="E41" s="813"/>
      <c r="F41" s="813"/>
      <c r="G41" s="813"/>
      <c r="H41" s="815"/>
      <c r="I41" s="813"/>
      <c r="J41" s="155"/>
      <c r="K41" s="155"/>
      <c r="L41" s="155"/>
      <c r="M41" s="155"/>
      <c r="N41" s="155"/>
      <c r="O41" s="155"/>
      <c r="P41" s="155"/>
      <c r="Q41" s="155"/>
      <c r="R41" s="155"/>
      <c r="S41" s="155"/>
      <c r="T41" s="155"/>
      <c r="U41" s="155"/>
      <c r="V41" s="155"/>
      <c r="W41" s="155"/>
      <c r="X41" s="155"/>
      <c r="Y41" s="155"/>
    </row>
    <row r="42">
      <c r="A42" s="817"/>
      <c r="B42" s="813"/>
      <c r="C42" s="813"/>
      <c r="D42" s="813"/>
      <c r="E42" s="813"/>
      <c r="F42" s="813"/>
      <c r="G42" s="813"/>
      <c r="H42" s="815"/>
      <c r="I42" s="813"/>
      <c r="J42" s="155"/>
      <c r="K42" s="155"/>
      <c r="L42" s="155"/>
      <c r="M42" s="155"/>
      <c r="N42" s="155"/>
      <c r="O42" s="155"/>
      <c r="P42" s="155"/>
      <c r="Q42" s="155"/>
      <c r="R42" s="155"/>
      <c r="S42" s="155"/>
      <c r="T42" s="155"/>
      <c r="U42" s="155"/>
      <c r="V42" s="155"/>
      <c r="W42" s="155"/>
      <c r="X42" s="155"/>
      <c r="Y42" s="155"/>
    </row>
    <row r="43">
      <c r="A43" s="817"/>
      <c r="B43" s="813"/>
      <c r="C43" s="813"/>
      <c r="D43" s="813"/>
      <c r="E43" s="813"/>
      <c r="F43" s="813"/>
      <c r="G43" s="813"/>
      <c r="H43" s="815"/>
      <c r="I43" s="813"/>
      <c r="J43" s="155"/>
      <c r="K43" s="155"/>
      <c r="L43" s="155"/>
      <c r="M43" s="155"/>
      <c r="N43" s="155"/>
      <c r="O43" s="155"/>
      <c r="P43" s="155"/>
      <c r="Q43" s="155"/>
      <c r="R43" s="155"/>
      <c r="S43" s="155"/>
      <c r="T43" s="155"/>
      <c r="U43" s="155"/>
      <c r="V43" s="155"/>
      <c r="W43" s="155"/>
      <c r="X43" s="155"/>
      <c r="Y43" s="155"/>
    </row>
    <row r="44">
      <c r="A44" s="817"/>
      <c r="B44" s="813"/>
      <c r="C44" s="813"/>
      <c r="D44" s="813"/>
      <c r="E44" s="813"/>
      <c r="F44" s="813"/>
      <c r="G44" s="813"/>
      <c r="H44" s="815"/>
      <c r="I44" s="813"/>
      <c r="J44" s="155"/>
      <c r="K44" s="155"/>
      <c r="L44" s="155"/>
      <c r="M44" s="155"/>
      <c r="N44" s="155"/>
      <c r="O44" s="155"/>
      <c r="P44" s="155"/>
      <c r="Q44" s="155"/>
      <c r="R44" s="155"/>
      <c r="S44" s="155"/>
      <c r="T44" s="155"/>
      <c r="U44" s="155"/>
      <c r="V44" s="155"/>
      <c r="W44" s="155"/>
      <c r="X44" s="155"/>
      <c r="Y44" s="155"/>
    </row>
    <row r="45">
      <c r="A45" s="817"/>
      <c r="B45" s="813"/>
      <c r="C45" s="813"/>
      <c r="D45" s="813"/>
      <c r="E45" s="813"/>
      <c r="F45" s="813"/>
      <c r="G45" s="813"/>
      <c r="H45" s="815"/>
      <c r="I45" s="813"/>
      <c r="J45" s="155"/>
      <c r="K45" s="155"/>
      <c r="L45" s="155"/>
      <c r="M45" s="155"/>
      <c r="N45" s="155"/>
      <c r="O45" s="155"/>
      <c r="P45" s="155"/>
      <c r="Q45" s="155"/>
      <c r="R45" s="155"/>
      <c r="S45" s="155"/>
      <c r="T45" s="155"/>
      <c r="U45" s="155"/>
      <c r="V45" s="155"/>
      <c r="W45" s="155"/>
      <c r="X45" s="155"/>
      <c r="Y45" s="155"/>
    </row>
    <row r="46">
      <c r="A46" s="817"/>
      <c r="B46" s="813"/>
      <c r="C46" s="813"/>
      <c r="D46" s="813"/>
      <c r="E46" s="813"/>
      <c r="F46" s="813"/>
      <c r="G46" s="813"/>
      <c r="H46" s="815"/>
      <c r="I46" s="813"/>
      <c r="J46" s="155"/>
      <c r="K46" s="155"/>
      <c r="L46" s="155"/>
      <c r="M46" s="155"/>
      <c r="N46" s="155"/>
      <c r="O46" s="155"/>
      <c r="P46" s="155"/>
      <c r="Q46" s="155"/>
      <c r="R46" s="155"/>
      <c r="S46" s="155"/>
      <c r="T46" s="155"/>
      <c r="U46" s="155"/>
      <c r="V46" s="155"/>
      <c r="W46" s="155"/>
      <c r="X46" s="155"/>
      <c r="Y46" s="155"/>
    </row>
    <row r="47">
      <c r="A47" s="817"/>
      <c r="B47" s="813"/>
      <c r="C47" s="813"/>
      <c r="D47" s="813"/>
      <c r="E47" s="813"/>
      <c r="F47" s="813"/>
      <c r="G47" s="813"/>
      <c r="H47" s="815"/>
      <c r="I47" s="813"/>
      <c r="J47" s="155"/>
      <c r="K47" s="155"/>
      <c r="L47" s="155"/>
      <c r="M47" s="155"/>
      <c r="N47" s="155"/>
      <c r="O47" s="155"/>
      <c r="P47" s="155"/>
      <c r="Q47" s="155"/>
      <c r="R47" s="155"/>
      <c r="S47" s="155"/>
      <c r="T47" s="155"/>
      <c r="U47" s="155"/>
      <c r="V47" s="155"/>
      <c r="W47" s="155"/>
      <c r="X47" s="155"/>
      <c r="Y47" s="155"/>
    </row>
    <row r="48">
      <c r="A48" s="817"/>
      <c r="B48" s="813"/>
      <c r="C48" s="813"/>
      <c r="D48" s="813"/>
      <c r="E48" s="813"/>
      <c r="F48" s="813"/>
      <c r="G48" s="813"/>
      <c r="H48" s="815"/>
      <c r="I48" s="813"/>
      <c r="J48" s="155"/>
      <c r="K48" s="155"/>
      <c r="L48" s="155"/>
      <c r="M48" s="155"/>
      <c r="N48" s="155"/>
      <c r="O48" s="155"/>
      <c r="P48" s="155"/>
      <c r="Q48" s="155"/>
      <c r="R48" s="155"/>
      <c r="S48" s="155"/>
      <c r="T48" s="155"/>
      <c r="U48" s="155"/>
      <c r="V48" s="155"/>
      <c r="W48" s="155"/>
      <c r="X48" s="155"/>
      <c r="Y48" s="155"/>
    </row>
    <row r="49">
      <c r="A49" s="817"/>
      <c r="B49" s="813"/>
      <c r="C49" s="813"/>
      <c r="D49" s="813"/>
      <c r="E49" s="813"/>
      <c r="F49" s="813"/>
      <c r="G49" s="813"/>
      <c r="H49" s="815"/>
      <c r="I49" s="813"/>
      <c r="J49" s="155"/>
      <c r="K49" s="155"/>
      <c r="L49" s="155"/>
      <c r="M49" s="155"/>
      <c r="N49" s="155"/>
      <c r="O49" s="155"/>
      <c r="P49" s="155"/>
      <c r="Q49" s="155"/>
      <c r="R49" s="155"/>
      <c r="S49" s="155"/>
      <c r="T49" s="155"/>
      <c r="U49" s="155"/>
      <c r="V49" s="155"/>
      <c r="W49" s="155"/>
      <c r="X49" s="155"/>
      <c r="Y49" s="155"/>
    </row>
    <row r="50">
      <c r="A50" s="817"/>
      <c r="B50" s="813"/>
      <c r="C50" s="813"/>
      <c r="D50" s="813"/>
      <c r="E50" s="813"/>
      <c r="F50" s="813"/>
      <c r="G50" s="813"/>
      <c r="H50" s="815"/>
      <c r="I50" s="813"/>
      <c r="J50" s="155"/>
      <c r="K50" s="155"/>
      <c r="L50" s="155"/>
      <c r="M50" s="155"/>
      <c r="N50" s="155"/>
      <c r="O50" s="155"/>
      <c r="P50" s="155"/>
      <c r="Q50" s="155"/>
      <c r="R50" s="155"/>
      <c r="S50" s="155"/>
      <c r="T50" s="155"/>
      <c r="U50" s="155"/>
      <c r="V50" s="155"/>
      <c r="W50" s="155"/>
      <c r="X50" s="155"/>
      <c r="Y50" s="155"/>
    </row>
    <row r="51">
      <c r="A51" s="817"/>
      <c r="B51" s="813"/>
      <c r="C51" s="813"/>
      <c r="D51" s="813"/>
      <c r="E51" s="813"/>
      <c r="F51" s="813"/>
      <c r="G51" s="813"/>
      <c r="H51" s="815"/>
      <c r="I51" s="813"/>
      <c r="J51" s="155"/>
      <c r="K51" s="155"/>
      <c r="L51" s="155"/>
      <c r="M51" s="155"/>
      <c r="N51" s="155"/>
      <c r="O51" s="155"/>
      <c r="P51" s="155"/>
      <c r="Q51" s="155"/>
      <c r="R51" s="155"/>
      <c r="S51" s="155"/>
      <c r="T51" s="155"/>
      <c r="U51" s="155"/>
      <c r="V51" s="155"/>
      <c r="W51" s="155"/>
      <c r="X51" s="155"/>
      <c r="Y51" s="155"/>
    </row>
    <row r="52">
      <c r="A52" s="817"/>
      <c r="B52" s="813"/>
      <c r="C52" s="813"/>
      <c r="D52" s="813"/>
      <c r="E52" s="813"/>
      <c r="F52" s="813"/>
      <c r="G52" s="813"/>
      <c r="H52" s="815"/>
      <c r="I52" s="813"/>
      <c r="J52" s="155"/>
      <c r="K52" s="155"/>
      <c r="L52" s="155"/>
      <c r="M52" s="155"/>
      <c r="N52" s="155"/>
      <c r="O52" s="155"/>
      <c r="P52" s="155"/>
      <c r="Q52" s="155"/>
      <c r="R52" s="155"/>
      <c r="S52" s="155"/>
      <c r="T52" s="155"/>
      <c r="U52" s="155"/>
      <c r="V52" s="155"/>
      <c r="W52" s="155"/>
      <c r="X52" s="155"/>
      <c r="Y52" s="155"/>
    </row>
    <row r="53">
      <c r="A53" s="817"/>
      <c r="B53" s="813"/>
      <c r="C53" s="813"/>
      <c r="D53" s="813"/>
      <c r="E53" s="813"/>
      <c r="F53" s="813"/>
      <c r="G53" s="813"/>
      <c r="H53" s="815"/>
      <c r="I53" s="813"/>
      <c r="J53" s="155"/>
      <c r="K53" s="155"/>
      <c r="L53" s="155"/>
      <c r="M53" s="155"/>
      <c r="N53" s="155"/>
      <c r="O53" s="155"/>
      <c r="P53" s="155"/>
      <c r="Q53" s="155"/>
      <c r="R53" s="155"/>
      <c r="S53" s="155"/>
      <c r="T53" s="155"/>
      <c r="U53" s="155"/>
      <c r="V53" s="155"/>
      <c r="W53" s="155"/>
      <c r="X53" s="155"/>
      <c r="Y53" s="155"/>
    </row>
    <row r="54">
      <c r="A54" s="817"/>
      <c r="B54" s="813"/>
      <c r="C54" s="813"/>
      <c r="D54" s="813"/>
      <c r="E54" s="813"/>
      <c r="F54" s="813"/>
      <c r="G54" s="813"/>
      <c r="H54" s="815"/>
      <c r="I54" s="813"/>
      <c r="J54" s="155"/>
      <c r="K54" s="155"/>
      <c r="L54" s="155"/>
      <c r="M54" s="155"/>
      <c r="N54" s="155"/>
      <c r="O54" s="155"/>
      <c r="P54" s="155"/>
      <c r="Q54" s="155"/>
      <c r="R54" s="155"/>
      <c r="S54" s="155"/>
      <c r="T54" s="155"/>
      <c r="U54" s="155"/>
      <c r="V54" s="155"/>
      <c r="W54" s="155"/>
      <c r="X54" s="155"/>
      <c r="Y54" s="155"/>
    </row>
    <row r="55">
      <c r="A55" s="817"/>
      <c r="B55" s="813"/>
      <c r="C55" s="813"/>
      <c r="D55" s="813"/>
      <c r="E55" s="813"/>
      <c r="F55" s="813"/>
      <c r="G55" s="813"/>
      <c r="H55" s="815"/>
      <c r="I55" s="813"/>
      <c r="J55" s="155"/>
      <c r="K55" s="155"/>
      <c r="L55" s="155"/>
      <c r="M55" s="155"/>
      <c r="N55" s="155"/>
      <c r="O55" s="155"/>
      <c r="P55" s="155"/>
      <c r="Q55" s="155"/>
      <c r="R55" s="155"/>
      <c r="S55" s="155"/>
      <c r="T55" s="155"/>
      <c r="U55" s="155"/>
      <c r="V55" s="155"/>
      <c r="W55" s="155"/>
      <c r="X55" s="155"/>
      <c r="Y55" s="155"/>
    </row>
    <row r="56">
      <c r="A56" s="817"/>
      <c r="B56" s="813"/>
      <c r="C56" s="813"/>
      <c r="D56" s="813"/>
      <c r="E56" s="813"/>
      <c r="F56" s="813"/>
      <c r="G56" s="813"/>
      <c r="H56" s="815"/>
      <c r="I56" s="813"/>
      <c r="J56" s="155"/>
      <c r="K56" s="155"/>
      <c r="L56" s="155"/>
      <c r="M56" s="155"/>
      <c r="N56" s="155"/>
      <c r="O56" s="155"/>
      <c r="P56" s="155"/>
      <c r="Q56" s="155"/>
      <c r="R56" s="155"/>
      <c r="S56" s="155"/>
      <c r="T56" s="155"/>
      <c r="U56" s="155"/>
      <c r="V56" s="155"/>
      <c r="W56" s="155"/>
      <c r="X56" s="155"/>
      <c r="Y56" s="155"/>
    </row>
    <row r="57">
      <c r="A57" s="817"/>
      <c r="B57" s="813"/>
      <c r="C57" s="813"/>
      <c r="D57" s="813"/>
      <c r="E57" s="813"/>
      <c r="F57" s="813"/>
      <c r="G57" s="813"/>
      <c r="H57" s="815"/>
      <c r="I57" s="813"/>
      <c r="J57" s="155"/>
      <c r="K57" s="155"/>
      <c r="L57" s="155"/>
      <c r="M57" s="155"/>
      <c r="N57" s="155"/>
      <c r="O57" s="155"/>
      <c r="P57" s="155"/>
      <c r="Q57" s="155"/>
      <c r="R57" s="155"/>
      <c r="S57" s="155"/>
      <c r="T57" s="155"/>
      <c r="U57" s="155"/>
      <c r="V57" s="155"/>
      <c r="W57" s="155"/>
      <c r="X57" s="155"/>
      <c r="Y57" s="155"/>
    </row>
    <row r="58">
      <c r="A58" s="817"/>
      <c r="B58" s="813"/>
      <c r="C58" s="813"/>
      <c r="D58" s="813"/>
      <c r="E58" s="813"/>
      <c r="F58" s="813"/>
      <c r="G58" s="813"/>
      <c r="H58" s="815"/>
      <c r="I58" s="813"/>
      <c r="J58" s="155"/>
      <c r="K58" s="155"/>
      <c r="L58" s="155"/>
      <c r="M58" s="155"/>
      <c r="N58" s="155"/>
      <c r="O58" s="155"/>
      <c r="P58" s="155"/>
      <c r="Q58" s="155"/>
      <c r="R58" s="155"/>
      <c r="S58" s="155"/>
      <c r="T58" s="155"/>
      <c r="U58" s="155"/>
      <c r="V58" s="155"/>
      <c r="W58" s="155"/>
      <c r="X58" s="155"/>
      <c r="Y58" s="155"/>
    </row>
    <row r="59">
      <c r="A59" s="817"/>
      <c r="B59" s="813"/>
      <c r="C59" s="813"/>
      <c r="D59" s="813"/>
      <c r="E59" s="813"/>
      <c r="F59" s="813"/>
      <c r="G59" s="813"/>
      <c r="H59" s="815"/>
      <c r="I59" s="813"/>
      <c r="J59" s="155"/>
      <c r="K59" s="155"/>
      <c r="L59" s="155"/>
      <c r="M59" s="155"/>
      <c r="N59" s="155"/>
      <c r="O59" s="155"/>
      <c r="P59" s="155"/>
      <c r="Q59" s="155"/>
      <c r="R59" s="155"/>
      <c r="S59" s="155"/>
      <c r="T59" s="155"/>
      <c r="U59" s="155"/>
      <c r="V59" s="155"/>
      <c r="W59" s="155"/>
      <c r="X59" s="155"/>
      <c r="Y59" s="155"/>
    </row>
    <row r="60">
      <c r="A60" s="817"/>
      <c r="B60" s="813"/>
      <c r="C60" s="813"/>
      <c r="D60" s="813"/>
      <c r="E60" s="813"/>
      <c r="F60" s="813"/>
      <c r="G60" s="813"/>
      <c r="H60" s="815"/>
      <c r="I60" s="813"/>
      <c r="J60" s="155"/>
      <c r="K60" s="155"/>
      <c r="L60" s="155"/>
      <c r="M60" s="155"/>
      <c r="N60" s="155"/>
      <c r="O60" s="155"/>
      <c r="P60" s="155"/>
      <c r="Q60" s="155"/>
      <c r="R60" s="155"/>
      <c r="S60" s="155"/>
      <c r="T60" s="155"/>
      <c r="U60" s="155"/>
      <c r="V60" s="155"/>
      <c r="W60" s="155"/>
      <c r="X60" s="155"/>
      <c r="Y60" s="155"/>
    </row>
    <row r="61">
      <c r="A61" s="817"/>
      <c r="B61" s="813"/>
      <c r="C61" s="813"/>
      <c r="D61" s="813"/>
      <c r="E61" s="813"/>
      <c r="F61" s="813"/>
      <c r="G61" s="813"/>
      <c r="H61" s="815"/>
      <c r="I61" s="813"/>
      <c r="J61" s="155"/>
      <c r="K61" s="155"/>
      <c r="L61" s="155"/>
      <c r="M61" s="155"/>
      <c r="N61" s="155"/>
      <c r="O61" s="155"/>
      <c r="P61" s="155"/>
      <c r="Q61" s="155"/>
      <c r="R61" s="155"/>
      <c r="S61" s="155"/>
      <c r="T61" s="155"/>
      <c r="U61" s="155"/>
      <c r="V61" s="155"/>
      <c r="W61" s="155"/>
      <c r="X61" s="155"/>
      <c r="Y61" s="155"/>
    </row>
    <row r="62">
      <c r="A62" s="817"/>
      <c r="B62" s="813"/>
      <c r="C62" s="813"/>
      <c r="D62" s="813"/>
      <c r="E62" s="813"/>
      <c r="F62" s="813"/>
      <c r="G62" s="813"/>
      <c r="H62" s="815"/>
      <c r="I62" s="813"/>
      <c r="J62" s="155"/>
      <c r="K62" s="155"/>
      <c r="L62" s="155"/>
      <c r="M62" s="155"/>
      <c r="N62" s="155"/>
      <c r="O62" s="155"/>
      <c r="P62" s="155"/>
      <c r="Q62" s="155"/>
      <c r="R62" s="155"/>
      <c r="S62" s="155"/>
      <c r="T62" s="155"/>
      <c r="U62" s="155"/>
      <c r="V62" s="155"/>
      <c r="W62" s="155"/>
      <c r="X62" s="155"/>
      <c r="Y62" s="155"/>
    </row>
    <row r="63">
      <c r="A63" s="817"/>
      <c r="B63" s="813"/>
      <c r="C63" s="813"/>
      <c r="D63" s="813"/>
      <c r="E63" s="813"/>
      <c r="F63" s="813"/>
      <c r="G63" s="813"/>
      <c r="H63" s="815"/>
      <c r="I63" s="813"/>
      <c r="J63" s="155"/>
      <c r="K63" s="155"/>
      <c r="L63" s="155"/>
      <c r="M63" s="155"/>
      <c r="N63" s="155"/>
      <c r="O63" s="155"/>
      <c r="P63" s="155"/>
      <c r="Q63" s="155"/>
      <c r="R63" s="155"/>
      <c r="S63" s="155"/>
      <c r="T63" s="155"/>
      <c r="U63" s="155"/>
      <c r="V63" s="155"/>
      <c r="W63" s="155"/>
      <c r="X63" s="155"/>
      <c r="Y63" s="155"/>
    </row>
    <row r="64">
      <c r="A64" s="817"/>
      <c r="B64" s="813"/>
      <c r="C64" s="813"/>
      <c r="D64" s="813"/>
      <c r="E64" s="813"/>
      <c r="F64" s="813"/>
      <c r="G64" s="813"/>
      <c r="H64" s="815"/>
      <c r="I64" s="813"/>
      <c r="J64" s="155"/>
      <c r="K64" s="155"/>
      <c r="L64" s="155"/>
      <c r="M64" s="155"/>
      <c r="N64" s="155"/>
      <c r="O64" s="155"/>
      <c r="P64" s="155"/>
      <c r="Q64" s="155"/>
      <c r="R64" s="155"/>
      <c r="S64" s="155"/>
      <c r="T64" s="155"/>
      <c r="U64" s="155"/>
      <c r="V64" s="155"/>
      <c r="W64" s="155"/>
      <c r="X64" s="155"/>
      <c r="Y64" s="155"/>
    </row>
    <row r="65">
      <c r="A65" s="817"/>
      <c r="B65" s="813"/>
      <c r="C65" s="813"/>
      <c r="D65" s="813"/>
      <c r="E65" s="813"/>
      <c r="F65" s="813"/>
      <c r="G65" s="813"/>
      <c r="H65" s="815"/>
      <c r="I65" s="813"/>
      <c r="J65" s="155"/>
      <c r="K65" s="155"/>
      <c r="L65" s="155"/>
      <c r="M65" s="155"/>
      <c r="N65" s="155"/>
      <c r="O65" s="155"/>
      <c r="P65" s="155"/>
      <c r="Q65" s="155"/>
      <c r="R65" s="155"/>
      <c r="S65" s="155"/>
      <c r="T65" s="155"/>
      <c r="U65" s="155"/>
      <c r="V65" s="155"/>
      <c r="W65" s="155"/>
      <c r="X65" s="155"/>
      <c r="Y65" s="155"/>
    </row>
    <row r="66">
      <c r="A66" s="817"/>
      <c r="B66" s="813"/>
      <c r="C66" s="813"/>
      <c r="D66" s="813"/>
      <c r="E66" s="813"/>
      <c r="F66" s="813"/>
      <c r="G66" s="813"/>
      <c r="H66" s="815"/>
      <c r="I66" s="813"/>
      <c r="J66" s="155"/>
      <c r="K66" s="155"/>
      <c r="L66" s="155"/>
      <c r="M66" s="155"/>
      <c r="N66" s="155"/>
      <c r="O66" s="155"/>
      <c r="P66" s="155"/>
      <c r="Q66" s="155"/>
      <c r="R66" s="155"/>
      <c r="S66" s="155"/>
      <c r="T66" s="155"/>
      <c r="U66" s="155"/>
      <c r="V66" s="155"/>
      <c r="W66" s="155"/>
      <c r="X66" s="155"/>
      <c r="Y66" s="155"/>
    </row>
    <row r="67">
      <c r="A67" s="817"/>
      <c r="B67" s="813"/>
      <c r="C67" s="813"/>
      <c r="D67" s="813"/>
      <c r="E67" s="813"/>
      <c r="F67" s="813"/>
      <c r="G67" s="813"/>
      <c r="H67" s="815"/>
      <c r="I67" s="813"/>
      <c r="J67" s="155"/>
      <c r="K67" s="155"/>
      <c r="L67" s="155"/>
      <c r="M67" s="155"/>
      <c r="N67" s="155"/>
      <c r="O67" s="155"/>
      <c r="P67" s="155"/>
      <c r="Q67" s="155"/>
      <c r="R67" s="155"/>
      <c r="S67" s="155"/>
      <c r="T67" s="155"/>
      <c r="U67" s="155"/>
      <c r="V67" s="155"/>
      <c r="W67" s="155"/>
      <c r="X67" s="155"/>
      <c r="Y67" s="155"/>
    </row>
    <row r="68">
      <c r="A68" s="817"/>
      <c r="B68" s="813"/>
      <c r="C68" s="813"/>
      <c r="D68" s="813"/>
      <c r="E68" s="813"/>
      <c r="F68" s="813"/>
      <c r="G68" s="813"/>
      <c r="H68" s="815"/>
      <c r="I68" s="813"/>
      <c r="J68" s="155"/>
      <c r="K68" s="155"/>
      <c r="L68" s="155"/>
      <c r="M68" s="155"/>
      <c r="N68" s="155"/>
      <c r="O68" s="155"/>
      <c r="P68" s="155"/>
      <c r="Q68" s="155"/>
      <c r="R68" s="155"/>
      <c r="S68" s="155"/>
      <c r="T68" s="155"/>
      <c r="U68" s="155"/>
      <c r="V68" s="155"/>
      <c r="W68" s="155"/>
      <c r="X68" s="155"/>
      <c r="Y68" s="155"/>
    </row>
    <row r="69">
      <c r="A69" s="817"/>
      <c r="B69" s="813"/>
      <c r="C69" s="813"/>
      <c r="D69" s="813"/>
      <c r="E69" s="813"/>
      <c r="F69" s="813"/>
      <c r="G69" s="813"/>
      <c r="H69" s="815"/>
      <c r="I69" s="813"/>
      <c r="J69" s="155"/>
      <c r="K69" s="155"/>
      <c r="L69" s="155"/>
      <c r="M69" s="155"/>
      <c r="N69" s="155"/>
      <c r="O69" s="155"/>
      <c r="P69" s="155"/>
      <c r="Q69" s="155"/>
      <c r="R69" s="155"/>
      <c r="S69" s="155"/>
      <c r="T69" s="155"/>
      <c r="U69" s="155"/>
      <c r="V69" s="155"/>
      <c r="W69" s="155"/>
      <c r="X69" s="155"/>
      <c r="Y69" s="155"/>
    </row>
    <row r="70">
      <c r="A70" s="817"/>
      <c r="B70" s="813"/>
      <c r="C70" s="813"/>
      <c r="D70" s="813"/>
      <c r="E70" s="813"/>
      <c r="F70" s="813"/>
      <c r="G70" s="813"/>
      <c r="H70" s="815"/>
      <c r="I70" s="813"/>
      <c r="J70" s="155"/>
      <c r="K70" s="155"/>
      <c r="L70" s="155"/>
      <c r="M70" s="155"/>
      <c r="N70" s="155"/>
      <c r="O70" s="155"/>
      <c r="P70" s="155"/>
      <c r="Q70" s="155"/>
      <c r="R70" s="155"/>
      <c r="S70" s="155"/>
      <c r="T70" s="155"/>
      <c r="U70" s="155"/>
      <c r="V70" s="155"/>
      <c r="W70" s="155"/>
      <c r="X70" s="155"/>
      <c r="Y70" s="155"/>
    </row>
    <row r="71">
      <c r="A71" s="817"/>
      <c r="B71" s="813"/>
      <c r="C71" s="813"/>
      <c r="D71" s="813"/>
      <c r="E71" s="813"/>
      <c r="F71" s="813"/>
      <c r="G71" s="813"/>
      <c r="H71" s="815"/>
      <c r="I71" s="813"/>
      <c r="J71" s="155"/>
      <c r="K71" s="155"/>
      <c r="L71" s="155"/>
      <c r="M71" s="155"/>
      <c r="N71" s="155"/>
      <c r="O71" s="155"/>
      <c r="P71" s="155"/>
      <c r="Q71" s="155"/>
      <c r="R71" s="155"/>
      <c r="S71" s="155"/>
      <c r="T71" s="155"/>
      <c r="U71" s="155"/>
      <c r="V71" s="155"/>
      <c r="W71" s="155"/>
      <c r="X71" s="155"/>
      <c r="Y71" s="155"/>
    </row>
    <row r="72">
      <c r="A72" s="817"/>
      <c r="B72" s="813"/>
      <c r="C72" s="813"/>
      <c r="D72" s="813"/>
      <c r="E72" s="813"/>
      <c r="F72" s="813"/>
      <c r="G72" s="813"/>
      <c r="H72" s="815"/>
      <c r="I72" s="813"/>
      <c r="J72" s="155"/>
      <c r="K72" s="155"/>
      <c r="L72" s="155"/>
      <c r="M72" s="155"/>
      <c r="N72" s="155"/>
      <c r="O72" s="155"/>
      <c r="P72" s="155"/>
      <c r="Q72" s="155"/>
      <c r="R72" s="155"/>
      <c r="S72" s="155"/>
      <c r="T72" s="155"/>
      <c r="U72" s="155"/>
      <c r="V72" s="155"/>
      <c r="W72" s="155"/>
      <c r="X72" s="155"/>
      <c r="Y72" s="155"/>
    </row>
    <row r="73">
      <c r="A73" s="817"/>
      <c r="B73" s="813"/>
      <c r="C73" s="813"/>
      <c r="D73" s="813"/>
      <c r="E73" s="813"/>
      <c r="F73" s="813"/>
      <c r="G73" s="813"/>
      <c r="H73" s="815"/>
      <c r="I73" s="813"/>
      <c r="J73" s="155"/>
      <c r="K73" s="155"/>
      <c r="L73" s="155"/>
      <c r="M73" s="155"/>
      <c r="N73" s="155"/>
      <c r="O73" s="155"/>
      <c r="P73" s="155"/>
      <c r="Q73" s="155"/>
      <c r="R73" s="155"/>
      <c r="S73" s="155"/>
      <c r="T73" s="155"/>
      <c r="U73" s="155"/>
      <c r="V73" s="155"/>
      <c r="W73" s="155"/>
      <c r="X73" s="155"/>
      <c r="Y73" s="155"/>
    </row>
    <row r="74">
      <c r="A74" s="817"/>
      <c r="B74" s="813"/>
      <c r="C74" s="813"/>
      <c r="D74" s="813"/>
      <c r="E74" s="813"/>
      <c r="F74" s="813"/>
      <c r="G74" s="813"/>
      <c r="H74" s="815"/>
      <c r="I74" s="813"/>
      <c r="J74" s="155"/>
      <c r="K74" s="155"/>
      <c r="L74" s="155"/>
      <c r="M74" s="155"/>
      <c r="N74" s="155"/>
      <c r="O74" s="155"/>
      <c r="P74" s="155"/>
      <c r="Q74" s="155"/>
      <c r="R74" s="155"/>
      <c r="S74" s="155"/>
      <c r="T74" s="155"/>
      <c r="U74" s="155"/>
      <c r="V74" s="155"/>
      <c r="W74" s="155"/>
      <c r="X74" s="155"/>
      <c r="Y74" s="155"/>
    </row>
    <row r="75">
      <c r="A75" s="817"/>
      <c r="B75" s="813"/>
      <c r="C75" s="813"/>
      <c r="D75" s="813"/>
      <c r="E75" s="813"/>
      <c r="F75" s="813"/>
      <c r="G75" s="813"/>
      <c r="H75" s="815"/>
      <c r="I75" s="813"/>
      <c r="J75" s="155"/>
      <c r="K75" s="155"/>
      <c r="L75" s="155"/>
      <c r="M75" s="155"/>
      <c r="N75" s="155"/>
      <c r="O75" s="155"/>
      <c r="P75" s="155"/>
      <c r="Q75" s="155"/>
      <c r="R75" s="155"/>
      <c r="S75" s="155"/>
      <c r="T75" s="155"/>
      <c r="U75" s="155"/>
      <c r="V75" s="155"/>
      <c r="W75" s="155"/>
      <c r="X75" s="155"/>
      <c r="Y75" s="155"/>
    </row>
    <row r="76">
      <c r="A76" s="817"/>
      <c r="B76" s="813"/>
      <c r="C76" s="813"/>
      <c r="D76" s="813"/>
      <c r="E76" s="813"/>
      <c r="F76" s="813"/>
      <c r="G76" s="813"/>
      <c r="H76" s="815"/>
      <c r="I76" s="813"/>
      <c r="J76" s="155"/>
      <c r="K76" s="155"/>
      <c r="L76" s="155"/>
      <c r="M76" s="155"/>
      <c r="N76" s="155"/>
      <c r="O76" s="155"/>
      <c r="P76" s="155"/>
      <c r="Q76" s="155"/>
      <c r="R76" s="155"/>
      <c r="S76" s="155"/>
      <c r="T76" s="155"/>
      <c r="U76" s="155"/>
      <c r="V76" s="155"/>
      <c r="W76" s="155"/>
      <c r="X76" s="155"/>
      <c r="Y76" s="155"/>
    </row>
    <row r="77">
      <c r="A77" s="817"/>
      <c r="B77" s="813"/>
      <c r="C77" s="813"/>
      <c r="D77" s="813"/>
      <c r="E77" s="813"/>
      <c r="F77" s="813"/>
      <c r="G77" s="813"/>
      <c r="H77" s="815"/>
      <c r="I77" s="813"/>
      <c r="J77" s="155"/>
      <c r="K77" s="155"/>
      <c r="L77" s="155"/>
      <c r="M77" s="155"/>
      <c r="N77" s="155"/>
      <c r="O77" s="155"/>
      <c r="P77" s="155"/>
      <c r="Q77" s="155"/>
      <c r="R77" s="155"/>
      <c r="S77" s="155"/>
      <c r="T77" s="155"/>
      <c r="U77" s="155"/>
      <c r="V77" s="155"/>
      <c r="W77" s="155"/>
      <c r="X77" s="155"/>
      <c r="Y77" s="155"/>
    </row>
    <row r="78">
      <c r="A78" s="817"/>
      <c r="B78" s="813"/>
      <c r="C78" s="813"/>
      <c r="D78" s="813"/>
      <c r="E78" s="813"/>
      <c r="F78" s="813"/>
      <c r="G78" s="813"/>
      <c r="H78" s="815"/>
      <c r="I78" s="813"/>
      <c r="J78" s="155"/>
      <c r="K78" s="155"/>
      <c r="L78" s="155"/>
      <c r="M78" s="155"/>
      <c r="N78" s="155"/>
      <c r="O78" s="155"/>
      <c r="P78" s="155"/>
      <c r="Q78" s="155"/>
      <c r="R78" s="155"/>
      <c r="S78" s="155"/>
      <c r="T78" s="155"/>
      <c r="U78" s="155"/>
      <c r="V78" s="155"/>
      <c r="W78" s="155"/>
      <c r="X78" s="155"/>
      <c r="Y78" s="155"/>
    </row>
    <row r="79">
      <c r="A79" s="817"/>
      <c r="B79" s="813"/>
      <c r="C79" s="813"/>
      <c r="D79" s="813"/>
      <c r="E79" s="813"/>
      <c r="F79" s="813"/>
      <c r="G79" s="813"/>
      <c r="H79" s="815"/>
      <c r="I79" s="813"/>
      <c r="J79" s="155"/>
      <c r="K79" s="155"/>
      <c r="L79" s="155"/>
      <c r="M79" s="155"/>
      <c r="N79" s="155"/>
      <c r="O79" s="155"/>
      <c r="P79" s="155"/>
      <c r="Q79" s="155"/>
      <c r="R79" s="155"/>
      <c r="S79" s="155"/>
      <c r="T79" s="155"/>
      <c r="U79" s="155"/>
      <c r="V79" s="155"/>
      <c r="W79" s="155"/>
      <c r="X79" s="155"/>
      <c r="Y79" s="155"/>
    </row>
    <row r="80">
      <c r="A80" s="817"/>
      <c r="B80" s="813"/>
      <c r="C80" s="813"/>
      <c r="D80" s="813"/>
      <c r="E80" s="813"/>
      <c r="F80" s="813"/>
      <c r="G80" s="813"/>
      <c r="H80" s="815"/>
      <c r="I80" s="813"/>
      <c r="J80" s="155"/>
      <c r="K80" s="155"/>
      <c r="L80" s="155"/>
      <c r="M80" s="155"/>
      <c r="N80" s="155"/>
      <c r="O80" s="155"/>
      <c r="P80" s="155"/>
      <c r="Q80" s="155"/>
      <c r="R80" s="155"/>
      <c r="S80" s="155"/>
      <c r="T80" s="155"/>
      <c r="U80" s="155"/>
      <c r="V80" s="155"/>
      <c r="W80" s="155"/>
      <c r="X80" s="155"/>
      <c r="Y80" s="155"/>
    </row>
    <row r="81">
      <c r="A81" s="817"/>
      <c r="B81" s="813"/>
      <c r="C81" s="813"/>
      <c r="D81" s="813"/>
      <c r="E81" s="813"/>
      <c r="F81" s="813"/>
      <c r="G81" s="813"/>
      <c r="H81" s="815"/>
      <c r="I81" s="813"/>
      <c r="J81" s="155"/>
      <c r="K81" s="155"/>
      <c r="L81" s="155"/>
      <c r="M81" s="155"/>
      <c r="N81" s="155"/>
      <c r="O81" s="155"/>
      <c r="P81" s="155"/>
      <c r="Q81" s="155"/>
      <c r="R81" s="155"/>
      <c r="S81" s="155"/>
      <c r="T81" s="155"/>
      <c r="U81" s="155"/>
      <c r="V81" s="155"/>
      <c r="W81" s="155"/>
      <c r="X81" s="155"/>
      <c r="Y81" s="155"/>
    </row>
    <row r="82">
      <c r="A82" s="817"/>
      <c r="B82" s="813"/>
      <c r="C82" s="813"/>
      <c r="D82" s="813"/>
      <c r="E82" s="813"/>
      <c r="F82" s="813"/>
      <c r="G82" s="813"/>
      <c r="H82" s="815"/>
      <c r="I82" s="813"/>
      <c r="J82" s="155"/>
      <c r="K82" s="155"/>
      <c r="L82" s="155"/>
      <c r="M82" s="155"/>
      <c r="N82" s="155"/>
      <c r="O82" s="155"/>
      <c r="P82" s="155"/>
      <c r="Q82" s="155"/>
      <c r="R82" s="155"/>
      <c r="S82" s="155"/>
      <c r="T82" s="155"/>
      <c r="U82" s="155"/>
      <c r="V82" s="155"/>
      <c r="W82" s="155"/>
      <c r="X82" s="155"/>
      <c r="Y82" s="155"/>
    </row>
    <row r="83">
      <c r="A83" s="817"/>
      <c r="B83" s="813"/>
      <c r="C83" s="813"/>
      <c r="D83" s="813"/>
      <c r="E83" s="813"/>
      <c r="F83" s="813"/>
      <c r="G83" s="813"/>
      <c r="H83" s="815"/>
      <c r="I83" s="813"/>
      <c r="J83" s="155"/>
      <c r="K83" s="155"/>
      <c r="L83" s="155"/>
      <c r="M83" s="155"/>
      <c r="N83" s="155"/>
      <c r="O83" s="155"/>
      <c r="P83" s="155"/>
      <c r="Q83" s="155"/>
      <c r="R83" s="155"/>
      <c r="S83" s="155"/>
      <c r="T83" s="155"/>
      <c r="U83" s="155"/>
      <c r="V83" s="155"/>
      <c r="W83" s="155"/>
      <c r="X83" s="155"/>
      <c r="Y83" s="155"/>
    </row>
    <row r="84">
      <c r="A84" s="817"/>
      <c r="B84" s="813"/>
      <c r="C84" s="813"/>
      <c r="D84" s="813"/>
      <c r="E84" s="813"/>
      <c r="F84" s="813"/>
      <c r="G84" s="813"/>
      <c r="H84" s="815"/>
      <c r="I84" s="813"/>
      <c r="J84" s="155"/>
      <c r="K84" s="155"/>
      <c r="L84" s="155"/>
      <c r="M84" s="155"/>
      <c r="N84" s="155"/>
      <c r="O84" s="155"/>
      <c r="P84" s="155"/>
      <c r="Q84" s="155"/>
      <c r="R84" s="155"/>
      <c r="S84" s="155"/>
      <c r="T84" s="155"/>
      <c r="U84" s="155"/>
      <c r="V84" s="155"/>
      <c r="W84" s="155"/>
      <c r="X84" s="155"/>
      <c r="Y84" s="155"/>
    </row>
    <row r="85">
      <c r="A85" s="817"/>
      <c r="B85" s="813"/>
      <c r="C85" s="813"/>
      <c r="D85" s="813"/>
      <c r="E85" s="813"/>
      <c r="F85" s="813"/>
      <c r="G85" s="813"/>
      <c r="H85" s="815"/>
      <c r="I85" s="813"/>
      <c r="J85" s="155"/>
      <c r="K85" s="155"/>
      <c r="L85" s="155"/>
      <c r="M85" s="155"/>
      <c r="N85" s="155"/>
      <c r="O85" s="155"/>
      <c r="P85" s="155"/>
      <c r="Q85" s="155"/>
      <c r="R85" s="155"/>
      <c r="S85" s="155"/>
      <c r="T85" s="155"/>
      <c r="U85" s="155"/>
      <c r="V85" s="155"/>
      <c r="W85" s="155"/>
      <c r="X85" s="155"/>
      <c r="Y85" s="155"/>
    </row>
    <row r="86">
      <c r="A86" s="817"/>
      <c r="B86" s="813"/>
      <c r="C86" s="813"/>
      <c r="D86" s="813"/>
      <c r="E86" s="813"/>
      <c r="F86" s="813"/>
      <c r="G86" s="813"/>
      <c r="H86" s="815"/>
      <c r="I86" s="813"/>
      <c r="J86" s="155"/>
      <c r="K86" s="155"/>
      <c r="L86" s="155"/>
      <c r="M86" s="155"/>
      <c r="N86" s="155"/>
      <c r="O86" s="155"/>
      <c r="P86" s="155"/>
      <c r="Q86" s="155"/>
      <c r="R86" s="155"/>
      <c r="S86" s="155"/>
      <c r="T86" s="155"/>
      <c r="U86" s="155"/>
      <c r="V86" s="155"/>
      <c r="W86" s="155"/>
      <c r="X86" s="155"/>
      <c r="Y86" s="155"/>
    </row>
    <row r="87">
      <c r="A87" s="817"/>
      <c r="B87" s="813"/>
      <c r="C87" s="813"/>
      <c r="D87" s="813"/>
      <c r="E87" s="813"/>
      <c r="F87" s="813"/>
      <c r="G87" s="813"/>
      <c r="H87" s="815"/>
      <c r="I87" s="813"/>
      <c r="J87" s="155"/>
      <c r="K87" s="155"/>
      <c r="L87" s="155"/>
      <c r="M87" s="155"/>
      <c r="N87" s="155"/>
      <c r="O87" s="155"/>
      <c r="P87" s="155"/>
      <c r="Q87" s="155"/>
      <c r="R87" s="155"/>
      <c r="S87" s="155"/>
      <c r="T87" s="155"/>
      <c r="U87" s="155"/>
      <c r="V87" s="155"/>
      <c r="W87" s="155"/>
      <c r="X87" s="155"/>
      <c r="Y87" s="155"/>
    </row>
    <row r="88">
      <c r="A88" s="817"/>
      <c r="B88" s="813"/>
      <c r="C88" s="813"/>
      <c r="D88" s="813"/>
      <c r="E88" s="813"/>
      <c r="F88" s="813"/>
      <c r="G88" s="813"/>
      <c r="H88" s="815"/>
      <c r="I88" s="813"/>
      <c r="J88" s="155"/>
      <c r="K88" s="155"/>
      <c r="L88" s="155"/>
      <c r="M88" s="155"/>
      <c r="N88" s="155"/>
      <c r="O88" s="155"/>
      <c r="P88" s="155"/>
      <c r="Q88" s="155"/>
      <c r="R88" s="155"/>
      <c r="S88" s="155"/>
      <c r="T88" s="155"/>
      <c r="U88" s="155"/>
      <c r="V88" s="155"/>
      <c r="W88" s="155"/>
      <c r="X88" s="155"/>
      <c r="Y88" s="155"/>
    </row>
    <row r="89">
      <c r="A89" s="817"/>
      <c r="B89" s="813"/>
      <c r="C89" s="813"/>
      <c r="D89" s="813"/>
      <c r="E89" s="813"/>
      <c r="F89" s="813"/>
      <c r="G89" s="813"/>
      <c r="H89" s="815"/>
      <c r="I89" s="813"/>
      <c r="J89" s="155"/>
      <c r="K89" s="155"/>
      <c r="L89" s="155"/>
      <c r="M89" s="155"/>
      <c r="N89" s="155"/>
      <c r="O89" s="155"/>
      <c r="P89" s="155"/>
      <c r="Q89" s="155"/>
      <c r="R89" s="155"/>
      <c r="S89" s="155"/>
      <c r="T89" s="155"/>
      <c r="U89" s="155"/>
      <c r="V89" s="155"/>
      <c r="W89" s="155"/>
      <c r="X89" s="155"/>
      <c r="Y89" s="155"/>
    </row>
    <row r="90">
      <c r="A90" s="817"/>
      <c r="B90" s="813"/>
      <c r="C90" s="813"/>
      <c r="D90" s="813"/>
      <c r="E90" s="813"/>
      <c r="F90" s="813"/>
      <c r="G90" s="813"/>
      <c r="H90" s="815"/>
      <c r="I90" s="813"/>
      <c r="J90" s="155"/>
      <c r="K90" s="155"/>
      <c r="L90" s="155"/>
      <c r="M90" s="155"/>
      <c r="N90" s="155"/>
      <c r="O90" s="155"/>
      <c r="P90" s="155"/>
      <c r="Q90" s="155"/>
      <c r="R90" s="155"/>
      <c r="S90" s="155"/>
      <c r="T90" s="155"/>
      <c r="U90" s="155"/>
      <c r="V90" s="155"/>
      <c r="W90" s="155"/>
      <c r="X90" s="155"/>
      <c r="Y90" s="155"/>
    </row>
    <row r="91">
      <c r="A91" s="817"/>
      <c r="B91" s="813"/>
      <c r="C91" s="813"/>
      <c r="D91" s="813"/>
      <c r="E91" s="813"/>
      <c r="F91" s="813"/>
      <c r="G91" s="813"/>
      <c r="H91" s="815"/>
      <c r="I91" s="813"/>
      <c r="J91" s="155"/>
      <c r="K91" s="155"/>
      <c r="L91" s="155"/>
      <c r="M91" s="155"/>
      <c r="N91" s="155"/>
      <c r="O91" s="155"/>
      <c r="P91" s="155"/>
      <c r="Q91" s="155"/>
      <c r="R91" s="155"/>
      <c r="S91" s="155"/>
      <c r="T91" s="155"/>
      <c r="U91" s="155"/>
      <c r="V91" s="155"/>
      <c r="W91" s="155"/>
      <c r="X91" s="155"/>
      <c r="Y91" s="155"/>
    </row>
    <row r="92">
      <c r="A92" s="817"/>
      <c r="B92" s="813"/>
      <c r="C92" s="813"/>
      <c r="D92" s="813"/>
      <c r="E92" s="813"/>
      <c r="F92" s="813"/>
      <c r="G92" s="813"/>
      <c r="H92" s="815"/>
      <c r="I92" s="813"/>
      <c r="J92" s="155"/>
      <c r="K92" s="155"/>
      <c r="L92" s="155"/>
      <c r="M92" s="155"/>
      <c r="N92" s="155"/>
      <c r="O92" s="155"/>
      <c r="P92" s="155"/>
      <c r="Q92" s="155"/>
      <c r="R92" s="155"/>
      <c r="S92" s="155"/>
      <c r="T92" s="155"/>
      <c r="U92" s="155"/>
      <c r="V92" s="155"/>
      <c r="W92" s="155"/>
      <c r="X92" s="155"/>
      <c r="Y92" s="155"/>
    </row>
    <row r="93">
      <c r="A93" s="817"/>
      <c r="B93" s="813"/>
      <c r="C93" s="813"/>
      <c r="D93" s="813"/>
      <c r="E93" s="813"/>
      <c r="F93" s="813"/>
      <c r="G93" s="813"/>
      <c r="H93" s="815"/>
      <c r="I93" s="813"/>
      <c r="J93" s="155"/>
      <c r="K93" s="155"/>
      <c r="L93" s="155"/>
      <c r="M93" s="155"/>
      <c r="N93" s="155"/>
      <c r="O93" s="155"/>
      <c r="P93" s="155"/>
      <c r="Q93" s="155"/>
      <c r="R93" s="155"/>
      <c r="S93" s="155"/>
      <c r="T93" s="155"/>
      <c r="U93" s="155"/>
      <c r="V93" s="155"/>
      <c r="W93" s="155"/>
      <c r="X93" s="155"/>
      <c r="Y93" s="155"/>
    </row>
    <row r="94">
      <c r="A94" s="817"/>
      <c r="B94" s="813"/>
      <c r="C94" s="813"/>
      <c r="D94" s="813"/>
      <c r="E94" s="813"/>
      <c r="F94" s="813"/>
      <c r="G94" s="813"/>
      <c r="H94" s="815"/>
      <c r="I94" s="813"/>
      <c r="J94" s="155"/>
      <c r="K94" s="155"/>
      <c r="L94" s="155"/>
      <c r="M94" s="155"/>
      <c r="N94" s="155"/>
      <c r="O94" s="155"/>
      <c r="P94" s="155"/>
      <c r="Q94" s="155"/>
      <c r="R94" s="155"/>
      <c r="S94" s="155"/>
      <c r="T94" s="155"/>
      <c r="U94" s="155"/>
      <c r="V94" s="155"/>
      <c r="W94" s="155"/>
      <c r="X94" s="155"/>
      <c r="Y94" s="155"/>
    </row>
    <row r="95">
      <c r="A95" s="817"/>
      <c r="B95" s="813"/>
      <c r="C95" s="813"/>
      <c r="D95" s="813"/>
      <c r="E95" s="813"/>
      <c r="F95" s="813"/>
      <c r="G95" s="813"/>
      <c r="H95" s="815"/>
      <c r="I95" s="813"/>
      <c r="J95" s="155"/>
      <c r="K95" s="155"/>
      <c r="L95" s="155"/>
      <c r="M95" s="155"/>
      <c r="N95" s="155"/>
      <c r="O95" s="155"/>
      <c r="P95" s="155"/>
      <c r="Q95" s="155"/>
      <c r="R95" s="155"/>
      <c r="S95" s="155"/>
      <c r="T95" s="155"/>
      <c r="U95" s="155"/>
      <c r="V95" s="155"/>
      <c r="W95" s="155"/>
      <c r="X95" s="155"/>
      <c r="Y95" s="155"/>
    </row>
    <row r="96">
      <c r="A96" s="817"/>
      <c r="B96" s="813"/>
      <c r="C96" s="813"/>
      <c r="D96" s="813"/>
      <c r="E96" s="813"/>
      <c r="F96" s="813"/>
      <c r="G96" s="813"/>
      <c r="H96" s="815"/>
      <c r="I96" s="813"/>
      <c r="J96" s="155"/>
      <c r="K96" s="155"/>
      <c r="L96" s="155"/>
      <c r="M96" s="155"/>
      <c r="N96" s="155"/>
      <c r="O96" s="155"/>
      <c r="P96" s="155"/>
      <c r="Q96" s="155"/>
      <c r="R96" s="155"/>
      <c r="S96" s="155"/>
      <c r="T96" s="155"/>
      <c r="U96" s="155"/>
      <c r="V96" s="155"/>
      <c r="W96" s="155"/>
      <c r="X96" s="155"/>
      <c r="Y96" s="155"/>
    </row>
    <row r="97">
      <c r="A97" s="817"/>
      <c r="B97" s="813"/>
      <c r="C97" s="813"/>
      <c r="D97" s="813"/>
      <c r="E97" s="813"/>
      <c r="F97" s="813"/>
      <c r="G97" s="813"/>
      <c r="H97" s="815"/>
      <c r="I97" s="813"/>
      <c r="J97" s="155"/>
      <c r="K97" s="155"/>
      <c r="L97" s="155"/>
      <c r="M97" s="155"/>
      <c r="N97" s="155"/>
      <c r="O97" s="155"/>
      <c r="P97" s="155"/>
      <c r="Q97" s="155"/>
      <c r="R97" s="155"/>
      <c r="S97" s="155"/>
      <c r="T97" s="155"/>
      <c r="U97" s="155"/>
      <c r="V97" s="155"/>
      <c r="W97" s="155"/>
      <c r="X97" s="155"/>
      <c r="Y97" s="155"/>
    </row>
    <row r="98">
      <c r="A98" s="817"/>
      <c r="B98" s="813"/>
      <c r="C98" s="813"/>
      <c r="D98" s="813"/>
      <c r="E98" s="813"/>
      <c r="F98" s="813"/>
      <c r="G98" s="813"/>
      <c r="H98" s="815"/>
      <c r="I98" s="813"/>
      <c r="J98" s="155"/>
      <c r="K98" s="155"/>
      <c r="L98" s="155"/>
      <c r="M98" s="155"/>
      <c r="N98" s="155"/>
      <c r="O98" s="155"/>
      <c r="P98" s="155"/>
      <c r="Q98" s="155"/>
      <c r="R98" s="155"/>
      <c r="S98" s="155"/>
      <c r="T98" s="155"/>
      <c r="U98" s="155"/>
      <c r="V98" s="155"/>
      <c r="W98" s="155"/>
      <c r="X98" s="155"/>
      <c r="Y98" s="155"/>
    </row>
    <row r="99">
      <c r="A99" s="817"/>
      <c r="B99" s="813"/>
      <c r="C99" s="813"/>
      <c r="D99" s="813"/>
      <c r="E99" s="813"/>
      <c r="F99" s="813"/>
      <c r="G99" s="813"/>
      <c r="H99" s="815"/>
      <c r="I99" s="813"/>
      <c r="J99" s="155"/>
      <c r="K99" s="155"/>
      <c r="L99" s="155"/>
      <c r="M99" s="155"/>
      <c r="N99" s="155"/>
      <c r="O99" s="155"/>
      <c r="P99" s="155"/>
      <c r="Q99" s="155"/>
      <c r="R99" s="155"/>
      <c r="S99" s="155"/>
      <c r="T99" s="155"/>
      <c r="U99" s="155"/>
      <c r="V99" s="155"/>
      <c r="W99" s="155"/>
      <c r="X99" s="155"/>
      <c r="Y99" s="155"/>
    </row>
    <row r="100">
      <c r="A100" s="817"/>
      <c r="B100" s="813"/>
      <c r="C100" s="813"/>
      <c r="D100" s="813"/>
      <c r="E100" s="813"/>
      <c r="F100" s="813"/>
      <c r="G100" s="813"/>
      <c r="H100" s="815"/>
      <c r="I100" s="813"/>
      <c r="J100" s="155"/>
      <c r="K100" s="155"/>
      <c r="L100" s="155"/>
      <c r="M100" s="155"/>
      <c r="N100" s="155"/>
      <c r="O100" s="155"/>
      <c r="P100" s="155"/>
      <c r="Q100" s="155"/>
      <c r="R100" s="155"/>
      <c r="S100" s="155"/>
      <c r="T100" s="155"/>
      <c r="U100" s="155"/>
      <c r="V100" s="155"/>
      <c r="W100" s="155"/>
      <c r="X100" s="155"/>
      <c r="Y100" s="155"/>
    </row>
    <row r="101">
      <c r="A101" s="817"/>
      <c r="B101" s="813"/>
      <c r="C101" s="813"/>
      <c r="D101" s="813"/>
      <c r="E101" s="813"/>
      <c r="F101" s="813"/>
      <c r="G101" s="813"/>
      <c r="H101" s="815"/>
      <c r="I101" s="813"/>
      <c r="J101" s="155"/>
      <c r="K101" s="155"/>
      <c r="L101" s="155"/>
      <c r="M101" s="155"/>
      <c r="N101" s="155"/>
      <c r="O101" s="155"/>
      <c r="P101" s="155"/>
      <c r="Q101" s="155"/>
      <c r="R101" s="155"/>
      <c r="S101" s="155"/>
      <c r="T101" s="155"/>
      <c r="U101" s="155"/>
      <c r="V101" s="155"/>
      <c r="W101" s="155"/>
      <c r="X101" s="155"/>
      <c r="Y101" s="155"/>
    </row>
    <row r="102">
      <c r="A102" s="817"/>
      <c r="B102" s="813"/>
      <c r="C102" s="813"/>
      <c r="D102" s="813"/>
      <c r="E102" s="813"/>
      <c r="F102" s="813"/>
      <c r="G102" s="813"/>
      <c r="H102" s="815"/>
      <c r="I102" s="813"/>
      <c r="J102" s="155"/>
      <c r="K102" s="155"/>
      <c r="L102" s="155"/>
      <c r="M102" s="155"/>
      <c r="N102" s="155"/>
      <c r="O102" s="155"/>
      <c r="P102" s="155"/>
      <c r="Q102" s="155"/>
      <c r="R102" s="155"/>
      <c r="S102" s="155"/>
      <c r="T102" s="155"/>
      <c r="U102" s="155"/>
      <c r="V102" s="155"/>
      <c r="W102" s="155"/>
      <c r="X102" s="155"/>
      <c r="Y102" s="155"/>
    </row>
    <row r="103">
      <c r="A103" s="817"/>
      <c r="B103" s="813"/>
      <c r="C103" s="813"/>
      <c r="D103" s="813"/>
      <c r="E103" s="813"/>
      <c r="F103" s="813"/>
      <c r="G103" s="813"/>
      <c r="H103" s="815"/>
      <c r="I103" s="813"/>
      <c r="J103" s="155"/>
      <c r="K103" s="155"/>
      <c r="L103" s="155"/>
      <c r="M103" s="155"/>
      <c r="N103" s="155"/>
      <c r="O103" s="155"/>
      <c r="P103" s="155"/>
      <c r="Q103" s="155"/>
      <c r="R103" s="155"/>
      <c r="S103" s="155"/>
      <c r="T103" s="155"/>
      <c r="U103" s="155"/>
      <c r="V103" s="155"/>
      <c r="W103" s="155"/>
      <c r="X103" s="155"/>
      <c r="Y103" s="155"/>
    </row>
    <row r="104">
      <c r="A104" s="817"/>
      <c r="B104" s="813"/>
      <c r="C104" s="813"/>
      <c r="D104" s="813"/>
      <c r="E104" s="813"/>
      <c r="F104" s="813"/>
      <c r="G104" s="813"/>
      <c r="H104" s="815"/>
      <c r="I104" s="813"/>
      <c r="J104" s="155"/>
      <c r="K104" s="155"/>
      <c r="L104" s="155"/>
      <c r="M104" s="155"/>
      <c r="N104" s="155"/>
      <c r="O104" s="155"/>
      <c r="P104" s="155"/>
      <c r="Q104" s="155"/>
      <c r="R104" s="155"/>
      <c r="S104" s="155"/>
      <c r="T104" s="155"/>
      <c r="U104" s="155"/>
      <c r="V104" s="155"/>
      <c r="W104" s="155"/>
      <c r="X104" s="155"/>
      <c r="Y104" s="155"/>
    </row>
    <row r="105">
      <c r="A105" s="817"/>
      <c r="B105" s="813"/>
      <c r="C105" s="813"/>
      <c r="D105" s="813"/>
      <c r="E105" s="813"/>
      <c r="F105" s="813"/>
      <c r="G105" s="813"/>
      <c r="H105" s="815"/>
      <c r="I105" s="813"/>
      <c r="J105" s="155"/>
      <c r="K105" s="155"/>
      <c r="L105" s="155"/>
      <c r="M105" s="155"/>
      <c r="N105" s="155"/>
      <c r="O105" s="155"/>
      <c r="P105" s="155"/>
      <c r="Q105" s="155"/>
      <c r="R105" s="155"/>
      <c r="S105" s="155"/>
      <c r="T105" s="155"/>
      <c r="U105" s="155"/>
      <c r="V105" s="155"/>
      <c r="W105" s="155"/>
      <c r="X105" s="155"/>
      <c r="Y105" s="155"/>
    </row>
    <row r="106">
      <c r="A106" s="817"/>
      <c r="B106" s="813"/>
      <c r="C106" s="813"/>
      <c r="D106" s="813"/>
      <c r="E106" s="813"/>
      <c r="F106" s="813"/>
      <c r="G106" s="813"/>
      <c r="H106" s="815"/>
      <c r="I106" s="813"/>
      <c r="J106" s="155"/>
      <c r="K106" s="155"/>
      <c r="L106" s="155"/>
      <c r="M106" s="155"/>
      <c r="N106" s="155"/>
      <c r="O106" s="155"/>
      <c r="P106" s="155"/>
      <c r="Q106" s="155"/>
      <c r="R106" s="155"/>
      <c r="S106" s="155"/>
      <c r="T106" s="155"/>
      <c r="U106" s="155"/>
      <c r="V106" s="155"/>
      <c r="W106" s="155"/>
      <c r="X106" s="155"/>
      <c r="Y106" s="155"/>
    </row>
    <row r="107">
      <c r="A107" s="817"/>
      <c r="B107" s="813"/>
      <c r="C107" s="813"/>
      <c r="D107" s="813"/>
      <c r="E107" s="813"/>
      <c r="F107" s="813"/>
      <c r="G107" s="813"/>
      <c r="H107" s="815"/>
      <c r="I107" s="813"/>
      <c r="J107" s="155"/>
      <c r="K107" s="155"/>
      <c r="L107" s="155"/>
      <c r="M107" s="155"/>
      <c r="N107" s="155"/>
      <c r="O107" s="155"/>
      <c r="P107" s="155"/>
      <c r="Q107" s="155"/>
      <c r="R107" s="155"/>
      <c r="S107" s="155"/>
      <c r="T107" s="155"/>
      <c r="U107" s="155"/>
      <c r="V107" s="155"/>
      <c r="W107" s="155"/>
      <c r="X107" s="155"/>
      <c r="Y107" s="155"/>
    </row>
    <row r="108">
      <c r="A108" s="817"/>
      <c r="B108" s="813"/>
      <c r="C108" s="813"/>
      <c r="D108" s="813"/>
      <c r="E108" s="813"/>
      <c r="F108" s="813"/>
      <c r="G108" s="813"/>
      <c r="H108" s="815"/>
      <c r="I108" s="813"/>
      <c r="J108" s="155"/>
      <c r="K108" s="155"/>
      <c r="L108" s="155"/>
      <c r="M108" s="155"/>
      <c r="N108" s="155"/>
      <c r="O108" s="155"/>
      <c r="P108" s="155"/>
      <c r="Q108" s="155"/>
      <c r="R108" s="155"/>
      <c r="S108" s="155"/>
      <c r="T108" s="155"/>
      <c r="U108" s="155"/>
      <c r="V108" s="155"/>
      <c r="W108" s="155"/>
      <c r="X108" s="155"/>
      <c r="Y108" s="155"/>
    </row>
    <row r="109">
      <c r="A109" s="817"/>
      <c r="B109" s="813"/>
      <c r="C109" s="813"/>
      <c r="D109" s="813"/>
      <c r="E109" s="813"/>
      <c r="F109" s="813"/>
      <c r="G109" s="813"/>
      <c r="H109" s="815"/>
      <c r="I109" s="813"/>
      <c r="J109" s="155"/>
      <c r="K109" s="155"/>
      <c r="L109" s="155"/>
      <c r="M109" s="155"/>
      <c r="N109" s="155"/>
      <c r="O109" s="155"/>
      <c r="P109" s="155"/>
      <c r="Q109" s="155"/>
      <c r="R109" s="155"/>
      <c r="S109" s="155"/>
      <c r="T109" s="155"/>
      <c r="U109" s="155"/>
      <c r="V109" s="155"/>
      <c r="W109" s="155"/>
      <c r="X109" s="155"/>
      <c r="Y109" s="155"/>
    </row>
    <row r="110">
      <c r="A110" s="817"/>
      <c r="B110" s="813"/>
      <c r="C110" s="813"/>
      <c r="D110" s="813"/>
      <c r="E110" s="813"/>
      <c r="F110" s="813"/>
      <c r="G110" s="813"/>
      <c r="H110" s="815"/>
      <c r="I110" s="813"/>
      <c r="J110" s="155"/>
      <c r="K110" s="155"/>
      <c r="L110" s="155"/>
      <c r="M110" s="155"/>
      <c r="N110" s="155"/>
      <c r="O110" s="155"/>
      <c r="P110" s="155"/>
      <c r="Q110" s="155"/>
      <c r="R110" s="155"/>
      <c r="S110" s="155"/>
      <c r="T110" s="155"/>
      <c r="U110" s="155"/>
      <c r="V110" s="155"/>
      <c r="W110" s="155"/>
      <c r="X110" s="155"/>
      <c r="Y110" s="155"/>
    </row>
    <row r="111">
      <c r="A111" s="817"/>
      <c r="B111" s="813"/>
      <c r="C111" s="813"/>
      <c r="D111" s="813"/>
      <c r="E111" s="813"/>
      <c r="F111" s="813"/>
      <c r="G111" s="813"/>
      <c r="H111" s="815"/>
      <c r="I111" s="813"/>
      <c r="J111" s="155"/>
      <c r="K111" s="155"/>
      <c r="L111" s="155"/>
      <c r="M111" s="155"/>
      <c r="N111" s="155"/>
      <c r="O111" s="155"/>
      <c r="P111" s="155"/>
      <c r="Q111" s="155"/>
      <c r="R111" s="155"/>
      <c r="S111" s="155"/>
      <c r="T111" s="155"/>
      <c r="U111" s="155"/>
      <c r="V111" s="155"/>
      <c r="W111" s="155"/>
      <c r="X111" s="155"/>
      <c r="Y111" s="155"/>
    </row>
    <row r="112">
      <c r="A112" s="817"/>
      <c r="B112" s="813"/>
      <c r="C112" s="813"/>
      <c r="D112" s="813"/>
      <c r="E112" s="813"/>
      <c r="F112" s="813"/>
      <c r="G112" s="813"/>
      <c r="H112" s="815"/>
      <c r="I112" s="813"/>
      <c r="J112" s="155"/>
      <c r="K112" s="155"/>
      <c r="L112" s="155"/>
      <c r="M112" s="155"/>
      <c r="N112" s="155"/>
      <c r="O112" s="155"/>
      <c r="P112" s="155"/>
      <c r="Q112" s="155"/>
      <c r="R112" s="155"/>
      <c r="S112" s="155"/>
      <c r="T112" s="155"/>
      <c r="U112" s="155"/>
      <c r="V112" s="155"/>
      <c r="W112" s="155"/>
      <c r="X112" s="155"/>
      <c r="Y112" s="155"/>
    </row>
    <row r="113">
      <c r="A113" s="817"/>
      <c r="B113" s="813"/>
      <c r="C113" s="813"/>
      <c r="D113" s="813"/>
      <c r="E113" s="813"/>
      <c r="F113" s="813"/>
      <c r="G113" s="813"/>
      <c r="H113" s="815"/>
      <c r="I113" s="813"/>
      <c r="J113" s="155"/>
      <c r="K113" s="155"/>
      <c r="L113" s="155"/>
      <c r="M113" s="155"/>
      <c r="N113" s="155"/>
      <c r="O113" s="155"/>
      <c r="P113" s="155"/>
      <c r="Q113" s="155"/>
      <c r="R113" s="155"/>
      <c r="S113" s="155"/>
      <c r="T113" s="155"/>
      <c r="U113" s="155"/>
      <c r="V113" s="155"/>
      <c r="W113" s="155"/>
      <c r="X113" s="155"/>
      <c r="Y113" s="155"/>
    </row>
    <row r="114">
      <c r="A114" s="817"/>
      <c r="B114" s="813"/>
      <c r="C114" s="813"/>
      <c r="D114" s="813"/>
      <c r="E114" s="813"/>
      <c r="F114" s="813"/>
      <c r="G114" s="813"/>
      <c r="H114" s="815"/>
      <c r="I114" s="813"/>
      <c r="J114" s="155"/>
      <c r="K114" s="155"/>
      <c r="L114" s="155"/>
      <c r="M114" s="155"/>
      <c r="N114" s="155"/>
      <c r="O114" s="155"/>
      <c r="P114" s="155"/>
      <c r="Q114" s="155"/>
      <c r="R114" s="155"/>
      <c r="S114" s="155"/>
      <c r="T114" s="155"/>
      <c r="U114" s="155"/>
      <c r="V114" s="155"/>
      <c r="W114" s="155"/>
      <c r="X114" s="155"/>
      <c r="Y114" s="155"/>
    </row>
    <row r="115">
      <c r="A115" s="817"/>
      <c r="B115" s="813"/>
      <c r="C115" s="813"/>
      <c r="D115" s="813"/>
      <c r="E115" s="813"/>
      <c r="F115" s="813"/>
      <c r="G115" s="813"/>
      <c r="H115" s="815"/>
      <c r="I115" s="813"/>
      <c r="J115" s="155"/>
      <c r="K115" s="155"/>
      <c r="L115" s="155"/>
      <c r="M115" s="155"/>
      <c r="N115" s="155"/>
      <c r="O115" s="155"/>
      <c r="P115" s="155"/>
      <c r="Q115" s="155"/>
      <c r="R115" s="155"/>
      <c r="S115" s="155"/>
      <c r="T115" s="155"/>
      <c r="U115" s="155"/>
      <c r="V115" s="155"/>
      <c r="W115" s="155"/>
      <c r="X115" s="155"/>
      <c r="Y115" s="155"/>
    </row>
    <row r="116">
      <c r="A116" s="817"/>
      <c r="B116" s="813"/>
      <c r="C116" s="813"/>
      <c r="D116" s="813"/>
      <c r="E116" s="813"/>
      <c r="F116" s="813"/>
      <c r="G116" s="813"/>
      <c r="H116" s="815"/>
      <c r="I116" s="813"/>
      <c r="J116" s="155"/>
      <c r="K116" s="155"/>
      <c r="L116" s="155"/>
      <c r="M116" s="155"/>
      <c r="N116" s="155"/>
      <c r="O116" s="155"/>
      <c r="P116" s="155"/>
      <c r="Q116" s="155"/>
      <c r="R116" s="155"/>
      <c r="S116" s="155"/>
      <c r="T116" s="155"/>
      <c r="U116" s="155"/>
      <c r="V116" s="155"/>
      <c r="W116" s="155"/>
      <c r="X116" s="155"/>
      <c r="Y116" s="155"/>
    </row>
    <row r="117">
      <c r="A117" s="817"/>
      <c r="B117" s="813"/>
      <c r="C117" s="813"/>
      <c r="D117" s="813"/>
      <c r="E117" s="813"/>
      <c r="F117" s="813"/>
      <c r="G117" s="813"/>
      <c r="H117" s="815"/>
      <c r="I117" s="813"/>
      <c r="J117" s="155"/>
      <c r="K117" s="155"/>
      <c r="L117" s="155"/>
      <c r="M117" s="155"/>
      <c r="N117" s="155"/>
      <c r="O117" s="155"/>
      <c r="P117" s="155"/>
      <c r="Q117" s="155"/>
      <c r="R117" s="155"/>
      <c r="S117" s="155"/>
      <c r="T117" s="155"/>
      <c r="U117" s="155"/>
      <c r="V117" s="155"/>
      <c r="W117" s="155"/>
      <c r="X117" s="155"/>
      <c r="Y117" s="155"/>
    </row>
    <row r="118">
      <c r="A118" s="817"/>
      <c r="B118" s="813"/>
      <c r="C118" s="813"/>
      <c r="D118" s="813"/>
      <c r="E118" s="813"/>
      <c r="F118" s="813"/>
      <c r="G118" s="813"/>
      <c r="H118" s="815"/>
      <c r="I118" s="813"/>
      <c r="J118" s="155"/>
      <c r="K118" s="155"/>
      <c r="L118" s="155"/>
      <c r="M118" s="155"/>
      <c r="N118" s="155"/>
      <c r="O118" s="155"/>
      <c r="P118" s="155"/>
      <c r="Q118" s="155"/>
      <c r="R118" s="155"/>
      <c r="S118" s="155"/>
      <c r="T118" s="155"/>
      <c r="U118" s="155"/>
      <c r="V118" s="155"/>
      <c r="W118" s="155"/>
      <c r="X118" s="155"/>
      <c r="Y118" s="155"/>
    </row>
    <row r="119">
      <c r="A119" s="817"/>
      <c r="B119" s="813"/>
      <c r="C119" s="813"/>
      <c r="D119" s="813"/>
      <c r="E119" s="813"/>
      <c r="F119" s="813"/>
      <c r="G119" s="813"/>
      <c r="H119" s="815"/>
      <c r="I119" s="813"/>
      <c r="J119" s="155"/>
      <c r="K119" s="155"/>
      <c r="L119" s="155"/>
      <c r="M119" s="155"/>
      <c r="N119" s="155"/>
      <c r="O119" s="155"/>
      <c r="P119" s="155"/>
      <c r="Q119" s="155"/>
      <c r="R119" s="155"/>
      <c r="S119" s="155"/>
      <c r="T119" s="155"/>
      <c r="U119" s="155"/>
      <c r="V119" s="155"/>
      <c r="W119" s="155"/>
      <c r="X119" s="155"/>
      <c r="Y119" s="155"/>
    </row>
    <row r="120">
      <c r="A120" s="817"/>
      <c r="B120" s="813"/>
      <c r="C120" s="813"/>
      <c r="D120" s="813"/>
      <c r="E120" s="813"/>
      <c r="F120" s="813"/>
      <c r="G120" s="813"/>
      <c r="H120" s="815"/>
      <c r="I120" s="813"/>
      <c r="J120" s="155"/>
      <c r="K120" s="155"/>
      <c r="L120" s="155"/>
      <c r="M120" s="155"/>
      <c r="N120" s="155"/>
      <c r="O120" s="155"/>
      <c r="P120" s="155"/>
      <c r="Q120" s="155"/>
      <c r="R120" s="155"/>
      <c r="S120" s="155"/>
      <c r="T120" s="155"/>
      <c r="U120" s="155"/>
      <c r="V120" s="155"/>
      <c r="W120" s="155"/>
      <c r="X120" s="155"/>
      <c r="Y120" s="155"/>
    </row>
    <row r="121">
      <c r="A121" s="817"/>
      <c r="B121" s="813"/>
      <c r="C121" s="813"/>
      <c r="D121" s="813"/>
      <c r="E121" s="813"/>
      <c r="F121" s="813"/>
      <c r="G121" s="813"/>
      <c r="H121" s="815"/>
      <c r="I121" s="813"/>
      <c r="J121" s="155"/>
      <c r="K121" s="155"/>
      <c r="L121" s="155"/>
      <c r="M121" s="155"/>
      <c r="N121" s="155"/>
      <c r="O121" s="155"/>
      <c r="P121" s="155"/>
      <c r="Q121" s="155"/>
      <c r="R121" s="155"/>
      <c r="S121" s="155"/>
      <c r="T121" s="155"/>
      <c r="U121" s="155"/>
      <c r="V121" s="155"/>
      <c r="W121" s="155"/>
      <c r="X121" s="155"/>
      <c r="Y121" s="155"/>
    </row>
    <row r="122">
      <c r="A122" s="817"/>
      <c r="B122" s="813"/>
      <c r="C122" s="813"/>
      <c r="D122" s="813"/>
      <c r="E122" s="813"/>
      <c r="F122" s="813"/>
      <c r="G122" s="813"/>
      <c r="H122" s="815"/>
      <c r="I122" s="813"/>
      <c r="J122" s="155"/>
      <c r="K122" s="155"/>
      <c r="L122" s="155"/>
      <c r="M122" s="155"/>
      <c r="N122" s="155"/>
      <c r="O122" s="155"/>
      <c r="P122" s="155"/>
      <c r="Q122" s="155"/>
      <c r="R122" s="155"/>
      <c r="S122" s="155"/>
      <c r="T122" s="155"/>
      <c r="U122" s="155"/>
      <c r="V122" s="155"/>
      <c r="W122" s="155"/>
      <c r="X122" s="155"/>
      <c r="Y122" s="155"/>
    </row>
    <row r="123">
      <c r="A123" s="817"/>
      <c r="B123" s="813"/>
      <c r="C123" s="813"/>
      <c r="D123" s="813"/>
      <c r="E123" s="813"/>
      <c r="F123" s="813"/>
      <c r="G123" s="813"/>
      <c r="H123" s="815"/>
      <c r="I123" s="813"/>
      <c r="J123" s="155"/>
      <c r="K123" s="155"/>
      <c r="L123" s="155"/>
      <c r="M123" s="155"/>
      <c r="N123" s="155"/>
      <c r="O123" s="155"/>
      <c r="P123" s="155"/>
      <c r="Q123" s="155"/>
      <c r="R123" s="155"/>
      <c r="S123" s="155"/>
      <c r="T123" s="155"/>
      <c r="U123" s="155"/>
      <c r="V123" s="155"/>
      <c r="W123" s="155"/>
      <c r="X123" s="155"/>
      <c r="Y123" s="155"/>
    </row>
    <row r="124">
      <c r="A124" s="817"/>
      <c r="B124" s="813"/>
      <c r="C124" s="813"/>
      <c r="D124" s="813"/>
      <c r="E124" s="813"/>
      <c r="F124" s="813"/>
      <c r="G124" s="813"/>
      <c r="H124" s="815"/>
      <c r="I124" s="813"/>
      <c r="J124" s="155"/>
      <c r="K124" s="155"/>
      <c r="L124" s="155"/>
      <c r="M124" s="155"/>
      <c r="N124" s="155"/>
      <c r="O124" s="155"/>
      <c r="P124" s="155"/>
      <c r="Q124" s="155"/>
      <c r="R124" s="155"/>
      <c r="S124" s="155"/>
      <c r="T124" s="155"/>
      <c r="U124" s="155"/>
      <c r="V124" s="155"/>
      <c r="W124" s="155"/>
      <c r="X124" s="155"/>
      <c r="Y124" s="155"/>
    </row>
    <row r="125">
      <c r="A125" s="817"/>
      <c r="B125" s="813"/>
      <c r="C125" s="813"/>
      <c r="D125" s="813"/>
      <c r="E125" s="813"/>
      <c r="F125" s="813"/>
      <c r="G125" s="813"/>
      <c r="H125" s="815"/>
      <c r="I125" s="813"/>
      <c r="J125" s="155"/>
      <c r="K125" s="155"/>
      <c r="L125" s="155"/>
      <c r="M125" s="155"/>
      <c r="N125" s="155"/>
      <c r="O125" s="155"/>
      <c r="P125" s="155"/>
      <c r="Q125" s="155"/>
      <c r="R125" s="155"/>
      <c r="S125" s="155"/>
      <c r="T125" s="155"/>
      <c r="U125" s="155"/>
      <c r="V125" s="155"/>
      <c r="W125" s="155"/>
      <c r="X125" s="155"/>
      <c r="Y125" s="155"/>
    </row>
    <row r="126">
      <c r="A126" s="817"/>
      <c r="B126" s="813"/>
      <c r="C126" s="813"/>
      <c r="D126" s="813"/>
      <c r="E126" s="813"/>
      <c r="F126" s="813"/>
      <c r="G126" s="813"/>
      <c r="H126" s="815"/>
      <c r="I126" s="813"/>
      <c r="J126" s="155"/>
      <c r="K126" s="155"/>
      <c r="L126" s="155"/>
      <c r="M126" s="155"/>
      <c r="N126" s="155"/>
      <c r="O126" s="155"/>
      <c r="P126" s="155"/>
      <c r="Q126" s="155"/>
      <c r="R126" s="155"/>
      <c r="S126" s="155"/>
      <c r="T126" s="155"/>
      <c r="U126" s="155"/>
      <c r="V126" s="155"/>
      <c r="W126" s="155"/>
      <c r="X126" s="155"/>
      <c r="Y126" s="155"/>
    </row>
    <row r="127">
      <c r="A127" s="817"/>
      <c r="B127" s="813"/>
      <c r="C127" s="813"/>
      <c r="D127" s="813"/>
      <c r="E127" s="813"/>
      <c r="F127" s="813"/>
      <c r="G127" s="813"/>
      <c r="H127" s="815"/>
      <c r="I127" s="813"/>
      <c r="J127" s="155"/>
      <c r="K127" s="155"/>
      <c r="L127" s="155"/>
      <c r="M127" s="155"/>
      <c r="N127" s="155"/>
      <c r="O127" s="155"/>
      <c r="P127" s="155"/>
      <c r="Q127" s="155"/>
      <c r="R127" s="155"/>
      <c r="S127" s="155"/>
      <c r="T127" s="155"/>
      <c r="U127" s="155"/>
      <c r="V127" s="155"/>
      <c r="W127" s="155"/>
      <c r="X127" s="155"/>
      <c r="Y127" s="155"/>
    </row>
    <row r="128">
      <c r="A128" s="817"/>
      <c r="B128" s="813"/>
      <c r="C128" s="813"/>
      <c r="D128" s="813"/>
      <c r="E128" s="813"/>
      <c r="F128" s="813"/>
      <c r="G128" s="813"/>
      <c r="H128" s="815"/>
      <c r="I128" s="813"/>
      <c r="J128" s="155"/>
      <c r="K128" s="155"/>
      <c r="L128" s="155"/>
      <c r="M128" s="155"/>
      <c r="N128" s="155"/>
      <c r="O128" s="155"/>
      <c r="P128" s="155"/>
      <c r="Q128" s="155"/>
      <c r="R128" s="155"/>
      <c r="S128" s="155"/>
      <c r="T128" s="155"/>
      <c r="U128" s="155"/>
      <c r="V128" s="155"/>
      <c r="W128" s="155"/>
      <c r="X128" s="155"/>
      <c r="Y128" s="155"/>
    </row>
    <row r="129">
      <c r="A129" s="817"/>
      <c r="B129" s="813"/>
      <c r="C129" s="813"/>
      <c r="D129" s="813"/>
      <c r="E129" s="813"/>
      <c r="F129" s="813"/>
      <c r="G129" s="813"/>
      <c r="H129" s="815"/>
      <c r="I129" s="813"/>
      <c r="J129" s="155"/>
      <c r="K129" s="155"/>
      <c r="L129" s="155"/>
      <c r="M129" s="155"/>
      <c r="N129" s="155"/>
      <c r="O129" s="155"/>
      <c r="P129" s="155"/>
      <c r="Q129" s="155"/>
      <c r="R129" s="155"/>
      <c r="S129" s="155"/>
      <c r="T129" s="155"/>
      <c r="U129" s="155"/>
      <c r="V129" s="155"/>
      <c r="W129" s="155"/>
      <c r="X129" s="155"/>
      <c r="Y129" s="155"/>
    </row>
    <row r="130">
      <c r="A130" s="817"/>
      <c r="B130" s="813"/>
      <c r="C130" s="813"/>
      <c r="D130" s="813"/>
      <c r="E130" s="813"/>
      <c r="F130" s="813"/>
      <c r="G130" s="813"/>
      <c r="H130" s="815"/>
      <c r="I130" s="813"/>
      <c r="J130" s="155"/>
      <c r="K130" s="155"/>
      <c r="L130" s="155"/>
      <c r="M130" s="155"/>
      <c r="N130" s="155"/>
      <c r="O130" s="155"/>
      <c r="P130" s="155"/>
      <c r="Q130" s="155"/>
      <c r="R130" s="155"/>
      <c r="S130" s="155"/>
      <c r="T130" s="155"/>
      <c r="U130" s="155"/>
      <c r="V130" s="155"/>
      <c r="W130" s="155"/>
      <c r="X130" s="155"/>
      <c r="Y130" s="155"/>
    </row>
    <row r="131">
      <c r="A131" s="817"/>
      <c r="B131" s="813"/>
      <c r="C131" s="813"/>
      <c r="D131" s="813"/>
      <c r="E131" s="813"/>
      <c r="F131" s="813"/>
      <c r="G131" s="813"/>
      <c r="H131" s="815"/>
      <c r="I131" s="813"/>
      <c r="J131" s="155"/>
      <c r="K131" s="155"/>
      <c r="L131" s="155"/>
      <c r="M131" s="155"/>
      <c r="N131" s="155"/>
      <c r="O131" s="155"/>
      <c r="P131" s="155"/>
      <c r="Q131" s="155"/>
      <c r="R131" s="155"/>
      <c r="S131" s="155"/>
      <c r="T131" s="155"/>
      <c r="U131" s="155"/>
      <c r="V131" s="155"/>
      <c r="W131" s="155"/>
      <c r="X131" s="155"/>
      <c r="Y131" s="155"/>
    </row>
    <row r="132">
      <c r="A132" s="817"/>
      <c r="B132" s="813"/>
      <c r="C132" s="813"/>
      <c r="D132" s="813"/>
      <c r="E132" s="813"/>
      <c r="F132" s="813"/>
      <c r="G132" s="813"/>
      <c r="H132" s="815"/>
      <c r="I132" s="813"/>
      <c r="J132" s="155"/>
      <c r="K132" s="155"/>
      <c r="L132" s="155"/>
      <c r="M132" s="155"/>
      <c r="N132" s="155"/>
      <c r="O132" s="155"/>
      <c r="P132" s="155"/>
      <c r="Q132" s="155"/>
      <c r="R132" s="155"/>
      <c r="S132" s="155"/>
      <c r="T132" s="155"/>
      <c r="U132" s="155"/>
      <c r="V132" s="155"/>
      <c r="W132" s="155"/>
      <c r="X132" s="155"/>
      <c r="Y132" s="155"/>
    </row>
    <row r="133">
      <c r="A133" s="817"/>
      <c r="B133" s="813"/>
      <c r="C133" s="813"/>
      <c r="D133" s="813"/>
      <c r="E133" s="813"/>
      <c r="F133" s="813"/>
      <c r="G133" s="813"/>
      <c r="H133" s="815"/>
      <c r="I133" s="813"/>
      <c r="J133" s="155"/>
      <c r="K133" s="155"/>
      <c r="L133" s="155"/>
      <c r="M133" s="155"/>
      <c r="N133" s="155"/>
      <c r="O133" s="155"/>
      <c r="P133" s="155"/>
      <c r="Q133" s="155"/>
      <c r="R133" s="155"/>
      <c r="S133" s="155"/>
      <c r="T133" s="155"/>
      <c r="U133" s="155"/>
      <c r="V133" s="155"/>
      <c r="W133" s="155"/>
      <c r="X133" s="155"/>
      <c r="Y133" s="155"/>
    </row>
    <row r="134">
      <c r="A134" s="817"/>
      <c r="B134" s="813"/>
      <c r="C134" s="813"/>
      <c r="D134" s="813"/>
      <c r="E134" s="813"/>
      <c r="F134" s="813"/>
      <c r="G134" s="813"/>
      <c r="H134" s="815"/>
      <c r="I134" s="813"/>
      <c r="J134" s="155"/>
      <c r="K134" s="155"/>
      <c r="L134" s="155"/>
      <c r="M134" s="155"/>
      <c r="N134" s="155"/>
      <c r="O134" s="155"/>
      <c r="P134" s="155"/>
      <c r="Q134" s="155"/>
      <c r="R134" s="155"/>
      <c r="S134" s="155"/>
      <c r="T134" s="155"/>
      <c r="U134" s="155"/>
      <c r="V134" s="155"/>
      <c r="W134" s="155"/>
      <c r="X134" s="155"/>
      <c r="Y134" s="155"/>
    </row>
    <row r="135">
      <c r="A135" s="817"/>
      <c r="B135" s="813"/>
      <c r="C135" s="813"/>
      <c r="D135" s="813"/>
      <c r="E135" s="813"/>
      <c r="F135" s="813"/>
      <c r="G135" s="813"/>
      <c r="H135" s="815"/>
      <c r="I135" s="813"/>
      <c r="J135" s="155"/>
      <c r="K135" s="155"/>
      <c r="L135" s="155"/>
      <c r="M135" s="155"/>
      <c r="N135" s="155"/>
      <c r="O135" s="155"/>
      <c r="P135" s="155"/>
      <c r="Q135" s="155"/>
      <c r="R135" s="155"/>
      <c r="S135" s="155"/>
      <c r="T135" s="155"/>
      <c r="U135" s="155"/>
      <c r="V135" s="155"/>
      <c r="W135" s="155"/>
      <c r="X135" s="155"/>
      <c r="Y135" s="155"/>
    </row>
    <row r="136">
      <c r="A136" s="817"/>
      <c r="B136" s="813"/>
      <c r="C136" s="813"/>
      <c r="D136" s="813"/>
      <c r="E136" s="813"/>
      <c r="F136" s="813"/>
      <c r="G136" s="813"/>
      <c r="H136" s="815"/>
      <c r="I136" s="813"/>
      <c r="J136" s="155"/>
      <c r="K136" s="155"/>
      <c r="L136" s="155"/>
      <c r="M136" s="155"/>
      <c r="N136" s="155"/>
      <c r="O136" s="155"/>
      <c r="P136" s="155"/>
      <c r="Q136" s="155"/>
      <c r="R136" s="155"/>
      <c r="S136" s="155"/>
      <c r="T136" s="155"/>
      <c r="U136" s="155"/>
      <c r="V136" s="155"/>
      <c r="W136" s="155"/>
      <c r="X136" s="155"/>
      <c r="Y136" s="155"/>
    </row>
    <row r="137">
      <c r="A137" s="817"/>
      <c r="B137" s="813"/>
      <c r="C137" s="813"/>
      <c r="D137" s="813"/>
      <c r="E137" s="813"/>
      <c r="F137" s="813"/>
      <c r="G137" s="813"/>
      <c r="H137" s="815"/>
      <c r="I137" s="813"/>
      <c r="J137" s="155"/>
      <c r="K137" s="155"/>
      <c r="L137" s="155"/>
      <c r="M137" s="155"/>
      <c r="N137" s="155"/>
      <c r="O137" s="155"/>
      <c r="P137" s="155"/>
      <c r="Q137" s="155"/>
      <c r="R137" s="155"/>
      <c r="S137" s="155"/>
      <c r="T137" s="155"/>
      <c r="U137" s="155"/>
      <c r="V137" s="155"/>
      <c r="W137" s="155"/>
      <c r="X137" s="155"/>
      <c r="Y137" s="155"/>
    </row>
    <row r="138">
      <c r="A138" s="817"/>
      <c r="B138" s="813"/>
      <c r="C138" s="813"/>
      <c r="D138" s="813"/>
      <c r="E138" s="813"/>
      <c r="F138" s="813"/>
      <c r="G138" s="813"/>
      <c r="H138" s="815"/>
      <c r="I138" s="813"/>
      <c r="J138" s="155"/>
      <c r="K138" s="155"/>
      <c r="L138" s="155"/>
      <c r="M138" s="155"/>
      <c r="N138" s="155"/>
      <c r="O138" s="155"/>
      <c r="P138" s="155"/>
      <c r="Q138" s="155"/>
      <c r="R138" s="155"/>
      <c r="S138" s="155"/>
      <c r="T138" s="155"/>
      <c r="U138" s="155"/>
      <c r="V138" s="155"/>
      <c r="W138" s="155"/>
      <c r="X138" s="155"/>
      <c r="Y138" s="155"/>
    </row>
    <row r="139">
      <c r="A139" s="817"/>
      <c r="B139" s="813"/>
      <c r="C139" s="813"/>
      <c r="D139" s="813"/>
      <c r="E139" s="813"/>
      <c r="F139" s="813"/>
      <c r="G139" s="813"/>
      <c r="H139" s="815"/>
      <c r="I139" s="813"/>
      <c r="J139" s="155"/>
      <c r="K139" s="155"/>
      <c r="L139" s="155"/>
      <c r="M139" s="155"/>
      <c r="N139" s="155"/>
      <c r="O139" s="155"/>
      <c r="P139" s="155"/>
      <c r="Q139" s="155"/>
      <c r="R139" s="155"/>
      <c r="S139" s="155"/>
      <c r="T139" s="155"/>
      <c r="U139" s="155"/>
      <c r="V139" s="155"/>
      <c r="W139" s="155"/>
      <c r="X139" s="155"/>
      <c r="Y139" s="155"/>
    </row>
    <row r="140">
      <c r="A140" s="817"/>
      <c r="B140" s="813"/>
      <c r="C140" s="813"/>
      <c r="D140" s="813"/>
      <c r="E140" s="813"/>
      <c r="F140" s="813"/>
      <c r="G140" s="813"/>
      <c r="H140" s="815"/>
      <c r="I140" s="813"/>
      <c r="J140" s="155"/>
      <c r="K140" s="155"/>
      <c r="L140" s="155"/>
      <c r="M140" s="155"/>
      <c r="N140" s="155"/>
      <c r="O140" s="155"/>
      <c r="P140" s="155"/>
      <c r="Q140" s="155"/>
      <c r="R140" s="155"/>
      <c r="S140" s="155"/>
      <c r="T140" s="155"/>
      <c r="U140" s="155"/>
      <c r="V140" s="155"/>
      <c r="W140" s="155"/>
      <c r="X140" s="155"/>
      <c r="Y140" s="155"/>
    </row>
    <row r="141">
      <c r="A141" s="817"/>
      <c r="B141" s="813"/>
      <c r="C141" s="813"/>
      <c r="D141" s="813"/>
      <c r="E141" s="813"/>
      <c r="F141" s="813"/>
      <c r="G141" s="813"/>
      <c r="H141" s="815"/>
      <c r="I141" s="813"/>
      <c r="J141" s="155"/>
      <c r="K141" s="155"/>
      <c r="L141" s="155"/>
      <c r="M141" s="155"/>
      <c r="N141" s="155"/>
      <c r="O141" s="155"/>
      <c r="P141" s="155"/>
      <c r="Q141" s="155"/>
      <c r="R141" s="155"/>
      <c r="S141" s="155"/>
      <c r="T141" s="155"/>
      <c r="U141" s="155"/>
      <c r="V141" s="155"/>
      <c r="W141" s="155"/>
      <c r="X141" s="155"/>
      <c r="Y141" s="155"/>
    </row>
    <row r="142">
      <c r="A142" s="817"/>
      <c r="B142" s="813"/>
      <c r="C142" s="813"/>
      <c r="D142" s="813"/>
      <c r="E142" s="813"/>
      <c r="F142" s="813"/>
      <c r="G142" s="813"/>
      <c r="H142" s="815"/>
      <c r="I142" s="813"/>
      <c r="J142" s="155"/>
      <c r="K142" s="155"/>
      <c r="L142" s="155"/>
      <c r="M142" s="155"/>
      <c r="N142" s="155"/>
      <c r="O142" s="155"/>
      <c r="P142" s="155"/>
      <c r="Q142" s="155"/>
      <c r="R142" s="155"/>
      <c r="S142" s="155"/>
      <c r="T142" s="155"/>
      <c r="U142" s="155"/>
      <c r="V142" s="155"/>
      <c r="W142" s="155"/>
      <c r="X142" s="155"/>
      <c r="Y142" s="155"/>
    </row>
    <row r="143">
      <c r="A143" s="817"/>
      <c r="B143" s="813"/>
      <c r="C143" s="813"/>
      <c r="D143" s="813"/>
      <c r="E143" s="813"/>
      <c r="F143" s="813"/>
      <c r="G143" s="813"/>
      <c r="H143" s="815"/>
      <c r="I143" s="813"/>
      <c r="J143" s="155"/>
      <c r="K143" s="155"/>
      <c r="L143" s="155"/>
      <c r="M143" s="155"/>
      <c r="N143" s="155"/>
      <c r="O143" s="155"/>
      <c r="P143" s="155"/>
      <c r="Q143" s="155"/>
      <c r="R143" s="155"/>
      <c r="S143" s="155"/>
      <c r="T143" s="155"/>
      <c r="U143" s="155"/>
      <c r="V143" s="155"/>
      <c r="W143" s="155"/>
      <c r="X143" s="155"/>
      <c r="Y143" s="155"/>
    </row>
    <row r="144">
      <c r="A144" s="817"/>
      <c r="B144" s="813"/>
      <c r="C144" s="813"/>
      <c r="D144" s="813"/>
      <c r="E144" s="813"/>
      <c r="F144" s="813"/>
      <c r="G144" s="813"/>
      <c r="H144" s="815"/>
      <c r="I144" s="813"/>
      <c r="J144" s="155"/>
      <c r="K144" s="155"/>
      <c r="L144" s="155"/>
      <c r="M144" s="155"/>
      <c r="N144" s="155"/>
      <c r="O144" s="155"/>
      <c r="P144" s="155"/>
      <c r="Q144" s="155"/>
      <c r="R144" s="155"/>
      <c r="S144" s="155"/>
      <c r="T144" s="155"/>
      <c r="U144" s="155"/>
      <c r="V144" s="155"/>
      <c r="W144" s="155"/>
      <c r="X144" s="155"/>
      <c r="Y144" s="155"/>
    </row>
    <row r="145">
      <c r="A145" s="817"/>
      <c r="B145" s="813"/>
      <c r="C145" s="813"/>
      <c r="D145" s="813"/>
      <c r="E145" s="813"/>
      <c r="F145" s="813"/>
      <c r="G145" s="813"/>
      <c r="H145" s="815"/>
      <c r="I145" s="813"/>
      <c r="J145" s="155"/>
      <c r="K145" s="155"/>
      <c r="L145" s="155"/>
      <c r="M145" s="155"/>
      <c r="N145" s="155"/>
      <c r="O145" s="155"/>
      <c r="P145" s="155"/>
      <c r="Q145" s="155"/>
      <c r="R145" s="155"/>
      <c r="S145" s="155"/>
      <c r="T145" s="155"/>
      <c r="U145" s="155"/>
      <c r="V145" s="155"/>
      <c r="W145" s="155"/>
      <c r="X145" s="155"/>
      <c r="Y145" s="155"/>
    </row>
    <row r="146">
      <c r="A146" s="817"/>
      <c r="B146" s="813"/>
      <c r="C146" s="813"/>
      <c r="D146" s="813"/>
      <c r="E146" s="813"/>
      <c r="F146" s="813"/>
      <c r="G146" s="813"/>
      <c r="H146" s="815"/>
      <c r="I146" s="813"/>
      <c r="J146" s="155"/>
      <c r="K146" s="155"/>
      <c r="L146" s="155"/>
      <c r="M146" s="155"/>
      <c r="N146" s="155"/>
      <c r="O146" s="155"/>
      <c r="P146" s="155"/>
      <c r="Q146" s="155"/>
      <c r="R146" s="155"/>
      <c r="S146" s="155"/>
      <c r="T146" s="155"/>
      <c r="U146" s="155"/>
      <c r="V146" s="155"/>
      <c r="W146" s="155"/>
      <c r="X146" s="155"/>
      <c r="Y146" s="155"/>
    </row>
    <row r="147">
      <c r="A147" s="817"/>
      <c r="B147" s="813"/>
      <c r="C147" s="813"/>
      <c r="D147" s="813"/>
      <c r="E147" s="813"/>
      <c r="F147" s="813"/>
      <c r="G147" s="813"/>
      <c r="H147" s="815"/>
      <c r="I147" s="813"/>
      <c r="J147" s="155"/>
      <c r="K147" s="155"/>
      <c r="L147" s="155"/>
      <c r="M147" s="155"/>
      <c r="N147" s="155"/>
      <c r="O147" s="155"/>
      <c r="P147" s="155"/>
      <c r="Q147" s="155"/>
      <c r="R147" s="155"/>
      <c r="S147" s="155"/>
      <c r="T147" s="155"/>
      <c r="U147" s="155"/>
      <c r="V147" s="155"/>
      <c r="W147" s="155"/>
      <c r="X147" s="155"/>
      <c r="Y147" s="155"/>
    </row>
    <row r="148">
      <c r="A148" s="817"/>
      <c r="B148" s="813"/>
      <c r="C148" s="813"/>
      <c r="D148" s="813"/>
      <c r="E148" s="813"/>
      <c r="F148" s="813"/>
      <c r="G148" s="813"/>
      <c r="H148" s="815"/>
      <c r="I148" s="813"/>
      <c r="J148" s="155"/>
      <c r="K148" s="155"/>
      <c r="L148" s="155"/>
      <c r="M148" s="155"/>
      <c r="N148" s="155"/>
      <c r="O148" s="155"/>
      <c r="P148" s="155"/>
      <c r="Q148" s="155"/>
      <c r="R148" s="155"/>
      <c r="S148" s="155"/>
      <c r="T148" s="155"/>
      <c r="U148" s="155"/>
      <c r="V148" s="155"/>
      <c r="W148" s="155"/>
      <c r="X148" s="155"/>
      <c r="Y148" s="155"/>
    </row>
    <row r="149">
      <c r="A149" s="817"/>
      <c r="B149" s="813"/>
      <c r="C149" s="813"/>
      <c r="D149" s="813"/>
      <c r="E149" s="813"/>
      <c r="F149" s="813"/>
      <c r="G149" s="813"/>
      <c r="H149" s="815"/>
      <c r="I149" s="813"/>
      <c r="J149" s="155"/>
      <c r="K149" s="155"/>
      <c r="L149" s="155"/>
      <c r="M149" s="155"/>
      <c r="N149" s="155"/>
      <c r="O149" s="155"/>
      <c r="P149" s="155"/>
      <c r="Q149" s="155"/>
      <c r="R149" s="155"/>
      <c r="S149" s="155"/>
      <c r="T149" s="155"/>
      <c r="U149" s="155"/>
      <c r="V149" s="155"/>
      <c r="W149" s="155"/>
      <c r="X149" s="155"/>
      <c r="Y149" s="155"/>
    </row>
    <row r="150">
      <c r="A150" s="817"/>
      <c r="B150" s="813"/>
      <c r="C150" s="813"/>
      <c r="D150" s="813"/>
      <c r="E150" s="813"/>
      <c r="F150" s="813"/>
      <c r="G150" s="813"/>
      <c r="H150" s="815"/>
      <c r="I150" s="813"/>
      <c r="J150" s="155"/>
      <c r="K150" s="155"/>
      <c r="L150" s="155"/>
      <c r="M150" s="155"/>
      <c r="N150" s="155"/>
      <c r="O150" s="155"/>
      <c r="P150" s="155"/>
      <c r="Q150" s="155"/>
      <c r="R150" s="155"/>
      <c r="S150" s="155"/>
      <c r="T150" s="155"/>
      <c r="U150" s="155"/>
      <c r="V150" s="155"/>
      <c r="W150" s="155"/>
      <c r="X150" s="155"/>
      <c r="Y150" s="155"/>
    </row>
    <row r="151">
      <c r="A151" s="817"/>
      <c r="B151" s="813"/>
      <c r="C151" s="813"/>
      <c r="D151" s="813"/>
      <c r="E151" s="813"/>
      <c r="F151" s="813"/>
      <c r="G151" s="813"/>
      <c r="H151" s="815"/>
      <c r="I151" s="813"/>
      <c r="J151" s="155"/>
      <c r="K151" s="155"/>
      <c r="L151" s="155"/>
      <c r="M151" s="155"/>
      <c r="N151" s="155"/>
      <c r="O151" s="155"/>
      <c r="P151" s="155"/>
      <c r="Q151" s="155"/>
      <c r="R151" s="155"/>
      <c r="S151" s="155"/>
      <c r="T151" s="155"/>
      <c r="U151" s="155"/>
      <c r="V151" s="155"/>
      <c r="W151" s="155"/>
      <c r="X151" s="155"/>
      <c r="Y151" s="155"/>
    </row>
    <row r="152">
      <c r="A152" s="817"/>
      <c r="B152" s="813"/>
      <c r="C152" s="813"/>
      <c r="D152" s="813"/>
      <c r="E152" s="813"/>
      <c r="F152" s="813"/>
      <c r="G152" s="813"/>
      <c r="H152" s="815"/>
      <c r="I152" s="813"/>
      <c r="J152" s="155"/>
      <c r="K152" s="155"/>
      <c r="L152" s="155"/>
      <c r="M152" s="155"/>
      <c r="N152" s="155"/>
      <c r="O152" s="155"/>
      <c r="P152" s="155"/>
      <c r="Q152" s="155"/>
      <c r="R152" s="155"/>
      <c r="S152" s="155"/>
      <c r="T152" s="155"/>
      <c r="U152" s="155"/>
      <c r="V152" s="155"/>
      <c r="W152" s="155"/>
      <c r="X152" s="155"/>
      <c r="Y152" s="155"/>
    </row>
    <row r="153">
      <c r="A153" s="817"/>
      <c r="B153" s="813"/>
      <c r="C153" s="813"/>
      <c r="D153" s="813"/>
      <c r="E153" s="813"/>
      <c r="F153" s="813"/>
      <c r="G153" s="813"/>
      <c r="H153" s="815"/>
      <c r="I153" s="813"/>
      <c r="J153" s="155"/>
      <c r="K153" s="155"/>
      <c r="L153" s="155"/>
      <c r="M153" s="155"/>
      <c r="N153" s="155"/>
      <c r="O153" s="155"/>
      <c r="P153" s="155"/>
      <c r="Q153" s="155"/>
      <c r="R153" s="155"/>
      <c r="S153" s="155"/>
      <c r="T153" s="155"/>
      <c r="U153" s="155"/>
      <c r="V153" s="155"/>
      <c r="W153" s="155"/>
      <c r="X153" s="155"/>
      <c r="Y153" s="155"/>
    </row>
    <row r="154">
      <c r="A154" s="817"/>
      <c r="B154" s="813"/>
      <c r="C154" s="813"/>
      <c r="D154" s="813"/>
      <c r="E154" s="813"/>
      <c r="F154" s="813"/>
      <c r="G154" s="813"/>
      <c r="H154" s="815"/>
      <c r="I154" s="813"/>
      <c r="J154" s="155"/>
      <c r="K154" s="155"/>
      <c r="L154" s="155"/>
      <c r="M154" s="155"/>
      <c r="N154" s="155"/>
      <c r="O154" s="155"/>
      <c r="P154" s="155"/>
      <c r="Q154" s="155"/>
      <c r="R154" s="155"/>
      <c r="S154" s="155"/>
      <c r="T154" s="155"/>
      <c r="U154" s="155"/>
      <c r="V154" s="155"/>
      <c r="W154" s="155"/>
      <c r="X154" s="155"/>
      <c r="Y154" s="155"/>
    </row>
    <row r="155">
      <c r="A155" s="817"/>
      <c r="B155" s="813"/>
      <c r="C155" s="813"/>
      <c r="D155" s="813"/>
      <c r="E155" s="813"/>
      <c r="F155" s="813"/>
      <c r="G155" s="813"/>
      <c r="H155" s="815"/>
      <c r="I155" s="813"/>
      <c r="J155" s="155"/>
      <c r="K155" s="155"/>
      <c r="L155" s="155"/>
      <c r="M155" s="155"/>
      <c r="N155" s="155"/>
      <c r="O155" s="155"/>
      <c r="P155" s="155"/>
      <c r="Q155" s="155"/>
      <c r="R155" s="155"/>
      <c r="S155" s="155"/>
      <c r="T155" s="155"/>
      <c r="U155" s="155"/>
      <c r="V155" s="155"/>
      <c r="W155" s="155"/>
      <c r="X155" s="155"/>
      <c r="Y155" s="155"/>
    </row>
    <row r="156">
      <c r="A156" s="817"/>
      <c r="B156" s="813"/>
      <c r="C156" s="813"/>
      <c r="D156" s="813"/>
      <c r="E156" s="813"/>
      <c r="F156" s="813"/>
      <c r="G156" s="813"/>
      <c r="H156" s="815"/>
      <c r="I156" s="813"/>
      <c r="J156" s="155"/>
      <c r="K156" s="155"/>
      <c r="L156" s="155"/>
      <c r="M156" s="155"/>
      <c r="N156" s="155"/>
      <c r="O156" s="155"/>
      <c r="P156" s="155"/>
      <c r="Q156" s="155"/>
      <c r="R156" s="155"/>
      <c r="S156" s="155"/>
      <c r="T156" s="155"/>
      <c r="U156" s="155"/>
      <c r="V156" s="155"/>
      <c r="W156" s="155"/>
      <c r="X156" s="155"/>
      <c r="Y156" s="155"/>
    </row>
    <row r="157">
      <c r="A157" s="817"/>
      <c r="B157" s="813"/>
      <c r="C157" s="813"/>
      <c r="D157" s="813"/>
      <c r="E157" s="813"/>
      <c r="F157" s="813"/>
      <c r="G157" s="813"/>
      <c r="H157" s="815"/>
      <c r="I157" s="813"/>
      <c r="J157" s="155"/>
      <c r="K157" s="155"/>
      <c r="L157" s="155"/>
      <c r="M157" s="155"/>
      <c r="N157" s="155"/>
      <c r="O157" s="155"/>
      <c r="P157" s="155"/>
      <c r="Q157" s="155"/>
      <c r="R157" s="155"/>
      <c r="S157" s="155"/>
      <c r="T157" s="155"/>
      <c r="U157" s="155"/>
      <c r="V157" s="155"/>
      <c r="W157" s="155"/>
      <c r="X157" s="155"/>
      <c r="Y157" s="155"/>
    </row>
    <row r="158">
      <c r="A158" s="817"/>
      <c r="B158" s="813"/>
      <c r="C158" s="813"/>
      <c r="D158" s="813"/>
      <c r="E158" s="813"/>
      <c r="F158" s="813"/>
      <c r="G158" s="813"/>
      <c r="H158" s="815"/>
      <c r="I158" s="813"/>
      <c r="J158" s="155"/>
      <c r="K158" s="155"/>
      <c r="L158" s="155"/>
      <c r="M158" s="155"/>
      <c r="N158" s="155"/>
      <c r="O158" s="155"/>
      <c r="P158" s="155"/>
      <c r="Q158" s="155"/>
      <c r="R158" s="155"/>
      <c r="S158" s="155"/>
      <c r="T158" s="155"/>
      <c r="U158" s="155"/>
      <c r="V158" s="155"/>
      <c r="W158" s="155"/>
      <c r="X158" s="155"/>
      <c r="Y158" s="155"/>
    </row>
    <row r="159">
      <c r="A159" s="817"/>
      <c r="B159" s="813"/>
      <c r="C159" s="813"/>
      <c r="D159" s="813"/>
      <c r="E159" s="813"/>
      <c r="F159" s="813"/>
      <c r="G159" s="813"/>
      <c r="H159" s="815"/>
      <c r="I159" s="813"/>
      <c r="J159" s="155"/>
      <c r="K159" s="155"/>
      <c r="L159" s="155"/>
      <c r="M159" s="155"/>
      <c r="N159" s="155"/>
      <c r="O159" s="155"/>
      <c r="P159" s="155"/>
      <c r="Q159" s="155"/>
      <c r="R159" s="155"/>
      <c r="S159" s="155"/>
      <c r="T159" s="155"/>
      <c r="U159" s="155"/>
      <c r="V159" s="155"/>
      <c r="W159" s="155"/>
      <c r="X159" s="155"/>
      <c r="Y159" s="155"/>
    </row>
    <row r="160">
      <c r="A160" s="817"/>
      <c r="B160" s="813"/>
      <c r="C160" s="813"/>
      <c r="D160" s="813"/>
      <c r="E160" s="813"/>
      <c r="F160" s="813"/>
      <c r="G160" s="813"/>
      <c r="H160" s="815"/>
      <c r="I160" s="813"/>
      <c r="J160" s="155"/>
      <c r="K160" s="155"/>
      <c r="L160" s="155"/>
      <c r="M160" s="155"/>
      <c r="N160" s="155"/>
      <c r="O160" s="155"/>
      <c r="P160" s="155"/>
      <c r="Q160" s="155"/>
      <c r="R160" s="155"/>
      <c r="S160" s="155"/>
      <c r="T160" s="155"/>
      <c r="U160" s="155"/>
      <c r="V160" s="155"/>
      <c r="W160" s="155"/>
      <c r="X160" s="155"/>
      <c r="Y160" s="155"/>
    </row>
    <row r="161">
      <c r="A161" s="817"/>
      <c r="B161" s="813"/>
      <c r="C161" s="813"/>
      <c r="D161" s="813"/>
      <c r="E161" s="813"/>
      <c r="F161" s="813"/>
      <c r="G161" s="813"/>
      <c r="H161" s="815"/>
      <c r="I161" s="813"/>
      <c r="J161" s="155"/>
      <c r="K161" s="155"/>
      <c r="L161" s="155"/>
      <c r="M161" s="155"/>
      <c r="N161" s="155"/>
      <c r="O161" s="155"/>
      <c r="P161" s="155"/>
      <c r="Q161" s="155"/>
      <c r="R161" s="155"/>
      <c r="S161" s="155"/>
      <c r="T161" s="155"/>
      <c r="U161" s="155"/>
      <c r="V161" s="155"/>
      <c r="W161" s="155"/>
      <c r="X161" s="155"/>
      <c r="Y161" s="155"/>
    </row>
    <row r="162">
      <c r="A162" s="817"/>
      <c r="B162" s="813"/>
      <c r="C162" s="813"/>
      <c r="D162" s="813"/>
      <c r="E162" s="813"/>
      <c r="F162" s="813"/>
      <c r="G162" s="813"/>
      <c r="H162" s="815"/>
      <c r="I162" s="813"/>
      <c r="J162" s="155"/>
      <c r="K162" s="155"/>
      <c r="L162" s="155"/>
      <c r="M162" s="155"/>
      <c r="N162" s="155"/>
      <c r="O162" s="155"/>
      <c r="P162" s="155"/>
      <c r="Q162" s="155"/>
      <c r="R162" s="155"/>
      <c r="S162" s="155"/>
      <c r="T162" s="155"/>
      <c r="U162" s="155"/>
      <c r="V162" s="155"/>
      <c r="W162" s="155"/>
      <c r="X162" s="155"/>
      <c r="Y162" s="155"/>
    </row>
    <row r="163">
      <c r="A163" s="817"/>
      <c r="B163" s="813"/>
      <c r="C163" s="813"/>
      <c r="D163" s="813"/>
      <c r="E163" s="813"/>
      <c r="F163" s="813"/>
      <c r="G163" s="813"/>
      <c r="H163" s="815"/>
      <c r="I163" s="813"/>
      <c r="J163" s="155"/>
      <c r="K163" s="155"/>
      <c r="L163" s="155"/>
      <c r="M163" s="155"/>
      <c r="N163" s="155"/>
      <c r="O163" s="155"/>
      <c r="P163" s="155"/>
      <c r="Q163" s="155"/>
      <c r="R163" s="155"/>
      <c r="S163" s="155"/>
      <c r="T163" s="155"/>
      <c r="U163" s="155"/>
      <c r="V163" s="155"/>
      <c r="W163" s="155"/>
      <c r="X163" s="155"/>
      <c r="Y163" s="155"/>
    </row>
    <row r="164">
      <c r="A164" s="817"/>
      <c r="B164" s="813"/>
      <c r="C164" s="813"/>
      <c r="D164" s="813"/>
      <c r="E164" s="813"/>
      <c r="F164" s="813"/>
      <c r="G164" s="813"/>
      <c r="H164" s="815"/>
      <c r="I164" s="813"/>
      <c r="J164" s="155"/>
      <c r="K164" s="155"/>
      <c r="L164" s="155"/>
      <c r="M164" s="155"/>
      <c r="N164" s="155"/>
      <c r="O164" s="155"/>
      <c r="P164" s="155"/>
      <c r="Q164" s="155"/>
      <c r="R164" s="155"/>
      <c r="S164" s="155"/>
      <c r="T164" s="155"/>
      <c r="U164" s="155"/>
      <c r="V164" s="155"/>
      <c r="W164" s="155"/>
      <c r="X164" s="155"/>
      <c r="Y164" s="155"/>
    </row>
    <row r="165">
      <c r="A165" s="817"/>
      <c r="B165" s="813"/>
      <c r="C165" s="813"/>
      <c r="D165" s="813"/>
      <c r="E165" s="813"/>
      <c r="F165" s="813"/>
      <c r="G165" s="813"/>
      <c r="H165" s="815"/>
      <c r="I165" s="813"/>
      <c r="J165" s="155"/>
      <c r="K165" s="155"/>
      <c r="L165" s="155"/>
      <c r="M165" s="155"/>
      <c r="N165" s="155"/>
      <c r="O165" s="155"/>
      <c r="P165" s="155"/>
      <c r="Q165" s="155"/>
      <c r="R165" s="155"/>
      <c r="S165" s="155"/>
      <c r="T165" s="155"/>
      <c r="U165" s="155"/>
      <c r="V165" s="155"/>
      <c r="W165" s="155"/>
      <c r="X165" s="155"/>
      <c r="Y165" s="155"/>
    </row>
    <row r="166">
      <c r="A166" s="817"/>
      <c r="B166" s="813"/>
      <c r="C166" s="813"/>
      <c r="D166" s="813"/>
      <c r="E166" s="813"/>
      <c r="F166" s="813"/>
      <c r="G166" s="813"/>
      <c r="H166" s="815"/>
      <c r="I166" s="813"/>
      <c r="J166" s="155"/>
      <c r="K166" s="155"/>
      <c r="L166" s="155"/>
      <c r="M166" s="155"/>
      <c r="N166" s="155"/>
      <c r="O166" s="155"/>
      <c r="P166" s="155"/>
      <c r="Q166" s="155"/>
      <c r="R166" s="155"/>
      <c r="S166" s="155"/>
      <c r="T166" s="155"/>
      <c r="U166" s="155"/>
      <c r="V166" s="155"/>
      <c r="W166" s="155"/>
      <c r="X166" s="155"/>
      <c r="Y166" s="155"/>
    </row>
    <row r="167">
      <c r="A167" s="817"/>
      <c r="B167" s="813"/>
      <c r="C167" s="813"/>
      <c r="D167" s="813"/>
      <c r="E167" s="813"/>
      <c r="F167" s="813"/>
      <c r="G167" s="813"/>
      <c r="H167" s="815"/>
      <c r="I167" s="813"/>
      <c r="J167" s="155"/>
      <c r="K167" s="155"/>
      <c r="L167" s="155"/>
      <c r="M167" s="155"/>
      <c r="N167" s="155"/>
      <c r="O167" s="155"/>
      <c r="P167" s="155"/>
      <c r="Q167" s="155"/>
      <c r="R167" s="155"/>
      <c r="S167" s="155"/>
      <c r="T167" s="155"/>
      <c r="U167" s="155"/>
      <c r="V167" s="155"/>
      <c r="W167" s="155"/>
      <c r="X167" s="155"/>
      <c r="Y167" s="155"/>
    </row>
    <row r="168">
      <c r="A168" s="817"/>
      <c r="B168" s="813"/>
      <c r="C168" s="813"/>
      <c r="D168" s="813"/>
      <c r="E168" s="813"/>
      <c r="F168" s="813"/>
      <c r="G168" s="813"/>
      <c r="H168" s="815"/>
      <c r="I168" s="813"/>
      <c r="J168" s="155"/>
      <c r="K168" s="155"/>
      <c r="L168" s="155"/>
      <c r="M168" s="155"/>
      <c r="N168" s="155"/>
      <c r="O168" s="155"/>
      <c r="P168" s="155"/>
      <c r="Q168" s="155"/>
      <c r="R168" s="155"/>
      <c r="S168" s="155"/>
      <c r="T168" s="155"/>
      <c r="U168" s="155"/>
      <c r="V168" s="155"/>
      <c r="W168" s="155"/>
      <c r="X168" s="155"/>
      <c r="Y168" s="155"/>
    </row>
    <row r="169">
      <c r="A169" s="817"/>
      <c r="B169" s="813"/>
      <c r="C169" s="813"/>
      <c r="D169" s="813"/>
      <c r="E169" s="813"/>
      <c r="F169" s="813"/>
      <c r="G169" s="813"/>
      <c r="H169" s="815"/>
      <c r="I169" s="813"/>
      <c r="J169" s="155"/>
      <c r="K169" s="155"/>
      <c r="L169" s="155"/>
      <c r="M169" s="155"/>
      <c r="N169" s="155"/>
      <c r="O169" s="155"/>
      <c r="P169" s="155"/>
      <c r="Q169" s="155"/>
      <c r="R169" s="155"/>
      <c r="S169" s="155"/>
      <c r="T169" s="155"/>
      <c r="U169" s="155"/>
      <c r="V169" s="155"/>
      <c r="W169" s="155"/>
      <c r="X169" s="155"/>
      <c r="Y169" s="155"/>
    </row>
    <row r="170">
      <c r="A170" s="817"/>
      <c r="B170" s="813"/>
      <c r="C170" s="813"/>
      <c r="D170" s="813"/>
      <c r="E170" s="813"/>
      <c r="F170" s="813"/>
      <c r="G170" s="813"/>
      <c r="H170" s="815"/>
      <c r="I170" s="813"/>
      <c r="J170" s="155"/>
      <c r="K170" s="155"/>
      <c r="L170" s="155"/>
      <c r="M170" s="155"/>
      <c r="N170" s="155"/>
      <c r="O170" s="155"/>
      <c r="P170" s="155"/>
      <c r="Q170" s="155"/>
      <c r="R170" s="155"/>
      <c r="S170" s="155"/>
      <c r="T170" s="155"/>
      <c r="U170" s="155"/>
      <c r="V170" s="155"/>
      <c r="W170" s="155"/>
      <c r="X170" s="155"/>
      <c r="Y170" s="155"/>
    </row>
    <row r="171">
      <c r="A171" s="817"/>
      <c r="B171" s="813"/>
      <c r="C171" s="813"/>
      <c r="D171" s="813"/>
      <c r="E171" s="813"/>
      <c r="F171" s="813"/>
      <c r="G171" s="813"/>
      <c r="H171" s="815"/>
      <c r="I171" s="813"/>
      <c r="J171" s="155"/>
      <c r="K171" s="155"/>
      <c r="L171" s="155"/>
      <c r="M171" s="155"/>
      <c r="N171" s="155"/>
      <c r="O171" s="155"/>
      <c r="P171" s="155"/>
      <c r="Q171" s="155"/>
      <c r="R171" s="155"/>
      <c r="S171" s="155"/>
      <c r="T171" s="155"/>
      <c r="U171" s="155"/>
      <c r="V171" s="155"/>
      <c r="W171" s="155"/>
      <c r="X171" s="155"/>
      <c r="Y171" s="155"/>
    </row>
    <row r="172">
      <c r="A172" s="817"/>
      <c r="B172" s="813"/>
      <c r="C172" s="813"/>
      <c r="D172" s="813"/>
      <c r="E172" s="813"/>
      <c r="F172" s="813"/>
      <c r="G172" s="813"/>
      <c r="H172" s="815"/>
      <c r="I172" s="813"/>
      <c r="J172" s="155"/>
      <c r="K172" s="155"/>
      <c r="L172" s="155"/>
      <c r="M172" s="155"/>
      <c r="N172" s="155"/>
      <c r="O172" s="155"/>
      <c r="P172" s="155"/>
      <c r="Q172" s="155"/>
      <c r="R172" s="155"/>
      <c r="S172" s="155"/>
      <c r="T172" s="155"/>
      <c r="U172" s="155"/>
      <c r="V172" s="155"/>
      <c r="W172" s="155"/>
      <c r="X172" s="155"/>
      <c r="Y172" s="155"/>
    </row>
    <row r="173">
      <c r="A173" s="817"/>
      <c r="B173" s="813"/>
      <c r="C173" s="813"/>
      <c r="D173" s="813"/>
      <c r="E173" s="813"/>
      <c r="F173" s="813"/>
      <c r="G173" s="813"/>
      <c r="H173" s="815"/>
      <c r="I173" s="813"/>
      <c r="J173" s="155"/>
      <c r="K173" s="155"/>
      <c r="L173" s="155"/>
      <c r="M173" s="155"/>
      <c r="N173" s="155"/>
      <c r="O173" s="155"/>
      <c r="P173" s="155"/>
      <c r="Q173" s="155"/>
      <c r="R173" s="155"/>
      <c r="S173" s="155"/>
      <c r="T173" s="155"/>
      <c r="U173" s="155"/>
      <c r="V173" s="155"/>
      <c r="W173" s="155"/>
      <c r="X173" s="155"/>
      <c r="Y173" s="155"/>
    </row>
    <row r="174">
      <c r="A174" s="817"/>
      <c r="B174" s="813"/>
      <c r="C174" s="813"/>
      <c r="D174" s="813"/>
      <c r="E174" s="813"/>
      <c r="F174" s="813"/>
      <c r="G174" s="813"/>
      <c r="H174" s="815"/>
      <c r="I174" s="813"/>
      <c r="J174" s="155"/>
      <c r="K174" s="155"/>
      <c r="L174" s="155"/>
      <c r="M174" s="155"/>
      <c r="N174" s="155"/>
      <c r="O174" s="155"/>
      <c r="P174" s="155"/>
      <c r="Q174" s="155"/>
      <c r="R174" s="155"/>
      <c r="S174" s="155"/>
      <c r="T174" s="155"/>
      <c r="U174" s="155"/>
      <c r="V174" s="155"/>
      <c r="W174" s="155"/>
      <c r="X174" s="155"/>
      <c r="Y174" s="155"/>
    </row>
    <row r="175">
      <c r="A175" s="817"/>
      <c r="B175" s="813"/>
      <c r="C175" s="813"/>
      <c r="D175" s="813"/>
      <c r="E175" s="813"/>
      <c r="F175" s="813"/>
      <c r="G175" s="813"/>
      <c r="H175" s="815"/>
      <c r="I175" s="813"/>
      <c r="J175" s="155"/>
      <c r="K175" s="155"/>
      <c r="L175" s="155"/>
      <c r="M175" s="155"/>
      <c r="N175" s="155"/>
      <c r="O175" s="155"/>
      <c r="P175" s="155"/>
      <c r="Q175" s="155"/>
      <c r="R175" s="155"/>
      <c r="S175" s="155"/>
      <c r="T175" s="155"/>
      <c r="U175" s="155"/>
      <c r="V175" s="155"/>
      <c r="W175" s="155"/>
      <c r="X175" s="155"/>
      <c r="Y175" s="155"/>
    </row>
    <row r="176">
      <c r="A176" s="817"/>
      <c r="B176" s="813"/>
      <c r="C176" s="813"/>
      <c r="D176" s="813"/>
      <c r="E176" s="813"/>
      <c r="F176" s="813"/>
      <c r="G176" s="813"/>
      <c r="H176" s="815"/>
      <c r="I176" s="813"/>
      <c r="J176" s="155"/>
      <c r="K176" s="155"/>
      <c r="L176" s="155"/>
      <c r="M176" s="155"/>
      <c r="N176" s="155"/>
      <c r="O176" s="155"/>
      <c r="P176" s="155"/>
      <c r="Q176" s="155"/>
      <c r="R176" s="155"/>
      <c r="S176" s="155"/>
      <c r="T176" s="155"/>
      <c r="U176" s="155"/>
      <c r="V176" s="155"/>
      <c r="W176" s="155"/>
      <c r="X176" s="155"/>
      <c r="Y176" s="155"/>
    </row>
    <row r="177">
      <c r="A177" s="817"/>
      <c r="B177" s="813"/>
      <c r="C177" s="813"/>
      <c r="D177" s="813"/>
      <c r="E177" s="813"/>
      <c r="F177" s="813"/>
      <c r="G177" s="813"/>
      <c r="H177" s="815"/>
      <c r="I177" s="813"/>
      <c r="J177" s="155"/>
      <c r="K177" s="155"/>
      <c r="L177" s="155"/>
      <c r="M177" s="155"/>
      <c r="N177" s="155"/>
      <c r="O177" s="155"/>
      <c r="P177" s="155"/>
      <c r="Q177" s="155"/>
      <c r="R177" s="155"/>
      <c r="S177" s="155"/>
      <c r="T177" s="155"/>
      <c r="U177" s="155"/>
      <c r="V177" s="155"/>
      <c r="W177" s="155"/>
      <c r="X177" s="155"/>
      <c r="Y177" s="155"/>
    </row>
    <row r="178">
      <c r="A178" s="817"/>
      <c r="B178" s="813"/>
      <c r="C178" s="813"/>
      <c r="D178" s="813"/>
      <c r="E178" s="813"/>
      <c r="F178" s="813"/>
      <c r="G178" s="813"/>
      <c r="H178" s="815"/>
      <c r="I178" s="813"/>
      <c r="J178" s="155"/>
      <c r="K178" s="155"/>
      <c r="L178" s="155"/>
      <c r="M178" s="155"/>
      <c r="N178" s="155"/>
      <c r="O178" s="155"/>
      <c r="P178" s="155"/>
      <c r="Q178" s="155"/>
      <c r="R178" s="155"/>
      <c r="S178" s="155"/>
      <c r="T178" s="155"/>
      <c r="U178" s="155"/>
      <c r="V178" s="155"/>
      <c r="W178" s="155"/>
      <c r="X178" s="155"/>
      <c r="Y178" s="155"/>
    </row>
    <row r="179">
      <c r="A179" s="817"/>
      <c r="B179" s="813"/>
      <c r="C179" s="813"/>
      <c r="D179" s="813"/>
      <c r="E179" s="813"/>
      <c r="F179" s="813"/>
      <c r="G179" s="813"/>
      <c r="H179" s="815"/>
      <c r="I179" s="813"/>
      <c r="J179" s="155"/>
      <c r="K179" s="155"/>
      <c r="L179" s="155"/>
      <c r="M179" s="155"/>
      <c r="N179" s="155"/>
      <c r="O179" s="155"/>
      <c r="P179" s="155"/>
      <c r="Q179" s="155"/>
      <c r="R179" s="155"/>
      <c r="S179" s="155"/>
      <c r="T179" s="155"/>
      <c r="U179" s="155"/>
      <c r="V179" s="155"/>
      <c r="W179" s="155"/>
      <c r="X179" s="155"/>
      <c r="Y179" s="155"/>
    </row>
    <row r="180">
      <c r="A180" s="817"/>
      <c r="B180" s="813"/>
      <c r="C180" s="813"/>
      <c r="D180" s="813"/>
      <c r="E180" s="813"/>
      <c r="F180" s="813"/>
      <c r="G180" s="813"/>
      <c r="H180" s="815"/>
      <c r="I180" s="813"/>
      <c r="J180" s="155"/>
      <c r="K180" s="155"/>
      <c r="L180" s="155"/>
      <c r="M180" s="155"/>
      <c r="N180" s="155"/>
      <c r="O180" s="155"/>
      <c r="P180" s="155"/>
      <c r="Q180" s="155"/>
      <c r="R180" s="155"/>
      <c r="S180" s="155"/>
      <c r="T180" s="155"/>
      <c r="U180" s="155"/>
      <c r="V180" s="155"/>
      <c r="W180" s="155"/>
      <c r="X180" s="155"/>
      <c r="Y180" s="155"/>
    </row>
    <row r="181">
      <c r="A181" s="817"/>
      <c r="B181" s="813"/>
      <c r="C181" s="813"/>
      <c r="D181" s="813"/>
      <c r="E181" s="813"/>
      <c r="F181" s="813"/>
      <c r="G181" s="813"/>
      <c r="H181" s="815"/>
      <c r="I181" s="813"/>
      <c r="J181" s="155"/>
      <c r="K181" s="155"/>
      <c r="L181" s="155"/>
      <c r="M181" s="155"/>
      <c r="N181" s="155"/>
      <c r="O181" s="155"/>
      <c r="P181" s="155"/>
      <c r="Q181" s="155"/>
      <c r="R181" s="155"/>
      <c r="S181" s="155"/>
      <c r="T181" s="155"/>
      <c r="U181" s="155"/>
      <c r="V181" s="155"/>
      <c r="W181" s="155"/>
      <c r="X181" s="155"/>
      <c r="Y181" s="155"/>
    </row>
    <row r="182">
      <c r="A182" s="817"/>
      <c r="B182" s="813"/>
      <c r="C182" s="813"/>
      <c r="D182" s="813"/>
      <c r="E182" s="813"/>
      <c r="F182" s="813"/>
      <c r="G182" s="813"/>
      <c r="H182" s="815"/>
      <c r="I182" s="813"/>
      <c r="J182" s="155"/>
      <c r="K182" s="155"/>
      <c r="L182" s="155"/>
      <c r="M182" s="155"/>
      <c r="N182" s="155"/>
      <c r="O182" s="155"/>
      <c r="P182" s="155"/>
      <c r="Q182" s="155"/>
      <c r="R182" s="155"/>
      <c r="S182" s="155"/>
      <c r="T182" s="155"/>
      <c r="U182" s="155"/>
      <c r="V182" s="155"/>
      <c r="W182" s="155"/>
      <c r="X182" s="155"/>
      <c r="Y182" s="155"/>
    </row>
    <row r="183">
      <c r="A183" s="817"/>
      <c r="B183" s="813"/>
      <c r="C183" s="813"/>
      <c r="D183" s="813"/>
      <c r="E183" s="813"/>
      <c r="F183" s="813"/>
      <c r="G183" s="813"/>
      <c r="H183" s="815"/>
      <c r="I183" s="813"/>
      <c r="J183" s="155"/>
      <c r="K183" s="155"/>
      <c r="L183" s="155"/>
      <c r="M183" s="155"/>
      <c r="N183" s="155"/>
      <c r="O183" s="155"/>
      <c r="P183" s="155"/>
      <c r="Q183" s="155"/>
      <c r="R183" s="155"/>
      <c r="S183" s="155"/>
      <c r="T183" s="155"/>
      <c r="U183" s="155"/>
      <c r="V183" s="155"/>
      <c r="W183" s="155"/>
      <c r="X183" s="155"/>
      <c r="Y183" s="155"/>
    </row>
    <row r="184">
      <c r="A184" s="817"/>
      <c r="B184" s="813"/>
      <c r="C184" s="813"/>
      <c r="D184" s="813"/>
      <c r="E184" s="813"/>
      <c r="F184" s="813"/>
      <c r="G184" s="813"/>
      <c r="H184" s="815"/>
      <c r="I184" s="813"/>
      <c r="J184" s="155"/>
      <c r="K184" s="155"/>
      <c r="L184" s="155"/>
      <c r="M184" s="155"/>
      <c r="N184" s="155"/>
      <c r="O184" s="155"/>
      <c r="P184" s="155"/>
      <c r="Q184" s="155"/>
      <c r="R184" s="155"/>
      <c r="S184" s="155"/>
      <c r="T184" s="155"/>
      <c r="U184" s="155"/>
      <c r="V184" s="155"/>
      <c r="W184" s="155"/>
      <c r="X184" s="155"/>
      <c r="Y184" s="155"/>
    </row>
    <row r="185">
      <c r="A185" s="817"/>
      <c r="B185" s="813"/>
      <c r="C185" s="813"/>
      <c r="D185" s="813"/>
      <c r="E185" s="813"/>
      <c r="F185" s="813"/>
      <c r="G185" s="813"/>
      <c r="H185" s="815"/>
      <c r="I185" s="813"/>
      <c r="J185" s="155"/>
      <c r="K185" s="155"/>
      <c r="L185" s="155"/>
      <c r="M185" s="155"/>
      <c r="N185" s="155"/>
      <c r="O185" s="155"/>
      <c r="P185" s="155"/>
      <c r="Q185" s="155"/>
      <c r="R185" s="155"/>
      <c r="S185" s="155"/>
      <c r="T185" s="155"/>
      <c r="U185" s="155"/>
      <c r="V185" s="155"/>
      <c r="W185" s="155"/>
      <c r="X185" s="155"/>
      <c r="Y185" s="155"/>
    </row>
    <row r="186">
      <c r="A186" s="817"/>
      <c r="B186" s="813"/>
      <c r="C186" s="813"/>
      <c r="D186" s="813"/>
      <c r="E186" s="813"/>
      <c r="F186" s="813"/>
      <c r="G186" s="813"/>
      <c r="H186" s="815"/>
      <c r="I186" s="813"/>
      <c r="J186" s="155"/>
      <c r="K186" s="155"/>
      <c r="L186" s="155"/>
      <c r="M186" s="155"/>
      <c r="N186" s="155"/>
      <c r="O186" s="155"/>
      <c r="P186" s="155"/>
      <c r="Q186" s="155"/>
      <c r="R186" s="155"/>
      <c r="S186" s="155"/>
      <c r="T186" s="155"/>
      <c r="U186" s="155"/>
      <c r="V186" s="155"/>
      <c r="W186" s="155"/>
      <c r="X186" s="155"/>
      <c r="Y186" s="155"/>
    </row>
    <row r="187">
      <c r="A187" s="817"/>
      <c r="B187" s="813"/>
      <c r="C187" s="813"/>
      <c r="D187" s="813"/>
      <c r="E187" s="813"/>
      <c r="F187" s="813"/>
      <c r="G187" s="813"/>
      <c r="H187" s="815"/>
      <c r="I187" s="813"/>
      <c r="J187" s="155"/>
      <c r="K187" s="155"/>
      <c r="L187" s="155"/>
      <c r="M187" s="155"/>
      <c r="N187" s="155"/>
      <c r="O187" s="155"/>
      <c r="P187" s="155"/>
      <c r="Q187" s="155"/>
      <c r="R187" s="155"/>
      <c r="S187" s="155"/>
      <c r="T187" s="155"/>
      <c r="U187" s="155"/>
      <c r="V187" s="155"/>
      <c r="W187" s="155"/>
      <c r="X187" s="155"/>
      <c r="Y187" s="155"/>
    </row>
    <row r="188">
      <c r="A188" s="817"/>
      <c r="B188" s="813"/>
      <c r="C188" s="813"/>
      <c r="D188" s="813"/>
      <c r="E188" s="813"/>
      <c r="F188" s="813"/>
      <c r="G188" s="813"/>
      <c r="H188" s="815"/>
      <c r="I188" s="813"/>
      <c r="J188" s="155"/>
      <c r="K188" s="155"/>
      <c r="L188" s="155"/>
      <c r="M188" s="155"/>
      <c r="N188" s="155"/>
      <c r="O188" s="155"/>
      <c r="P188" s="155"/>
      <c r="Q188" s="155"/>
      <c r="R188" s="155"/>
      <c r="S188" s="155"/>
      <c r="T188" s="155"/>
      <c r="U188" s="155"/>
      <c r="V188" s="155"/>
      <c r="W188" s="155"/>
      <c r="X188" s="155"/>
      <c r="Y188" s="155"/>
    </row>
    <row r="189">
      <c r="A189" s="817"/>
      <c r="B189" s="813"/>
      <c r="C189" s="813"/>
      <c r="D189" s="813"/>
      <c r="E189" s="813"/>
      <c r="F189" s="813"/>
      <c r="G189" s="813"/>
      <c r="H189" s="815"/>
      <c r="I189" s="813"/>
      <c r="J189" s="155"/>
      <c r="K189" s="155"/>
      <c r="L189" s="155"/>
      <c r="M189" s="155"/>
      <c r="N189" s="155"/>
      <c r="O189" s="155"/>
      <c r="P189" s="155"/>
      <c r="Q189" s="155"/>
      <c r="R189" s="155"/>
      <c r="S189" s="155"/>
      <c r="T189" s="155"/>
      <c r="U189" s="155"/>
      <c r="V189" s="155"/>
      <c r="W189" s="155"/>
      <c r="X189" s="155"/>
      <c r="Y189" s="155"/>
    </row>
    <row r="190">
      <c r="A190" s="817"/>
      <c r="B190" s="813"/>
      <c r="C190" s="813"/>
      <c r="D190" s="813"/>
      <c r="E190" s="813"/>
      <c r="F190" s="813"/>
      <c r="G190" s="813"/>
      <c r="H190" s="815"/>
      <c r="I190" s="813"/>
      <c r="J190" s="155"/>
      <c r="K190" s="155"/>
      <c r="L190" s="155"/>
      <c r="M190" s="155"/>
      <c r="N190" s="155"/>
      <c r="O190" s="155"/>
      <c r="P190" s="155"/>
      <c r="Q190" s="155"/>
      <c r="R190" s="155"/>
      <c r="S190" s="155"/>
      <c r="T190" s="155"/>
      <c r="U190" s="155"/>
      <c r="V190" s="155"/>
      <c r="W190" s="155"/>
      <c r="X190" s="155"/>
      <c r="Y190" s="155"/>
    </row>
    <row r="191">
      <c r="A191" s="817"/>
      <c r="B191" s="813"/>
      <c r="C191" s="813"/>
      <c r="D191" s="813"/>
      <c r="E191" s="813"/>
      <c r="F191" s="813"/>
      <c r="G191" s="813"/>
      <c r="H191" s="815"/>
      <c r="I191" s="813"/>
      <c r="J191" s="155"/>
      <c r="K191" s="155"/>
      <c r="L191" s="155"/>
      <c r="M191" s="155"/>
      <c r="N191" s="155"/>
      <c r="O191" s="155"/>
      <c r="P191" s="155"/>
      <c r="Q191" s="155"/>
      <c r="R191" s="155"/>
      <c r="S191" s="155"/>
      <c r="T191" s="155"/>
      <c r="U191" s="155"/>
      <c r="V191" s="155"/>
      <c r="W191" s="155"/>
      <c r="X191" s="155"/>
      <c r="Y191" s="155"/>
    </row>
    <row r="192">
      <c r="A192" s="817"/>
      <c r="B192" s="813"/>
      <c r="C192" s="813"/>
      <c r="D192" s="813"/>
      <c r="E192" s="813"/>
      <c r="F192" s="813"/>
      <c r="G192" s="813"/>
      <c r="H192" s="815"/>
      <c r="I192" s="813"/>
      <c r="J192" s="155"/>
      <c r="K192" s="155"/>
      <c r="L192" s="155"/>
      <c r="M192" s="155"/>
      <c r="N192" s="155"/>
      <c r="O192" s="155"/>
      <c r="P192" s="155"/>
      <c r="Q192" s="155"/>
      <c r="R192" s="155"/>
      <c r="S192" s="155"/>
      <c r="T192" s="155"/>
      <c r="U192" s="155"/>
      <c r="V192" s="155"/>
      <c r="W192" s="155"/>
      <c r="X192" s="155"/>
      <c r="Y192" s="155"/>
    </row>
    <row r="193">
      <c r="A193" s="817"/>
      <c r="B193" s="813"/>
      <c r="C193" s="813"/>
      <c r="D193" s="813"/>
      <c r="E193" s="813"/>
      <c r="F193" s="813"/>
      <c r="G193" s="813"/>
      <c r="H193" s="815"/>
      <c r="I193" s="813"/>
      <c r="J193" s="155"/>
      <c r="K193" s="155"/>
      <c r="L193" s="155"/>
      <c r="M193" s="155"/>
      <c r="N193" s="155"/>
      <c r="O193" s="155"/>
      <c r="P193" s="155"/>
      <c r="Q193" s="155"/>
      <c r="R193" s="155"/>
      <c r="S193" s="155"/>
      <c r="T193" s="155"/>
      <c r="U193" s="155"/>
      <c r="V193" s="155"/>
      <c r="W193" s="155"/>
      <c r="X193" s="155"/>
      <c r="Y193" s="155"/>
    </row>
    <row r="194">
      <c r="A194" s="817"/>
      <c r="B194" s="813"/>
      <c r="C194" s="813"/>
      <c r="D194" s="813"/>
      <c r="E194" s="813"/>
      <c r="F194" s="813"/>
      <c r="G194" s="813"/>
      <c r="H194" s="815"/>
      <c r="I194" s="813"/>
      <c r="J194" s="155"/>
      <c r="K194" s="155"/>
      <c r="L194" s="155"/>
      <c r="M194" s="155"/>
      <c r="N194" s="155"/>
      <c r="O194" s="155"/>
      <c r="P194" s="155"/>
      <c r="Q194" s="155"/>
      <c r="R194" s="155"/>
      <c r="S194" s="155"/>
      <c r="T194" s="155"/>
      <c r="U194" s="155"/>
      <c r="V194" s="155"/>
      <c r="W194" s="155"/>
      <c r="X194" s="155"/>
      <c r="Y194" s="155"/>
    </row>
    <row r="195">
      <c r="A195" s="817"/>
      <c r="B195" s="813"/>
      <c r="C195" s="813"/>
      <c r="D195" s="813"/>
      <c r="E195" s="813"/>
      <c r="F195" s="813"/>
      <c r="G195" s="813"/>
      <c r="H195" s="815"/>
      <c r="I195" s="813"/>
      <c r="J195" s="155"/>
      <c r="K195" s="155"/>
      <c r="L195" s="155"/>
      <c r="M195" s="155"/>
      <c r="N195" s="155"/>
      <c r="O195" s="155"/>
      <c r="P195" s="155"/>
      <c r="Q195" s="155"/>
      <c r="R195" s="155"/>
      <c r="S195" s="155"/>
      <c r="T195" s="155"/>
      <c r="U195" s="155"/>
      <c r="V195" s="155"/>
      <c r="W195" s="155"/>
      <c r="X195" s="155"/>
      <c r="Y195" s="155"/>
    </row>
    <row r="196">
      <c r="A196" s="817"/>
      <c r="B196" s="813"/>
      <c r="C196" s="813"/>
      <c r="D196" s="813"/>
      <c r="E196" s="813"/>
      <c r="F196" s="813"/>
      <c r="G196" s="813"/>
      <c r="H196" s="815"/>
      <c r="I196" s="813"/>
      <c r="J196" s="155"/>
      <c r="K196" s="155"/>
      <c r="L196" s="155"/>
      <c r="M196" s="155"/>
      <c r="N196" s="155"/>
      <c r="O196" s="155"/>
      <c r="P196" s="155"/>
      <c r="Q196" s="155"/>
      <c r="R196" s="155"/>
      <c r="S196" s="155"/>
      <c r="T196" s="155"/>
      <c r="U196" s="155"/>
      <c r="V196" s="155"/>
      <c r="W196" s="155"/>
      <c r="X196" s="155"/>
      <c r="Y196" s="155"/>
    </row>
    <row r="197">
      <c r="A197" s="817"/>
      <c r="B197" s="813"/>
      <c r="C197" s="813"/>
      <c r="D197" s="813"/>
      <c r="E197" s="813"/>
      <c r="F197" s="813"/>
      <c r="G197" s="813"/>
      <c r="H197" s="815"/>
      <c r="I197" s="813"/>
      <c r="J197" s="155"/>
      <c r="K197" s="155"/>
      <c r="L197" s="155"/>
      <c r="M197" s="155"/>
      <c r="N197" s="155"/>
      <c r="O197" s="155"/>
      <c r="P197" s="155"/>
      <c r="Q197" s="155"/>
      <c r="R197" s="155"/>
      <c r="S197" s="155"/>
      <c r="T197" s="155"/>
      <c r="U197" s="155"/>
      <c r="V197" s="155"/>
      <c r="W197" s="155"/>
      <c r="X197" s="155"/>
      <c r="Y197" s="155"/>
    </row>
    <row r="198">
      <c r="A198" s="817"/>
      <c r="B198" s="813"/>
      <c r="C198" s="813"/>
      <c r="D198" s="813"/>
      <c r="E198" s="813"/>
      <c r="F198" s="813"/>
      <c r="G198" s="813"/>
      <c r="H198" s="815"/>
      <c r="I198" s="813"/>
      <c r="J198" s="155"/>
      <c r="K198" s="155"/>
      <c r="L198" s="155"/>
      <c r="M198" s="155"/>
      <c r="N198" s="155"/>
      <c r="O198" s="155"/>
      <c r="P198" s="155"/>
      <c r="Q198" s="155"/>
      <c r="R198" s="155"/>
      <c r="S198" s="155"/>
      <c r="T198" s="155"/>
      <c r="U198" s="155"/>
      <c r="V198" s="155"/>
      <c r="W198" s="155"/>
      <c r="X198" s="155"/>
      <c r="Y198" s="155"/>
    </row>
    <row r="199">
      <c r="A199" s="817"/>
      <c r="B199" s="813"/>
      <c r="C199" s="813"/>
      <c r="D199" s="813"/>
      <c r="E199" s="813"/>
      <c r="F199" s="813"/>
      <c r="G199" s="813"/>
      <c r="H199" s="815"/>
      <c r="I199" s="813"/>
      <c r="J199" s="155"/>
      <c r="K199" s="155"/>
      <c r="L199" s="155"/>
      <c r="M199" s="155"/>
      <c r="N199" s="155"/>
      <c r="O199" s="155"/>
      <c r="P199" s="155"/>
      <c r="Q199" s="155"/>
      <c r="R199" s="155"/>
      <c r="S199" s="155"/>
      <c r="T199" s="155"/>
      <c r="U199" s="155"/>
      <c r="V199" s="155"/>
      <c r="W199" s="155"/>
      <c r="X199" s="155"/>
      <c r="Y199" s="155"/>
    </row>
    <row r="200">
      <c r="A200" s="817"/>
      <c r="B200" s="813"/>
      <c r="C200" s="813"/>
      <c r="D200" s="813"/>
      <c r="E200" s="813"/>
      <c r="F200" s="813"/>
      <c r="G200" s="813"/>
      <c r="H200" s="815"/>
      <c r="I200" s="813"/>
      <c r="J200" s="155"/>
      <c r="K200" s="155"/>
      <c r="L200" s="155"/>
      <c r="M200" s="155"/>
      <c r="N200" s="155"/>
      <c r="O200" s="155"/>
      <c r="P200" s="155"/>
      <c r="Q200" s="155"/>
      <c r="R200" s="155"/>
      <c r="S200" s="155"/>
      <c r="T200" s="155"/>
      <c r="U200" s="155"/>
      <c r="V200" s="155"/>
      <c r="W200" s="155"/>
      <c r="X200" s="155"/>
      <c r="Y200" s="155"/>
    </row>
    <row r="201">
      <c r="A201" s="817"/>
      <c r="B201" s="813"/>
      <c r="C201" s="813"/>
      <c r="D201" s="813"/>
      <c r="E201" s="813"/>
      <c r="F201" s="813"/>
      <c r="G201" s="813"/>
      <c r="H201" s="815"/>
      <c r="I201" s="813"/>
      <c r="J201" s="155"/>
      <c r="K201" s="155"/>
      <c r="L201" s="155"/>
      <c r="M201" s="155"/>
      <c r="N201" s="155"/>
      <c r="O201" s="155"/>
      <c r="P201" s="155"/>
      <c r="Q201" s="155"/>
      <c r="R201" s="155"/>
      <c r="S201" s="155"/>
      <c r="T201" s="155"/>
      <c r="U201" s="155"/>
      <c r="V201" s="155"/>
      <c r="W201" s="155"/>
      <c r="X201" s="155"/>
      <c r="Y201" s="155"/>
    </row>
    <row r="202">
      <c r="A202" s="817"/>
      <c r="B202" s="813"/>
      <c r="C202" s="813"/>
      <c r="D202" s="813"/>
      <c r="E202" s="813"/>
      <c r="F202" s="813"/>
      <c r="G202" s="813"/>
      <c r="H202" s="815"/>
      <c r="I202" s="813"/>
      <c r="J202" s="155"/>
      <c r="K202" s="155"/>
      <c r="L202" s="155"/>
      <c r="M202" s="155"/>
      <c r="N202" s="155"/>
      <c r="O202" s="155"/>
      <c r="P202" s="155"/>
      <c r="Q202" s="155"/>
      <c r="R202" s="155"/>
      <c r="S202" s="155"/>
      <c r="T202" s="155"/>
      <c r="U202" s="155"/>
      <c r="V202" s="155"/>
      <c r="W202" s="155"/>
      <c r="X202" s="155"/>
      <c r="Y202" s="155"/>
    </row>
    <row r="203">
      <c r="A203" s="817"/>
      <c r="B203" s="813"/>
      <c r="C203" s="813"/>
      <c r="D203" s="813"/>
      <c r="E203" s="813"/>
      <c r="F203" s="813"/>
      <c r="G203" s="813"/>
      <c r="H203" s="815"/>
      <c r="I203" s="813"/>
      <c r="J203" s="155"/>
      <c r="K203" s="155"/>
      <c r="L203" s="155"/>
      <c r="M203" s="155"/>
      <c r="N203" s="155"/>
      <c r="O203" s="155"/>
      <c r="P203" s="155"/>
      <c r="Q203" s="155"/>
      <c r="R203" s="155"/>
      <c r="S203" s="155"/>
      <c r="T203" s="155"/>
      <c r="U203" s="155"/>
      <c r="V203" s="155"/>
      <c r="W203" s="155"/>
      <c r="X203" s="155"/>
      <c r="Y203" s="155"/>
    </row>
    <row r="204">
      <c r="A204" s="817"/>
      <c r="B204" s="813"/>
      <c r="C204" s="813"/>
      <c r="D204" s="813"/>
      <c r="E204" s="813"/>
      <c r="F204" s="813"/>
      <c r="G204" s="813"/>
      <c r="H204" s="815"/>
      <c r="I204" s="813"/>
      <c r="J204" s="155"/>
      <c r="K204" s="155"/>
      <c r="L204" s="155"/>
      <c r="M204" s="155"/>
      <c r="N204" s="155"/>
      <c r="O204" s="155"/>
      <c r="P204" s="155"/>
      <c r="Q204" s="155"/>
      <c r="R204" s="155"/>
      <c r="S204" s="155"/>
      <c r="T204" s="155"/>
      <c r="U204" s="155"/>
      <c r="V204" s="155"/>
      <c r="W204" s="155"/>
      <c r="X204" s="155"/>
      <c r="Y204" s="155"/>
    </row>
    <row r="205">
      <c r="A205" s="817"/>
      <c r="B205" s="813"/>
      <c r="C205" s="813"/>
      <c r="D205" s="813"/>
      <c r="E205" s="813"/>
      <c r="F205" s="813"/>
      <c r="G205" s="813"/>
      <c r="H205" s="815"/>
      <c r="I205" s="813"/>
      <c r="J205" s="155"/>
      <c r="K205" s="155"/>
      <c r="L205" s="155"/>
      <c r="M205" s="155"/>
      <c r="N205" s="155"/>
      <c r="O205" s="155"/>
      <c r="P205" s="155"/>
      <c r="Q205" s="155"/>
      <c r="R205" s="155"/>
      <c r="S205" s="155"/>
      <c r="T205" s="155"/>
      <c r="U205" s="155"/>
      <c r="V205" s="155"/>
      <c r="W205" s="155"/>
      <c r="X205" s="155"/>
      <c r="Y205" s="155"/>
    </row>
    <row r="206">
      <c r="A206" s="817"/>
      <c r="B206" s="813"/>
      <c r="C206" s="813"/>
      <c r="D206" s="813"/>
      <c r="E206" s="813"/>
      <c r="F206" s="813"/>
      <c r="G206" s="813"/>
      <c r="H206" s="815"/>
      <c r="I206" s="813"/>
      <c r="J206" s="155"/>
      <c r="K206" s="155"/>
      <c r="L206" s="155"/>
      <c r="M206" s="155"/>
      <c r="N206" s="155"/>
      <c r="O206" s="155"/>
      <c r="P206" s="155"/>
      <c r="Q206" s="155"/>
      <c r="R206" s="155"/>
      <c r="S206" s="155"/>
      <c r="T206" s="155"/>
      <c r="U206" s="155"/>
      <c r="V206" s="155"/>
      <c r="W206" s="155"/>
      <c r="X206" s="155"/>
      <c r="Y206" s="155"/>
    </row>
    <row r="207">
      <c r="A207" s="817"/>
      <c r="B207" s="813"/>
      <c r="C207" s="813"/>
      <c r="D207" s="813"/>
      <c r="E207" s="813"/>
      <c r="F207" s="813"/>
      <c r="G207" s="813"/>
      <c r="H207" s="815"/>
      <c r="I207" s="813"/>
      <c r="J207" s="155"/>
      <c r="K207" s="155"/>
      <c r="L207" s="155"/>
      <c r="M207" s="155"/>
      <c r="N207" s="155"/>
      <c r="O207" s="155"/>
      <c r="P207" s="155"/>
      <c r="Q207" s="155"/>
      <c r="R207" s="155"/>
      <c r="S207" s="155"/>
      <c r="T207" s="155"/>
      <c r="U207" s="155"/>
      <c r="V207" s="155"/>
      <c r="W207" s="155"/>
      <c r="X207" s="155"/>
      <c r="Y207" s="155"/>
    </row>
    <row r="208">
      <c r="A208" s="817"/>
      <c r="B208" s="813"/>
      <c r="C208" s="813"/>
      <c r="D208" s="813"/>
      <c r="E208" s="813"/>
      <c r="F208" s="813"/>
      <c r="G208" s="813"/>
      <c r="H208" s="815"/>
      <c r="I208" s="813"/>
      <c r="J208" s="155"/>
      <c r="K208" s="155"/>
      <c r="L208" s="155"/>
      <c r="M208" s="155"/>
      <c r="N208" s="155"/>
      <c r="O208" s="155"/>
      <c r="P208" s="155"/>
      <c r="Q208" s="155"/>
      <c r="R208" s="155"/>
      <c r="S208" s="155"/>
      <c r="T208" s="155"/>
      <c r="U208" s="155"/>
      <c r="V208" s="155"/>
      <c r="W208" s="155"/>
      <c r="X208" s="155"/>
      <c r="Y208" s="155"/>
    </row>
    <row r="209">
      <c r="A209" s="817"/>
      <c r="B209" s="813"/>
      <c r="C209" s="813"/>
      <c r="D209" s="813"/>
      <c r="E209" s="813"/>
      <c r="F209" s="813"/>
      <c r="G209" s="813"/>
      <c r="H209" s="815"/>
      <c r="I209" s="813"/>
      <c r="J209" s="155"/>
      <c r="K209" s="155"/>
      <c r="L209" s="155"/>
      <c r="M209" s="155"/>
      <c r="N209" s="155"/>
      <c r="O209" s="155"/>
      <c r="P209" s="155"/>
      <c r="Q209" s="155"/>
      <c r="R209" s="155"/>
      <c r="S209" s="155"/>
      <c r="T209" s="155"/>
      <c r="U209" s="155"/>
      <c r="V209" s="155"/>
      <c r="W209" s="155"/>
      <c r="X209" s="155"/>
      <c r="Y209" s="155"/>
    </row>
    <row r="210">
      <c r="A210" s="817"/>
      <c r="B210" s="813"/>
      <c r="C210" s="813"/>
      <c r="D210" s="813"/>
      <c r="E210" s="813"/>
      <c r="F210" s="813"/>
      <c r="G210" s="813"/>
      <c r="H210" s="815"/>
      <c r="I210" s="813"/>
      <c r="J210" s="155"/>
      <c r="K210" s="155"/>
      <c r="L210" s="155"/>
      <c r="M210" s="155"/>
      <c r="N210" s="155"/>
      <c r="O210" s="155"/>
      <c r="P210" s="155"/>
      <c r="Q210" s="155"/>
      <c r="R210" s="155"/>
      <c r="S210" s="155"/>
      <c r="T210" s="155"/>
      <c r="U210" s="155"/>
      <c r="V210" s="155"/>
      <c r="W210" s="155"/>
      <c r="X210" s="155"/>
      <c r="Y210" s="155"/>
    </row>
    <row r="211">
      <c r="A211" s="817"/>
      <c r="B211" s="813"/>
      <c r="C211" s="813"/>
      <c r="D211" s="813"/>
      <c r="E211" s="813"/>
      <c r="F211" s="813"/>
      <c r="G211" s="813"/>
      <c r="H211" s="815"/>
      <c r="I211" s="813"/>
      <c r="J211" s="155"/>
      <c r="K211" s="155"/>
      <c r="L211" s="155"/>
      <c r="M211" s="155"/>
      <c r="N211" s="155"/>
      <c r="O211" s="155"/>
      <c r="P211" s="155"/>
      <c r="Q211" s="155"/>
      <c r="R211" s="155"/>
      <c r="S211" s="155"/>
      <c r="T211" s="155"/>
      <c r="U211" s="155"/>
      <c r="V211" s="155"/>
      <c r="W211" s="155"/>
      <c r="X211" s="155"/>
      <c r="Y211" s="155"/>
    </row>
    <row r="212">
      <c r="A212" s="817"/>
      <c r="B212" s="813"/>
      <c r="C212" s="813"/>
      <c r="D212" s="813"/>
      <c r="E212" s="813"/>
      <c r="F212" s="813"/>
      <c r="G212" s="813"/>
      <c r="H212" s="815"/>
      <c r="I212" s="813"/>
      <c r="J212" s="155"/>
      <c r="K212" s="155"/>
      <c r="L212" s="155"/>
      <c r="M212" s="155"/>
      <c r="N212" s="155"/>
      <c r="O212" s="155"/>
      <c r="P212" s="155"/>
      <c r="Q212" s="155"/>
      <c r="R212" s="155"/>
      <c r="S212" s="155"/>
      <c r="T212" s="155"/>
      <c r="U212" s="155"/>
      <c r="V212" s="155"/>
      <c r="W212" s="155"/>
      <c r="X212" s="155"/>
      <c r="Y212" s="155"/>
    </row>
    <row r="213">
      <c r="A213" s="817"/>
      <c r="B213" s="813"/>
      <c r="C213" s="813"/>
      <c r="D213" s="813"/>
      <c r="E213" s="813"/>
      <c r="F213" s="813"/>
      <c r="G213" s="813"/>
      <c r="H213" s="815"/>
      <c r="I213" s="813"/>
      <c r="J213" s="155"/>
      <c r="K213" s="155"/>
      <c r="L213" s="155"/>
      <c r="M213" s="155"/>
      <c r="N213" s="155"/>
      <c r="O213" s="155"/>
      <c r="P213" s="155"/>
      <c r="Q213" s="155"/>
      <c r="R213" s="155"/>
      <c r="S213" s="155"/>
      <c r="T213" s="155"/>
      <c r="U213" s="155"/>
      <c r="V213" s="155"/>
      <c r="W213" s="155"/>
      <c r="X213" s="155"/>
      <c r="Y213" s="155"/>
    </row>
    <row r="214">
      <c r="A214" s="817"/>
      <c r="B214" s="813"/>
      <c r="C214" s="813"/>
      <c r="D214" s="813"/>
      <c r="E214" s="813"/>
      <c r="F214" s="813"/>
      <c r="G214" s="813"/>
      <c r="H214" s="815"/>
      <c r="I214" s="813"/>
      <c r="J214" s="155"/>
      <c r="K214" s="155"/>
      <c r="L214" s="155"/>
      <c r="M214" s="155"/>
      <c r="N214" s="155"/>
      <c r="O214" s="155"/>
      <c r="P214" s="155"/>
      <c r="Q214" s="155"/>
      <c r="R214" s="155"/>
      <c r="S214" s="155"/>
      <c r="T214" s="155"/>
      <c r="U214" s="155"/>
      <c r="V214" s="155"/>
      <c r="W214" s="155"/>
      <c r="X214" s="155"/>
      <c r="Y214" s="155"/>
    </row>
    <row r="215">
      <c r="A215" s="817"/>
      <c r="B215" s="813"/>
      <c r="C215" s="813"/>
      <c r="D215" s="813"/>
      <c r="E215" s="813"/>
      <c r="F215" s="813"/>
      <c r="G215" s="813"/>
      <c r="H215" s="815"/>
      <c r="I215" s="813"/>
      <c r="J215" s="155"/>
      <c r="K215" s="155"/>
      <c r="L215" s="155"/>
      <c r="M215" s="155"/>
      <c r="N215" s="155"/>
      <c r="O215" s="155"/>
      <c r="P215" s="155"/>
      <c r="Q215" s="155"/>
      <c r="R215" s="155"/>
      <c r="S215" s="155"/>
      <c r="T215" s="155"/>
      <c r="U215" s="155"/>
      <c r="V215" s="155"/>
      <c r="W215" s="155"/>
      <c r="X215" s="155"/>
      <c r="Y215" s="155"/>
    </row>
    <row r="216">
      <c r="A216" s="817"/>
      <c r="B216" s="813"/>
      <c r="C216" s="813"/>
      <c r="D216" s="813"/>
      <c r="E216" s="813"/>
      <c r="F216" s="813"/>
      <c r="G216" s="813"/>
      <c r="H216" s="815"/>
      <c r="I216" s="813"/>
      <c r="J216" s="155"/>
      <c r="K216" s="155"/>
      <c r="L216" s="155"/>
      <c r="M216" s="155"/>
      <c r="N216" s="155"/>
      <c r="O216" s="155"/>
      <c r="P216" s="155"/>
      <c r="Q216" s="155"/>
      <c r="R216" s="155"/>
      <c r="S216" s="155"/>
      <c r="T216" s="155"/>
      <c r="U216" s="155"/>
      <c r="V216" s="155"/>
      <c r="W216" s="155"/>
      <c r="X216" s="155"/>
      <c r="Y216" s="155"/>
    </row>
    <row r="217">
      <c r="A217" s="817"/>
      <c r="B217" s="813"/>
      <c r="C217" s="813"/>
      <c r="D217" s="813"/>
      <c r="E217" s="813"/>
      <c r="F217" s="813"/>
      <c r="G217" s="813"/>
      <c r="H217" s="815"/>
      <c r="I217" s="813"/>
      <c r="J217" s="155"/>
      <c r="K217" s="155"/>
      <c r="L217" s="155"/>
      <c r="M217" s="155"/>
      <c r="N217" s="155"/>
      <c r="O217" s="155"/>
      <c r="P217" s="155"/>
      <c r="Q217" s="155"/>
      <c r="R217" s="155"/>
      <c r="S217" s="155"/>
      <c r="T217" s="155"/>
      <c r="U217" s="155"/>
      <c r="V217" s="155"/>
      <c r="W217" s="155"/>
      <c r="X217" s="155"/>
      <c r="Y217" s="155"/>
    </row>
    <row r="218">
      <c r="A218" s="817"/>
      <c r="B218" s="813"/>
      <c r="C218" s="813"/>
      <c r="D218" s="813"/>
      <c r="E218" s="813"/>
      <c r="F218" s="813"/>
      <c r="G218" s="813"/>
      <c r="H218" s="815"/>
      <c r="I218" s="813"/>
      <c r="J218" s="155"/>
      <c r="K218" s="155"/>
      <c r="L218" s="155"/>
      <c r="M218" s="155"/>
      <c r="N218" s="155"/>
      <c r="O218" s="155"/>
      <c r="P218" s="155"/>
      <c r="Q218" s="155"/>
      <c r="R218" s="155"/>
      <c r="S218" s="155"/>
      <c r="T218" s="155"/>
      <c r="U218" s="155"/>
      <c r="V218" s="155"/>
      <c r="W218" s="155"/>
      <c r="X218" s="155"/>
      <c r="Y218" s="155"/>
    </row>
    <row r="219">
      <c r="A219" s="817"/>
      <c r="B219" s="813"/>
      <c r="C219" s="813"/>
      <c r="D219" s="813"/>
      <c r="E219" s="813"/>
      <c r="F219" s="813"/>
      <c r="G219" s="813"/>
      <c r="H219" s="815"/>
      <c r="I219" s="813"/>
      <c r="J219" s="155"/>
      <c r="K219" s="155"/>
      <c r="L219" s="155"/>
      <c r="M219" s="155"/>
      <c r="N219" s="155"/>
      <c r="O219" s="155"/>
      <c r="P219" s="155"/>
      <c r="Q219" s="155"/>
      <c r="R219" s="155"/>
      <c r="S219" s="155"/>
      <c r="T219" s="155"/>
      <c r="U219" s="155"/>
      <c r="V219" s="155"/>
      <c r="W219" s="155"/>
      <c r="X219" s="155"/>
      <c r="Y219" s="155"/>
    </row>
    <row r="220">
      <c r="A220" s="817"/>
      <c r="B220" s="813"/>
      <c r="C220" s="813"/>
      <c r="D220" s="813"/>
      <c r="E220" s="813"/>
      <c r="F220" s="813"/>
      <c r="G220" s="813"/>
      <c r="H220" s="815"/>
      <c r="I220" s="813"/>
      <c r="J220" s="155"/>
      <c r="K220" s="155"/>
      <c r="L220" s="155"/>
      <c r="M220" s="155"/>
      <c r="N220" s="155"/>
      <c r="O220" s="155"/>
      <c r="P220" s="155"/>
      <c r="Q220" s="155"/>
      <c r="R220" s="155"/>
      <c r="S220" s="155"/>
      <c r="T220" s="155"/>
      <c r="U220" s="155"/>
      <c r="V220" s="155"/>
      <c r="W220" s="155"/>
      <c r="X220" s="155"/>
      <c r="Y220" s="155"/>
    </row>
    <row r="221">
      <c r="A221" s="817"/>
      <c r="B221" s="813"/>
      <c r="C221" s="813"/>
      <c r="D221" s="813"/>
      <c r="E221" s="813"/>
      <c r="F221" s="813"/>
      <c r="G221" s="813"/>
      <c r="H221" s="815"/>
      <c r="I221" s="813"/>
      <c r="J221" s="155"/>
      <c r="K221" s="155"/>
      <c r="L221" s="155"/>
      <c r="M221" s="155"/>
      <c r="N221" s="155"/>
      <c r="O221" s="155"/>
      <c r="P221" s="155"/>
      <c r="Q221" s="155"/>
      <c r="R221" s="155"/>
      <c r="S221" s="155"/>
      <c r="T221" s="155"/>
      <c r="U221" s="155"/>
      <c r="V221" s="155"/>
      <c r="W221" s="155"/>
      <c r="X221" s="155"/>
      <c r="Y221" s="155"/>
    </row>
    <row r="222">
      <c r="A222" s="817"/>
      <c r="B222" s="813"/>
      <c r="C222" s="813"/>
      <c r="D222" s="813"/>
      <c r="E222" s="813"/>
      <c r="F222" s="813"/>
      <c r="G222" s="813"/>
      <c r="H222" s="815"/>
      <c r="I222" s="813"/>
      <c r="J222" s="155"/>
      <c r="K222" s="155"/>
      <c r="L222" s="155"/>
      <c r="M222" s="155"/>
      <c r="N222" s="155"/>
      <c r="O222" s="155"/>
      <c r="P222" s="155"/>
      <c r="Q222" s="155"/>
      <c r="R222" s="155"/>
      <c r="S222" s="155"/>
      <c r="T222" s="155"/>
      <c r="U222" s="155"/>
      <c r="V222" s="155"/>
      <c r="W222" s="155"/>
      <c r="X222" s="155"/>
      <c r="Y222" s="155"/>
    </row>
    <row r="223">
      <c r="A223" s="817"/>
      <c r="B223" s="813"/>
      <c r="C223" s="813"/>
      <c r="D223" s="813"/>
      <c r="E223" s="813"/>
      <c r="F223" s="813"/>
      <c r="G223" s="813"/>
      <c r="H223" s="815"/>
      <c r="I223" s="813"/>
      <c r="J223" s="155"/>
      <c r="K223" s="155"/>
      <c r="L223" s="155"/>
      <c r="M223" s="155"/>
      <c r="N223" s="155"/>
      <c r="O223" s="155"/>
      <c r="P223" s="155"/>
      <c r="Q223" s="155"/>
      <c r="R223" s="155"/>
      <c r="S223" s="155"/>
      <c r="T223" s="155"/>
      <c r="U223" s="155"/>
      <c r="V223" s="155"/>
      <c r="W223" s="155"/>
      <c r="X223" s="155"/>
      <c r="Y223" s="155"/>
    </row>
    <row r="224">
      <c r="A224" s="817"/>
      <c r="B224" s="813"/>
      <c r="C224" s="813"/>
      <c r="D224" s="813"/>
      <c r="E224" s="813"/>
      <c r="F224" s="813"/>
      <c r="G224" s="813"/>
      <c r="H224" s="815"/>
      <c r="I224" s="813"/>
      <c r="J224" s="155"/>
      <c r="K224" s="155"/>
      <c r="L224" s="155"/>
      <c r="M224" s="155"/>
      <c r="N224" s="155"/>
      <c r="O224" s="155"/>
      <c r="P224" s="155"/>
      <c r="Q224" s="155"/>
      <c r="R224" s="155"/>
      <c r="S224" s="155"/>
      <c r="T224" s="155"/>
      <c r="U224" s="155"/>
      <c r="V224" s="155"/>
      <c r="W224" s="155"/>
      <c r="X224" s="155"/>
      <c r="Y224" s="155"/>
    </row>
    <row r="225">
      <c r="A225" s="817"/>
      <c r="B225" s="813"/>
      <c r="C225" s="813"/>
      <c r="D225" s="813"/>
      <c r="E225" s="813"/>
      <c r="F225" s="813"/>
      <c r="G225" s="813"/>
      <c r="H225" s="815"/>
      <c r="I225" s="813"/>
      <c r="J225" s="155"/>
      <c r="K225" s="155"/>
      <c r="L225" s="155"/>
      <c r="M225" s="155"/>
      <c r="N225" s="155"/>
      <c r="O225" s="155"/>
      <c r="P225" s="155"/>
      <c r="Q225" s="155"/>
      <c r="R225" s="155"/>
      <c r="S225" s="155"/>
      <c r="T225" s="155"/>
      <c r="U225" s="155"/>
      <c r="V225" s="155"/>
      <c r="W225" s="155"/>
      <c r="X225" s="155"/>
      <c r="Y225" s="155"/>
    </row>
    <row r="226">
      <c r="A226" s="817"/>
      <c r="B226" s="813"/>
      <c r="C226" s="813"/>
      <c r="D226" s="813"/>
      <c r="E226" s="813"/>
      <c r="F226" s="813"/>
      <c r="G226" s="813"/>
      <c r="H226" s="815"/>
      <c r="I226" s="813"/>
      <c r="J226" s="155"/>
      <c r="K226" s="155"/>
      <c r="L226" s="155"/>
      <c r="M226" s="155"/>
      <c r="N226" s="155"/>
      <c r="O226" s="155"/>
      <c r="P226" s="155"/>
      <c r="Q226" s="155"/>
      <c r="R226" s="155"/>
      <c r="S226" s="155"/>
      <c r="T226" s="155"/>
      <c r="U226" s="155"/>
      <c r="V226" s="155"/>
      <c r="W226" s="155"/>
      <c r="X226" s="155"/>
      <c r="Y226" s="155"/>
    </row>
    <row r="227">
      <c r="A227" s="817"/>
      <c r="B227" s="813"/>
      <c r="C227" s="813"/>
      <c r="D227" s="813"/>
      <c r="E227" s="813"/>
      <c r="F227" s="813"/>
      <c r="G227" s="813"/>
      <c r="H227" s="815"/>
      <c r="I227" s="813"/>
      <c r="J227" s="155"/>
      <c r="K227" s="155"/>
      <c r="L227" s="155"/>
      <c r="M227" s="155"/>
      <c r="N227" s="155"/>
      <c r="O227" s="155"/>
      <c r="P227" s="155"/>
      <c r="Q227" s="155"/>
      <c r="R227" s="155"/>
      <c r="S227" s="155"/>
      <c r="T227" s="155"/>
      <c r="U227" s="155"/>
      <c r="V227" s="155"/>
      <c r="W227" s="155"/>
      <c r="X227" s="155"/>
      <c r="Y227" s="155"/>
    </row>
    <row r="228">
      <c r="A228" s="817"/>
      <c r="B228" s="813"/>
      <c r="C228" s="813"/>
      <c r="D228" s="813"/>
      <c r="E228" s="813"/>
      <c r="F228" s="813"/>
      <c r="G228" s="813"/>
      <c r="H228" s="815"/>
      <c r="I228" s="813"/>
      <c r="J228" s="155"/>
      <c r="K228" s="155"/>
      <c r="L228" s="155"/>
      <c r="M228" s="155"/>
      <c r="N228" s="155"/>
      <c r="O228" s="155"/>
      <c r="P228" s="155"/>
      <c r="Q228" s="155"/>
      <c r="R228" s="155"/>
      <c r="S228" s="155"/>
      <c r="T228" s="155"/>
      <c r="U228" s="155"/>
      <c r="V228" s="155"/>
      <c r="W228" s="155"/>
      <c r="X228" s="155"/>
      <c r="Y228" s="155"/>
    </row>
    <row r="229">
      <c r="A229" s="817"/>
      <c r="B229" s="813"/>
      <c r="C229" s="813"/>
      <c r="D229" s="813"/>
      <c r="E229" s="813"/>
      <c r="F229" s="813"/>
      <c r="G229" s="813"/>
      <c r="H229" s="815"/>
      <c r="I229" s="813"/>
      <c r="J229" s="155"/>
      <c r="K229" s="155"/>
      <c r="L229" s="155"/>
      <c r="M229" s="155"/>
      <c r="N229" s="155"/>
      <c r="O229" s="155"/>
      <c r="P229" s="155"/>
      <c r="Q229" s="155"/>
      <c r="R229" s="155"/>
      <c r="S229" s="155"/>
      <c r="T229" s="155"/>
      <c r="U229" s="155"/>
      <c r="V229" s="155"/>
      <c r="W229" s="155"/>
      <c r="X229" s="155"/>
      <c r="Y229" s="155"/>
    </row>
    <row r="230">
      <c r="A230" s="817"/>
      <c r="B230" s="813"/>
      <c r="C230" s="813"/>
      <c r="D230" s="813"/>
      <c r="E230" s="813"/>
      <c r="F230" s="813"/>
      <c r="G230" s="813"/>
      <c r="H230" s="815"/>
      <c r="I230" s="813"/>
      <c r="J230" s="155"/>
      <c r="K230" s="155"/>
      <c r="L230" s="155"/>
      <c r="M230" s="155"/>
      <c r="N230" s="155"/>
      <c r="O230" s="155"/>
      <c r="P230" s="155"/>
      <c r="Q230" s="155"/>
      <c r="R230" s="155"/>
      <c r="S230" s="155"/>
      <c r="T230" s="155"/>
      <c r="U230" s="155"/>
      <c r="V230" s="155"/>
      <c r="W230" s="155"/>
      <c r="X230" s="155"/>
      <c r="Y230" s="155"/>
    </row>
    <row r="231">
      <c r="A231" s="817"/>
      <c r="B231" s="813"/>
      <c r="C231" s="813"/>
      <c r="D231" s="813"/>
      <c r="E231" s="813"/>
      <c r="F231" s="813"/>
      <c r="G231" s="813"/>
      <c r="H231" s="815"/>
      <c r="I231" s="813"/>
      <c r="J231" s="155"/>
      <c r="K231" s="155"/>
      <c r="L231" s="155"/>
      <c r="M231" s="155"/>
      <c r="N231" s="155"/>
      <c r="O231" s="155"/>
      <c r="P231" s="155"/>
      <c r="Q231" s="155"/>
      <c r="R231" s="155"/>
      <c r="S231" s="155"/>
      <c r="T231" s="155"/>
      <c r="U231" s="155"/>
      <c r="V231" s="155"/>
      <c r="W231" s="155"/>
      <c r="X231" s="155"/>
      <c r="Y231" s="155"/>
    </row>
    <row r="232">
      <c r="A232" s="817"/>
      <c r="B232" s="813"/>
      <c r="C232" s="813"/>
      <c r="D232" s="813"/>
      <c r="E232" s="813"/>
      <c r="F232" s="813"/>
      <c r="G232" s="813"/>
      <c r="H232" s="815"/>
      <c r="I232" s="813"/>
      <c r="J232" s="155"/>
      <c r="K232" s="155"/>
      <c r="L232" s="155"/>
      <c r="M232" s="155"/>
      <c r="N232" s="155"/>
      <c r="O232" s="155"/>
      <c r="P232" s="155"/>
      <c r="Q232" s="155"/>
      <c r="R232" s="155"/>
      <c r="S232" s="155"/>
      <c r="T232" s="155"/>
      <c r="U232" s="155"/>
      <c r="V232" s="155"/>
      <c r="W232" s="155"/>
      <c r="X232" s="155"/>
      <c r="Y232" s="155"/>
    </row>
    <row r="233">
      <c r="A233" s="817"/>
      <c r="B233" s="813"/>
      <c r="C233" s="813"/>
      <c r="D233" s="813"/>
      <c r="E233" s="813"/>
      <c r="F233" s="813"/>
      <c r="G233" s="813"/>
      <c r="H233" s="815"/>
      <c r="I233" s="813"/>
      <c r="J233" s="155"/>
      <c r="K233" s="155"/>
      <c r="L233" s="155"/>
      <c r="M233" s="155"/>
      <c r="N233" s="155"/>
      <c r="O233" s="155"/>
      <c r="P233" s="155"/>
      <c r="Q233" s="155"/>
      <c r="R233" s="155"/>
      <c r="S233" s="155"/>
      <c r="T233" s="155"/>
      <c r="U233" s="155"/>
      <c r="V233" s="155"/>
      <c r="W233" s="155"/>
      <c r="X233" s="155"/>
      <c r="Y233" s="155"/>
    </row>
    <row r="234">
      <c r="A234" s="817"/>
      <c r="B234" s="813"/>
      <c r="C234" s="813"/>
      <c r="D234" s="813"/>
      <c r="E234" s="813"/>
      <c r="F234" s="813"/>
      <c r="G234" s="813"/>
      <c r="H234" s="815"/>
      <c r="I234" s="813"/>
      <c r="J234" s="155"/>
      <c r="K234" s="155"/>
      <c r="L234" s="155"/>
      <c r="M234" s="155"/>
      <c r="N234" s="155"/>
      <c r="O234" s="155"/>
      <c r="P234" s="155"/>
      <c r="Q234" s="155"/>
      <c r="R234" s="155"/>
      <c r="S234" s="155"/>
      <c r="T234" s="155"/>
      <c r="U234" s="155"/>
      <c r="V234" s="155"/>
      <c r="W234" s="155"/>
      <c r="X234" s="155"/>
      <c r="Y234" s="155"/>
    </row>
    <row r="235">
      <c r="A235" s="817"/>
      <c r="B235" s="813"/>
      <c r="C235" s="813"/>
      <c r="D235" s="813"/>
      <c r="E235" s="813"/>
      <c r="F235" s="813"/>
      <c r="G235" s="813"/>
      <c r="H235" s="815"/>
      <c r="I235" s="813"/>
      <c r="J235" s="155"/>
      <c r="K235" s="155"/>
      <c r="L235" s="155"/>
      <c r="M235" s="155"/>
      <c r="N235" s="155"/>
      <c r="O235" s="155"/>
      <c r="P235" s="155"/>
      <c r="Q235" s="155"/>
      <c r="R235" s="155"/>
      <c r="S235" s="155"/>
      <c r="T235" s="155"/>
      <c r="U235" s="155"/>
      <c r="V235" s="155"/>
      <c r="W235" s="155"/>
      <c r="X235" s="155"/>
      <c r="Y235" s="155"/>
    </row>
    <row r="236">
      <c r="A236" s="817"/>
      <c r="B236" s="813"/>
      <c r="C236" s="813"/>
      <c r="D236" s="813"/>
      <c r="E236" s="813"/>
      <c r="F236" s="813"/>
      <c r="G236" s="813"/>
      <c r="H236" s="815"/>
      <c r="I236" s="813"/>
      <c r="J236" s="155"/>
      <c r="K236" s="155"/>
      <c r="L236" s="155"/>
      <c r="M236" s="155"/>
      <c r="N236" s="155"/>
      <c r="O236" s="155"/>
      <c r="P236" s="155"/>
      <c r="Q236" s="155"/>
      <c r="R236" s="155"/>
      <c r="S236" s="155"/>
      <c r="T236" s="155"/>
      <c r="U236" s="155"/>
      <c r="V236" s="155"/>
      <c r="W236" s="155"/>
      <c r="X236" s="155"/>
      <c r="Y236" s="155"/>
    </row>
    <row r="237">
      <c r="A237" s="817"/>
      <c r="B237" s="813"/>
      <c r="C237" s="813"/>
      <c r="D237" s="813"/>
      <c r="E237" s="813"/>
      <c r="F237" s="813"/>
      <c r="G237" s="813"/>
      <c r="H237" s="815"/>
      <c r="I237" s="813"/>
      <c r="J237" s="155"/>
      <c r="K237" s="155"/>
      <c r="L237" s="155"/>
      <c r="M237" s="155"/>
      <c r="N237" s="155"/>
      <c r="O237" s="155"/>
      <c r="P237" s="155"/>
      <c r="Q237" s="155"/>
      <c r="R237" s="155"/>
      <c r="S237" s="155"/>
      <c r="T237" s="155"/>
      <c r="U237" s="155"/>
      <c r="V237" s="155"/>
      <c r="W237" s="155"/>
      <c r="X237" s="155"/>
      <c r="Y237" s="155"/>
    </row>
    <row r="238">
      <c r="A238" s="817"/>
      <c r="B238" s="813"/>
      <c r="C238" s="813"/>
      <c r="D238" s="813"/>
      <c r="E238" s="813"/>
      <c r="F238" s="813"/>
      <c r="G238" s="813"/>
      <c r="H238" s="815"/>
      <c r="I238" s="813"/>
      <c r="J238" s="155"/>
      <c r="K238" s="155"/>
      <c r="L238" s="155"/>
      <c r="M238" s="155"/>
      <c r="N238" s="155"/>
      <c r="O238" s="155"/>
      <c r="P238" s="155"/>
      <c r="Q238" s="155"/>
      <c r="R238" s="155"/>
      <c r="S238" s="155"/>
      <c r="T238" s="155"/>
      <c r="U238" s="155"/>
      <c r="V238" s="155"/>
      <c r="W238" s="155"/>
      <c r="X238" s="155"/>
      <c r="Y238" s="155"/>
    </row>
    <row r="239">
      <c r="A239" s="817"/>
      <c r="B239" s="813"/>
      <c r="C239" s="813"/>
      <c r="D239" s="813"/>
      <c r="E239" s="813"/>
      <c r="F239" s="813"/>
      <c r="G239" s="813"/>
      <c r="H239" s="815"/>
      <c r="I239" s="813"/>
      <c r="J239" s="155"/>
      <c r="K239" s="155"/>
      <c r="L239" s="155"/>
      <c r="M239" s="155"/>
      <c r="N239" s="155"/>
      <c r="O239" s="155"/>
      <c r="P239" s="155"/>
      <c r="Q239" s="155"/>
      <c r="R239" s="155"/>
      <c r="S239" s="155"/>
      <c r="T239" s="155"/>
      <c r="U239" s="155"/>
      <c r="V239" s="155"/>
      <c r="W239" s="155"/>
      <c r="X239" s="155"/>
      <c r="Y239" s="155"/>
    </row>
    <row r="240">
      <c r="A240" s="817"/>
      <c r="B240" s="813"/>
      <c r="C240" s="813"/>
      <c r="D240" s="813"/>
      <c r="E240" s="813"/>
      <c r="F240" s="813"/>
      <c r="G240" s="813"/>
      <c r="H240" s="815"/>
      <c r="I240" s="813"/>
      <c r="J240" s="155"/>
      <c r="K240" s="155"/>
      <c r="L240" s="155"/>
      <c r="M240" s="155"/>
      <c r="N240" s="155"/>
      <c r="O240" s="155"/>
      <c r="P240" s="155"/>
      <c r="Q240" s="155"/>
      <c r="R240" s="155"/>
      <c r="S240" s="155"/>
      <c r="T240" s="155"/>
      <c r="U240" s="155"/>
      <c r="V240" s="155"/>
      <c r="W240" s="155"/>
      <c r="X240" s="155"/>
      <c r="Y240" s="155"/>
    </row>
    <row r="241">
      <c r="A241" s="817"/>
      <c r="B241" s="813"/>
      <c r="C241" s="813"/>
      <c r="D241" s="813"/>
      <c r="E241" s="813"/>
      <c r="F241" s="813"/>
      <c r="G241" s="813"/>
      <c r="H241" s="815"/>
      <c r="I241" s="813"/>
      <c r="J241" s="155"/>
      <c r="K241" s="155"/>
      <c r="L241" s="155"/>
      <c r="M241" s="155"/>
      <c r="N241" s="155"/>
      <c r="O241" s="155"/>
      <c r="P241" s="155"/>
      <c r="Q241" s="155"/>
      <c r="R241" s="155"/>
      <c r="S241" s="155"/>
      <c r="T241" s="155"/>
      <c r="U241" s="155"/>
      <c r="V241" s="155"/>
      <c r="W241" s="155"/>
      <c r="X241" s="155"/>
      <c r="Y241" s="155"/>
    </row>
    <row r="242">
      <c r="A242" s="817"/>
      <c r="B242" s="813"/>
      <c r="C242" s="813"/>
      <c r="D242" s="813"/>
      <c r="E242" s="813"/>
      <c r="F242" s="813"/>
      <c r="G242" s="813"/>
      <c r="H242" s="815"/>
      <c r="I242" s="813"/>
      <c r="J242" s="155"/>
      <c r="K242" s="155"/>
      <c r="L242" s="155"/>
      <c r="M242" s="155"/>
      <c r="N242" s="155"/>
      <c r="O242" s="155"/>
      <c r="P242" s="155"/>
      <c r="Q242" s="155"/>
      <c r="R242" s="155"/>
      <c r="S242" s="155"/>
      <c r="T242" s="155"/>
      <c r="U242" s="155"/>
      <c r="V242" s="155"/>
      <c r="W242" s="155"/>
      <c r="X242" s="155"/>
      <c r="Y242" s="155"/>
    </row>
    <row r="243">
      <c r="A243" s="817"/>
      <c r="B243" s="813"/>
      <c r="C243" s="813"/>
      <c r="D243" s="813"/>
      <c r="E243" s="813"/>
      <c r="F243" s="813"/>
      <c r="G243" s="813"/>
      <c r="H243" s="815"/>
      <c r="I243" s="813"/>
      <c r="J243" s="155"/>
      <c r="K243" s="155"/>
      <c r="L243" s="155"/>
      <c r="M243" s="155"/>
      <c r="N243" s="155"/>
      <c r="O243" s="155"/>
      <c r="P243" s="155"/>
      <c r="Q243" s="155"/>
      <c r="R243" s="155"/>
      <c r="S243" s="155"/>
      <c r="T243" s="155"/>
      <c r="U243" s="155"/>
      <c r="V243" s="155"/>
      <c r="W243" s="155"/>
      <c r="X243" s="155"/>
      <c r="Y243" s="155"/>
    </row>
    <row r="244">
      <c r="A244" s="817"/>
      <c r="B244" s="813"/>
      <c r="C244" s="813"/>
      <c r="D244" s="813"/>
      <c r="E244" s="813"/>
      <c r="F244" s="813"/>
      <c r="G244" s="813"/>
      <c r="H244" s="815"/>
      <c r="I244" s="813"/>
      <c r="J244" s="155"/>
      <c r="K244" s="155"/>
      <c r="L244" s="155"/>
      <c r="M244" s="155"/>
      <c r="N244" s="155"/>
      <c r="O244" s="155"/>
      <c r="P244" s="155"/>
      <c r="Q244" s="155"/>
      <c r="R244" s="155"/>
      <c r="S244" s="155"/>
      <c r="T244" s="155"/>
      <c r="U244" s="155"/>
      <c r="V244" s="155"/>
      <c r="W244" s="155"/>
      <c r="X244" s="155"/>
      <c r="Y244" s="155"/>
    </row>
    <row r="245">
      <c r="A245" s="817"/>
      <c r="B245" s="813"/>
      <c r="C245" s="813"/>
      <c r="D245" s="813"/>
      <c r="E245" s="813"/>
      <c r="F245" s="813"/>
      <c r="G245" s="813"/>
      <c r="H245" s="815"/>
      <c r="I245" s="813"/>
      <c r="J245" s="155"/>
      <c r="K245" s="155"/>
      <c r="L245" s="155"/>
      <c r="M245" s="155"/>
      <c r="N245" s="155"/>
      <c r="O245" s="155"/>
      <c r="P245" s="155"/>
      <c r="Q245" s="155"/>
      <c r="R245" s="155"/>
      <c r="S245" s="155"/>
      <c r="T245" s="155"/>
      <c r="U245" s="155"/>
      <c r="V245" s="155"/>
      <c r="W245" s="155"/>
      <c r="X245" s="155"/>
      <c r="Y245" s="155"/>
    </row>
    <row r="246">
      <c r="A246" s="817"/>
      <c r="B246" s="813"/>
      <c r="C246" s="813"/>
      <c r="D246" s="813"/>
      <c r="E246" s="813"/>
      <c r="F246" s="813"/>
      <c r="G246" s="813"/>
      <c r="H246" s="815"/>
      <c r="I246" s="813"/>
      <c r="J246" s="155"/>
      <c r="K246" s="155"/>
      <c r="L246" s="155"/>
      <c r="M246" s="155"/>
      <c r="N246" s="155"/>
      <c r="O246" s="155"/>
      <c r="P246" s="155"/>
      <c r="Q246" s="155"/>
      <c r="R246" s="155"/>
      <c r="S246" s="155"/>
      <c r="T246" s="155"/>
      <c r="U246" s="155"/>
      <c r="V246" s="155"/>
      <c r="W246" s="155"/>
      <c r="X246" s="155"/>
      <c r="Y246" s="155"/>
    </row>
    <row r="247">
      <c r="A247" s="817"/>
      <c r="B247" s="813"/>
      <c r="C247" s="813"/>
      <c r="D247" s="813"/>
      <c r="E247" s="813"/>
      <c r="F247" s="813"/>
      <c r="G247" s="813"/>
      <c r="H247" s="815"/>
      <c r="I247" s="813"/>
      <c r="J247" s="155"/>
      <c r="K247" s="155"/>
      <c r="L247" s="155"/>
      <c r="M247" s="155"/>
      <c r="N247" s="155"/>
      <c r="O247" s="155"/>
      <c r="P247" s="155"/>
      <c r="Q247" s="155"/>
      <c r="R247" s="155"/>
      <c r="S247" s="155"/>
      <c r="T247" s="155"/>
      <c r="U247" s="155"/>
      <c r="V247" s="155"/>
      <c r="W247" s="155"/>
      <c r="X247" s="155"/>
      <c r="Y247" s="155"/>
    </row>
    <row r="248">
      <c r="A248" s="817"/>
      <c r="B248" s="813"/>
      <c r="C248" s="813"/>
      <c r="D248" s="813"/>
      <c r="E248" s="813"/>
      <c r="F248" s="813"/>
      <c r="G248" s="813"/>
      <c r="H248" s="815"/>
      <c r="I248" s="813"/>
      <c r="J248" s="155"/>
      <c r="K248" s="155"/>
      <c r="L248" s="155"/>
      <c r="M248" s="155"/>
      <c r="N248" s="155"/>
      <c r="O248" s="155"/>
      <c r="P248" s="155"/>
      <c r="Q248" s="155"/>
      <c r="R248" s="155"/>
      <c r="S248" s="155"/>
      <c r="T248" s="155"/>
      <c r="U248" s="155"/>
      <c r="V248" s="155"/>
      <c r="W248" s="155"/>
      <c r="X248" s="155"/>
      <c r="Y248" s="155"/>
    </row>
    <row r="249">
      <c r="A249" s="817"/>
      <c r="B249" s="813"/>
      <c r="C249" s="813"/>
      <c r="D249" s="813"/>
      <c r="E249" s="813"/>
      <c r="F249" s="813"/>
      <c r="G249" s="813"/>
      <c r="H249" s="815"/>
      <c r="I249" s="813"/>
      <c r="J249" s="155"/>
      <c r="K249" s="155"/>
      <c r="L249" s="155"/>
      <c r="M249" s="155"/>
      <c r="N249" s="155"/>
      <c r="O249" s="155"/>
      <c r="P249" s="155"/>
      <c r="Q249" s="155"/>
      <c r="R249" s="155"/>
      <c r="S249" s="155"/>
      <c r="T249" s="155"/>
      <c r="U249" s="155"/>
      <c r="V249" s="155"/>
      <c r="W249" s="155"/>
      <c r="X249" s="155"/>
      <c r="Y249" s="155"/>
    </row>
    <row r="250">
      <c r="A250" s="817"/>
      <c r="B250" s="813"/>
      <c r="C250" s="813"/>
      <c r="D250" s="813"/>
      <c r="E250" s="813"/>
      <c r="F250" s="813"/>
      <c r="G250" s="813"/>
      <c r="H250" s="815"/>
      <c r="I250" s="813"/>
      <c r="J250" s="155"/>
      <c r="K250" s="155"/>
      <c r="L250" s="155"/>
      <c r="M250" s="155"/>
      <c r="N250" s="155"/>
      <c r="O250" s="155"/>
      <c r="P250" s="155"/>
      <c r="Q250" s="155"/>
      <c r="R250" s="155"/>
      <c r="S250" s="155"/>
      <c r="T250" s="155"/>
      <c r="U250" s="155"/>
      <c r="V250" s="155"/>
      <c r="W250" s="155"/>
      <c r="X250" s="155"/>
      <c r="Y250" s="155"/>
    </row>
    <row r="251">
      <c r="A251" s="817"/>
      <c r="B251" s="813"/>
      <c r="C251" s="813"/>
      <c r="D251" s="813"/>
      <c r="E251" s="813"/>
      <c r="F251" s="813"/>
      <c r="G251" s="813"/>
      <c r="H251" s="815"/>
      <c r="I251" s="813"/>
      <c r="J251" s="155"/>
      <c r="K251" s="155"/>
      <c r="L251" s="155"/>
      <c r="M251" s="155"/>
      <c r="N251" s="155"/>
      <c r="O251" s="155"/>
      <c r="P251" s="155"/>
      <c r="Q251" s="155"/>
      <c r="R251" s="155"/>
      <c r="S251" s="155"/>
      <c r="T251" s="155"/>
      <c r="U251" s="155"/>
      <c r="V251" s="155"/>
      <c r="W251" s="155"/>
      <c r="X251" s="155"/>
      <c r="Y251" s="155"/>
    </row>
    <row r="252">
      <c r="A252" s="817"/>
      <c r="B252" s="813"/>
      <c r="C252" s="813"/>
      <c r="D252" s="813"/>
      <c r="E252" s="813"/>
      <c r="F252" s="813"/>
      <c r="G252" s="813"/>
      <c r="H252" s="815"/>
      <c r="I252" s="813"/>
      <c r="J252" s="155"/>
      <c r="K252" s="155"/>
      <c r="L252" s="155"/>
      <c r="M252" s="155"/>
      <c r="N252" s="155"/>
      <c r="O252" s="155"/>
      <c r="P252" s="155"/>
      <c r="Q252" s="155"/>
      <c r="R252" s="155"/>
      <c r="S252" s="155"/>
      <c r="T252" s="155"/>
      <c r="U252" s="155"/>
      <c r="V252" s="155"/>
      <c r="W252" s="155"/>
      <c r="X252" s="155"/>
      <c r="Y252" s="155"/>
    </row>
    <row r="253">
      <c r="A253" s="817"/>
      <c r="B253" s="813"/>
      <c r="C253" s="813"/>
      <c r="D253" s="813"/>
      <c r="E253" s="813"/>
      <c r="F253" s="813"/>
      <c r="G253" s="813"/>
      <c r="H253" s="815"/>
      <c r="I253" s="813"/>
      <c r="J253" s="155"/>
      <c r="K253" s="155"/>
      <c r="L253" s="155"/>
      <c r="M253" s="155"/>
      <c r="N253" s="155"/>
      <c r="O253" s="155"/>
      <c r="P253" s="155"/>
      <c r="Q253" s="155"/>
      <c r="R253" s="155"/>
      <c r="S253" s="155"/>
      <c r="T253" s="155"/>
      <c r="U253" s="155"/>
      <c r="V253" s="155"/>
      <c r="W253" s="155"/>
      <c r="X253" s="155"/>
      <c r="Y253" s="155"/>
    </row>
    <row r="254">
      <c r="A254" s="817"/>
      <c r="B254" s="813"/>
      <c r="C254" s="813"/>
      <c r="D254" s="813"/>
      <c r="E254" s="813"/>
      <c r="F254" s="813"/>
      <c r="G254" s="813"/>
      <c r="H254" s="815"/>
      <c r="I254" s="813"/>
      <c r="J254" s="155"/>
      <c r="K254" s="155"/>
      <c r="L254" s="155"/>
      <c r="M254" s="155"/>
      <c r="N254" s="155"/>
      <c r="O254" s="155"/>
      <c r="P254" s="155"/>
      <c r="Q254" s="155"/>
      <c r="R254" s="155"/>
      <c r="S254" s="155"/>
      <c r="T254" s="155"/>
      <c r="U254" s="155"/>
      <c r="V254" s="155"/>
      <c r="W254" s="155"/>
      <c r="X254" s="155"/>
      <c r="Y254" s="155"/>
    </row>
    <row r="255">
      <c r="A255" s="817"/>
      <c r="B255" s="813"/>
      <c r="C255" s="813"/>
      <c r="D255" s="813"/>
      <c r="E255" s="813"/>
      <c r="F255" s="813"/>
      <c r="G255" s="813"/>
      <c r="H255" s="815"/>
      <c r="I255" s="813"/>
      <c r="J255" s="155"/>
      <c r="K255" s="155"/>
      <c r="L255" s="155"/>
      <c r="M255" s="155"/>
      <c r="N255" s="155"/>
      <c r="O255" s="155"/>
      <c r="P255" s="155"/>
      <c r="Q255" s="155"/>
      <c r="R255" s="155"/>
      <c r="S255" s="155"/>
      <c r="T255" s="155"/>
      <c r="U255" s="155"/>
      <c r="V255" s="155"/>
      <c r="W255" s="155"/>
      <c r="X255" s="155"/>
      <c r="Y255" s="155"/>
    </row>
    <row r="256">
      <c r="A256" s="817"/>
      <c r="B256" s="813"/>
      <c r="C256" s="813"/>
      <c r="D256" s="813"/>
      <c r="E256" s="813"/>
      <c r="F256" s="813"/>
      <c r="G256" s="813"/>
      <c r="H256" s="815"/>
      <c r="I256" s="813"/>
      <c r="J256" s="155"/>
      <c r="K256" s="155"/>
      <c r="L256" s="155"/>
      <c r="M256" s="155"/>
      <c r="N256" s="155"/>
      <c r="O256" s="155"/>
      <c r="P256" s="155"/>
      <c r="Q256" s="155"/>
      <c r="R256" s="155"/>
      <c r="S256" s="155"/>
      <c r="T256" s="155"/>
      <c r="U256" s="155"/>
      <c r="V256" s="155"/>
      <c r="W256" s="155"/>
      <c r="X256" s="155"/>
      <c r="Y256" s="155"/>
    </row>
    <row r="257">
      <c r="A257" s="817"/>
      <c r="B257" s="813"/>
      <c r="C257" s="813"/>
      <c r="D257" s="813"/>
      <c r="E257" s="813"/>
      <c r="F257" s="813"/>
      <c r="G257" s="813"/>
      <c r="H257" s="815"/>
      <c r="I257" s="813"/>
      <c r="J257" s="155"/>
      <c r="K257" s="155"/>
      <c r="L257" s="155"/>
      <c r="M257" s="155"/>
      <c r="N257" s="155"/>
      <c r="O257" s="155"/>
      <c r="P257" s="155"/>
      <c r="Q257" s="155"/>
      <c r="R257" s="155"/>
      <c r="S257" s="155"/>
      <c r="T257" s="155"/>
      <c r="U257" s="155"/>
      <c r="V257" s="155"/>
      <c r="W257" s="155"/>
      <c r="X257" s="155"/>
      <c r="Y257" s="155"/>
    </row>
    <row r="258">
      <c r="A258" s="817"/>
      <c r="B258" s="813"/>
      <c r="C258" s="813"/>
      <c r="D258" s="813"/>
      <c r="E258" s="813"/>
      <c r="F258" s="813"/>
      <c r="G258" s="813"/>
      <c r="H258" s="815"/>
      <c r="I258" s="813"/>
      <c r="J258" s="155"/>
      <c r="K258" s="155"/>
      <c r="L258" s="155"/>
      <c r="M258" s="155"/>
      <c r="N258" s="155"/>
      <c r="O258" s="155"/>
      <c r="P258" s="155"/>
      <c r="Q258" s="155"/>
      <c r="R258" s="155"/>
      <c r="S258" s="155"/>
      <c r="T258" s="155"/>
      <c r="U258" s="155"/>
      <c r="V258" s="155"/>
      <c r="W258" s="155"/>
      <c r="X258" s="155"/>
      <c r="Y258" s="155"/>
    </row>
    <row r="259">
      <c r="A259" s="817"/>
      <c r="B259" s="813"/>
      <c r="C259" s="813"/>
      <c r="D259" s="813"/>
      <c r="E259" s="813"/>
      <c r="F259" s="813"/>
      <c r="G259" s="813"/>
      <c r="H259" s="815"/>
      <c r="I259" s="813"/>
      <c r="J259" s="155"/>
      <c r="K259" s="155"/>
      <c r="L259" s="155"/>
      <c r="M259" s="155"/>
      <c r="N259" s="155"/>
      <c r="O259" s="155"/>
      <c r="P259" s="155"/>
      <c r="Q259" s="155"/>
      <c r="R259" s="155"/>
      <c r="S259" s="155"/>
      <c r="T259" s="155"/>
      <c r="U259" s="155"/>
      <c r="V259" s="155"/>
      <c r="W259" s="155"/>
      <c r="X259" s="155"/>
      <c r="Y259" s="155"/>
    </row>
    <row r="260">
      <c r="A260" s="817"/>
      <c r="B260" s="813"/>
      <c r="C260" s="813"/>
      <c r="D260" s="813"/>
      <c r="E260" s="813"/>
      <c r="F260" s="813"/>
      <c r="G260" s="813"/>
      <c r="H260" s="815"/>
      <c r="I260" s="813"/>
      <c r="J260" s="155"/>
      <c r="K260" s="155"/>
      <c r="L260" s="155"/>
      <c r="M260" s="155"/>
      <c r="N260" s="155"/>
      <c r="O260" s="155"/>
      <c r="P260" s="155"/>
      <c r="Q260" s="155"/>
      <c r="R260" s="155"/>
      <c r="S260" s="155"/>
      <c r="T260" s="155"/>
      <c r="U260" s="155"/>
      <c r="V260" s="155"/>
      <c r="W260" s="155"/>
      <c r="X260" s="155"/>
      <c r="Y260" s="155"/>
    </row>
    <row r="261">
      <c r="A261" s="817"/>
      <c r="B261" s="813"/>
      <c r="C261" s="813"/>
      <c r="D261" s="813"/>
      <c r="E261" s="813"/>
      <c r="F261" s="813"/>
      <c r="G261" s="813"/>
      <c r="H261" s="815"/>
      <c r="I261" s="813"/>
      <c r="J261" s="155"/>
      <c r="K261" s="155"/>
      <c r="L261" s="155"/>
      <c r="M261" s="155"/>
      <c r="N261" s="155"/>
      <c r="O261" s="155"/>
      <c r="P261" s="155"/>
      <c r="Q261" s="155"/>
      <c r="R261" s="155"/>
      <c r="S261" s="155"/>
      <c r="T261" s="155"/>
      <c r="U261" s="155"/>
      <c r="V261" s="155"/>
      <c r="W261" s="155"/>
      <c r="X261" s="155"/>
      <c r="Y261" s="155"/>
    </row>
    <row r="262">
      <c r="A262" s="817"/>
      <c r="B262" s="813"/>
      <c r="C262" s="813"/>
      <c r="D262" s="813"/>
      <c r="E262" s="813"/>
      <c r="F262" s="813"/>
      <c r="G262" s="813"/>
      <c r="H262" s="815"/>
      <c r="I262" s="813"/>
      <c r="J262" s="155"/>
      <c r="K262" s="155"/>
      <c r="L262" s="155"/>
      <c r="M262" s="155"/>
      <c r="N262" s="155"/>
      <c r="O262" s="155"/>
      <c r="P262" s="155"/>
      <c r="Q262" s="155"/>
      <c r="R262" s="155"/>
      <c r="S262" s="155"/>
      <c r="T262" s="155"/>
      <c r="U262" s="155"/>
      <c r="V262" s="155"/>
      <c r="W262" s="155"/>
      <c r="X262" s="155"/>
      <c r="Y262" s="155"/>
    </row>
    <row r="263">
      <c r="A263" s="817"/>
      <c r="B263" s="813"/>
      <c r="C263" s="813"/>
      <c r="D263" s="813"/>
      <c r="E263" s="813"/>
      <c r="F263" s="813"/>
      <c r="G263" s="813"/>
      <c r="H263" s="815"/>
      <c r="I263" s="813"/>
      <c r="J263" s="155"/>
      <c r="K263" s="155"/>
      <c r="L263" s="155"/>
      <c r="M263" s="155"/>
      <c r="N263" s="155"/>
      <c r="O263" s="155"/>
      <c r="P263" s="155"/>
      <c r="Q263" s="155"/>
      <c r="R263" s="155"/>
      <c r="S263" s="155"/>
      <c r="T263" s="155"/>
      <c r="U263" s="155"/>
      <c r="V263" s="155"/>
      <c r="W263" s="155"/>
      <c r="X263" s="155"/>
      <c r="Y263" s="155"/>
    </row>
    <row r="264">
      <c r="A264" s="817"/>
      <c r="B264" s="813"/>
      <c r="C264" s="813"/>
      <c r="D264" s="813"/>
      <c r="E264" s="813"/>
      <c r="F264" s="813"/>
      <c r="G264" s="813"/>
      <c r="H264" s="815"/>
      <c r="I264" s="813"/>
      <c r="J264" s="155"/>
      <c r="K264" s="155"/>
      <c r="L264" s="155"/>
      <c r="M264" s="155"/>
      <c r="N264" s="155"/>
      <c r="O264" s="155"/>
      <c r="P264" s="155"/>
      <c r="Q264" s="155"/>
      <c r="R264" s="155"/>
      <c r="S264" s="155"/>
      <c r="T264" s="155"/>
      <c r="U264" s="155"/>
      <c r="V264" s="155"/>
      <c r="W264" s="155"/>
      <c r="X264" s="155"/>
      <c r="Y264" s="155"/>
    </row>
    <row r="265">
      <c r="A265" s="817"/>
      <c r="B265" s="813"/>
      <c r="C265" s="813"/>
      <c r="D265" s="813"/>
      <c r="E265" s="813"/>
      <c r="F265" s="813"/>
      <c r="G265" s="813"/>
      <c r="H265" s="815"/>
      <c r="I265" s="813"/>
      <c r="J265" s="155"/>
      <c r="K265" s="155"/>
      <c r="L265" s="155"/>
      <c r="M265" s="155"/>
      <c r="N265" s="155"/>
      <c r="O265" s="155"/>
      <c r="P265" s="155"/>
      <c r="Q265" s="155"/>
      <c r="R265" s="155"/>
      <c r="S265" s="155"/>
      <c r="T265" s="155"/>
      <c r="U265" s="155"/>
      <c r="V265" s="155"/>
      <c r="W265" s="155"/>
      <c r="X265" s="155"/>
      <c r="Y265" s="155"/>
    </row>
    <row r="266">
      <c r="A266" s="817"/>
      <c r="B266" s="813"/>
      <c r="C266" s="813"/>
      <c r="D266" s="813"/>
      <c r="E266" s="813"/>
      <c r="F266" s="813"/>
      <c r="G266" s="813"/>
      <c r="H266" s="815"/>
      <c r="I266" s="813"/>
      <c r="J266" s="155"/>
      <c r="K266" s="155"/>
      <c r="L266" s="155"/>
      <c r="M266" s="155"/>
      <c r="N266" s="155"/>
      <c r="O266" s="155"/>
      <c r="P266" s="155"/>
      <c r="Q266" s="155"/>
      <c r="R266" s="155"/>
      <c r="S266" s="155"/>
      <c r="T266" s="155"/>
      <c r="U266" s="155"/>
      <c r="V266" s="155"/>
      <c r="W266" s="155"/>
      <c r="X266" s="155"/>
      <c r="Y266" s="155"/>
    </row>
    <row r="267">
      <c r="A267" s="817"/>
      <c r="B267" s="813"/>
      <c r="C267" s="813"/>
      <c r="D267" s="813"/>
      <c r="E267" s="813"/>
      <c r="F267" s="813"/>
      <c r="G267" s="813"/>
      <c r="H267" s="815"/>
      <c r="I267" s="813"/>
      <c r="J267" s="155"/>
      <c r="K267" s="155"/>
      <c r="L267" s="155"/>
      <c r="M267" s="155"/>
      <c r="N267" s="155"/>
      <c r="O267" s="155"/>
      <c r="P267" s="155"/>
      <c r="Q267" s="155"/>
      <c r="R267" s="155"/>
      <c r="S267" s="155"/>
      <c r="T267" s="155"/>
      <c r="U267" s="155"/>
      <c r="V267" s="155"/>
      <c r="W267" s="155"/>
      <c r="X267" s="155"/>
      <c r="Y267" s="155"/>
    </row>
    <row r="268">
      <c r="A268" s="817"/>
      <c r="B268" s="813"/>
      <c r="C268" s="813"/>
      <c r="D268" s="813"/>
      <c r="E268" s="813"/>
      <c r="F268" s="813"/>
      <c r="G268" s="813"/>
      <c r="H268" s="815"/>
      <c r="I268" s="813"/>
      <c r="J268" s="155"/>
      <c r="K268" s="155"/>
      <c r="L268" s="155"/>
      <c r="M268" s="155"/>
      <c r="N268" s="155"/>
      <c r="O268" s="155"/>
      <c r="P268" s="155"/>
      <c r="Q268" s="155"/>
      <c r="R268" s="155"/>
      <c r="S268" s="155"/>
      <c r="T268" s="155"/>
      <c r="U268" s="155"/>
      <c r="V268" s="155"/>
      <c r="W268" s="155"/>
      <c r="X268" s="155"/>
      <c r="Y268" s="155"/>
    </row>
    <row r="269">
      <c r="A269" s="817"/>
      <c r="B269" s="813"/>
      <c r="C269" s="813"/>
      <c r="D269" s="813"/>
      <c r="E269" s="813"/>
      <c r="F269" s="813"/>
      <c r="G269" s="813"/>
      <c r="H269" s="815"/>
      <c r="I269" s="813"/>
      <c r="J269" s="155"/>
      <c r="K269" s="155"/>
      <c r="L269" s="155"/>
      <c r="M269" s="155"/>
      <c r="N269" s="155"/>
      <c r="O269" s="155"/>
      <c r="P269" s="155"/>
      <c r="Q269" s="155"/>
      <c r="R269" s="155"/>
      <c r="S269" s="155"/>
      <c r="T269" s="155"/>
      <c r="U269" s="155"/>
      <c r="V269" s="155"/>
      <c r="W269" s="155"/>
      <c r="X269" s="155"/>
      <c r="Y269" s="155"/>
    </row>
    <row r="270">
      <c r="A270" s="817"/>
      <c r="B270" s="813"/>
      <c r="C270" s="813"/>
      <c r="D270" s="813"/>
      <c r="E270" s="813"/>
      <c r="F270" s="813"/>
      <c r="G270" s="813"/>
      <c r="H270" s="815"/>
      <c r="I270" s="813"/>
      <c r="J270" s="155"/>
      <c r="K270" s="155"/>
      <c r="L270" s="155"/>
      <c r="M270" s="155"/>
      <c r="N270" s="155"/>
      <c r="O270" s="155"/>
      <c r="P270" s="155"/>
      <c r="Q270" s="155"/>
      <c r="R270" s="155"/>
      <c r="S270" s="155"/>
      <c r="T270" s="155"/>
      <c r="U270" s="155"/>
      <c r="V270" s="155"/>
      <c r="W270" s="155"/>
      <c r="X270" s="155"/>
      <c r="Y270" s="155"/>
    </row>
    <row r="271">
      <c r="A271" s="817"/>
      <c r="B271" s="813"/>
      <c r="C271" s="813"/>
      <c r="D271" s="813"/>
      <c r="E271" s="813"/>
      <c r="F271" s="813"/>
      <c r="G271" s="813"/>
      <c r="H271" s="815"/>
      <c r="I271" s="813"/>
      <c r="J271" s="155"/>
      <c r="K271" s="155"/>
      <c r="L271" s="155"/>
      <c r="M271" s="155"/>
      <c r="N271" s="155"/>
      <c r="O271" s="155"/>
      <c r="P271" s="155"/>
      <c r="Q271" s="155"/>
      <c r="R271" s="155"/>
      <c r="S271" s="155"/>
      <c r="T271" s="155"/>
      <c r="U271" s="155"/>
      <c r="V271" s="155"/>
      <c r="W271" s="155"/>
      <c r="X271" s="155"/>
      <c r="Y271" s="155"/>
    </row>
    <row r="272">
      <c r="A272" s="817"/>
      <c r="B272" s="813"/>
      <c r="C272" s="813"/>
      <c r="D272" s="813"/>
      <c r="E272" s="813"/>
      <c r="F272" s="813"/>
      <c r="G272" s="813"/>
      <c r="H272" s="815"/>
      <c r="I272" s="813"/>
      <c r="J272" s="155"/>
      <c r="K272" s="155"/>
      <c r="L272" s="155"/>
      <c r="M272" s="155"/>
      <c r="N272" s="155"/>
      <c r="O272" s="155"/>
      <c r="P272" s="155"/>
      <c r="Q272" s="155"/>
      <c r="R272" s="155"/>
      <c r="S272" s="155"/>
      <c r="T272" s="155"/>
      <c r="U272" s="155"/>
      <c r="V272" s="155"/>
      <c r="W272" s="155"/>
      <c r="X272" s="155"/>
      <c r="Y272" s="155"/>
    </row>
    <row r="273">
      <c r="A273" s="817"/>
      <c r="B273" s="813"/>
      <c r="C273" s="813"/>
      <c r="D273" s="813"/>
      <c r="E273" s="813"/>
      <c r="F273" s="813"/>
      <c r="G273" s="813"/>
      <c r="H273" s="815"/>
      <c r="I273" s="813"/>
      <c r="J273" s="155"/>
      <c r="K273" s="155"/>
      <c r="L273" s="155"/>
      <c r="M273" s="155"/>
      <c r="N273" s="155"/>
      <c r="O273" s="155"/>
      <c r="P273" s="155"/>
      <c r="Q273" s="155"/>
      <c r="R273" s="155"/>
      <c r="S273" s="155"/>
      <c r="T273" s="155"/>
      <c r="U273" s="155"/>
      <c r="V273" s="155"/>
      <c r="W273" s="155"/>
      <c r="X273" s="155"/>
      <c r="Y273" s="155"/>
    </row>
    <row r="274">
      <c r="A274" s="817"/>
      <c r="B274" s="813"/>
      <c r="C274" s="813"/>
      <c r="D274" s="813"/>
      <c r="E274" s="813"/>
      <c r="F274" s="813"/>
      <c r="G274" s="813"/>
      <c r="H274" s="815"/>
      <c r="I274" s="813"/>
      <c r="J274" s="155"/>
      <c r="K274" s="155"/>
      <c r="L274" s="155"/>
      <c r="M274" s="155"/>
      <c r="N274" s="155"/>
      <c r="O274" s="155"/>
      <c r="P274" s="155"/>
      <c r="Q274" s="155"/>
      <c r="R274" s="155"/>
      <c r="S274" s="155"/>
      <c r="T274" s="155"/>
      <c r="U274" s="155"/>
      <c r="V274" s="155"/>
      <c r="W274" s="155"/>
      <c r="X274" s="155"/>
      <c r="Y274" s="155"/>
    </row>
    <row r="275">
      <c r="A275" s="817"/>
      <c r="B275" s="813"/>
      <c r="C275" s="813"/>
      <c r="D275" s="813"/>
      <c r="E275" s="813"/>
      <c r="F275" s="813"/>
      <c r="G275" s="813"/>
      <c r="H275" s="815"/>
      <c r="I275" s="813"/>
      <c r="J275" s="155"/>
      <c r="K275" s="155"/>
      <c r="L275" s="155"/>
      <c r="M275" s="155"/>
      <c r="N275" s="155"/>
      <c r="O275" s="155"/>
      <c r="P275" s="155"/>
      <c r="Q275" s="155"/>
      <c r="R275" s="155"/>
      <c r="S275" s="155"/>
      <c r="T275" s="155"/>
      <c r="U275" s="155"/>
      <c r="V275" s="155"/>
      <c r="W275" s="155"/>
      <c r="X275" s="155"/>
      <c r="Y275" s="155"/>
    </row>
    <row r="276">
      <c r="A276" s="817"/>
      <c r="B276" s="813"/>
      <c r="C276" s="813"/>
      <c r="D276" s="813"/>
      <c r="E276" s="813"/>
      <c r="F276" s="813"/>
      <c r="G276" s="813"/>
      <c r="H276" s="815"/>
      <c r="I276" s="813"/>
      <c r="J276" s="155"/>
      <c r="K276" s="155"/>
      <c r="L276" s="155"/>
      <c r="M276" s="155"/>
      <c r="N276" s="155"/>
      <c r="O276" s="155"/>
      <c r="P276" s="155"/>
      <c r="Q276" s="155"/>
      <c r="R276" s="155"/>
      <c r="S276" s="155"/>
      <c r="T276" s="155"/>
      <c r="U276" s="155"/>
      <c r="V276" s="155"/>
      <c r="W276" s="155"/>
      <c r="X276" s="155"/>
      <c r="Y276" s="155"/>
    </row>
    <row r="277">
      <c r="A277" s="817"/>
      <c r="B277" s="813"/>
      <c r="C277" s="813"/>
      <c r="D277" s="813"/>
      <c r="E277" s="813"/>
      <c r="F277" s="813"/>
      <c r="G277" s="813"/>
      <c r="H277" s="815"/>
      <c r="I277" s="813"/>
      <c r="J277" s="155"/>
      <c r="K277" s="155"/>
      <c r="L277" s="155"/>
      <c r="M277" s="155"/>
      <c r="N277" s="155"/>
      <c r="O277" s="155"/>
      <c r="P277" s="155"/>
      <c r="Q277" s="155"/>
      <c r="R277" s="155"/>
      <c r="S277" s="155"/>
      <c r="T277" s="155"/>
      <c r="U277" s="155"/>
      <c r="V277" s="155"/>
      <c r="W277" s="155"/>
      <c r="X277" s="155"/>
      <c r="Y277" s="155"/>
    </row>
    <row r="278">
      <c r="A278" s="817"/>
      <c r="B278" s="813"/>
      <c r="C278" s="813"/>
      <c r="D278" s="813"/>
      <c r="E278" s="813"/>
      <c r="F278" s="813"/>
      <c r="G278" s="813"/>
      <c r="H278" s="815"/>
      <c r="I278" s="813"/>
      <c r="J278" s="155"/>
      <c r="K278" s="155"/>
      <c r="L278" s="155"/>
      <c r="M278" s="155"/>
      <c r="N278" s="155"/>
      <c r="O278" s="155"/>
      <c r="P278" s="155"/>
      <c r="Q278" s="155"/>
      <c r="R278" s="155"/>
      <c r="S278" s="155"/>
      <c r="T278" s="155"/>
      <c r="U278" s="155"/>
      <c r="V278" s="155"/>
      <c r="W278" s="155"/>
      <c r="X278" s="155"/>
      <c r="Y278" s="155"/>
    </row>
    <row r="279">
      <c r="A279" s="817"/>
      <c r="B279" s="813"/>
      <c r="C279" s="813"/>
      <c r="D279" s="813"/>
      <c r="E279" s="813"/>
      <c r="F279" s="813"/>
      <c r="G279" s="813"/>
      <c r="H279" s="815"/>
      <c r="I279" s="813"/>
      <c r="J279" s="155"/>
      <c r="K279" s="155"/>
      <c r="L279" s="155"/>
      <c r="M279" s="155"/>
      <c r="N279" s="155"/>
      <c r="O279" s="155"/>
      <c r="P279" s="155"/>
      <c r="Q279" s="155"/>
      <c r="R279" s="155"/>
      <c r="S279" s="155"/>
      <c r="T279" s="155"/>
      <c r="U279" s="155"/>
      <c r="V279" s="155"/>
      <c r="W279" s="155"/>
      <c r="X279" s="155"/>
      <c r="Y279" s="155"/>
    </row>
    <row r="280">
      <c r="A280" s="817"/>
      <c r="B280" s="813"/>
      <c r="C280" s="813"/>
      <c r="D280" s="813"/>
      <c r="E280" s="813"/>
      <c r="F280" s="813"/>
      <c r="G280" s="813"/>
      <c r="H280" s="815"/>
      <c r="I280" s="813"/>
      <c r="J280" s="155"/>
      <c r="K280" s="155"/>
      <c r="L280" s="155"/>
      <c r="M280" s="155"/>
      <c r="N280" s="155"/>
      <c r="O280" s="155"/>
      <c r="P280" s="155"/>
      <c r="Q280" s="155"/>
      <c r="R280" s="155"/>
      <c r="S280" s="155"/>
      <c r="T280" s="155"/>
      <c r="U280" s="155"/>
      <c r="V280" s="155"/>
      <c r="W280" s="155"/>
      <c r="X280" s="155"/>
      <c r="Y280" s="155"/>
    </row>
    <row r="281">
      <c r="A281" s="817"/>
      <c r="B281" s="813"/>
      <c r="C281" s="813"/>
      <c r="D281" s="813"/>
      <c r="E281" s="813"/>
      <c r="F281" s="813"/>
      <c r="G281" s="813"/>
      <c r="H281" s="815"/>
      <c r="I281" s="813"/>
      <c r="J281" s="155"/>
      <c r="K281" s="155"/>
      <c r="L281" s="155"/>
      <c r="M281" s="155"/>
      <c r="N281" s="155"/>
      <c r="O281" s="155"/>
      <c r="P281" s="155"/>
      <c r="Q281" s="155"/>
      <c r="R281" s="155"/>
      <c r="S281" s="155"/>
      <c r="T281" s="155"/>
      <c r="U281" s="155"/>
      <c r="V281" s="155"/>
      <c r="W281" s="155"/>
      <c r="X281" s="155"/>
      <c r="Y281" s="155"/>
    </row>
    <row r="282">
      <c r="A282" s="817"/>
      <c r="B282" s="813"/>
      <c r="C282" s="813"/>
      <c r="D282" s="813"/>
      <c r="E282" s="813"/>
      <c r="F282" s="813"/>
      <c r="G282" s="813"/>
      <c r="H282" s="815"/>
      <c r="I282" s="813"/>
      <c r="J282" s="155"/>
      <c r="K282" s="155"/>
      <c r="L282" s="155"/>
      <c r="M282" s="155"/>
      <c r="N282" s="155"/>
      <c r="O282" s="155"/>
      <c r="P282" s="155"/>
      <c r="Q282" s="155"/>
      <c r="R282" s="155"/>
      <c r="S282" s="155"/>
      <c r="T282" s="155"/>
      <c r="U282" s="155"/>
      <c r="V282" s="155"/>
      <c r="W282" s="155"/>
      <c r="X282" s="155"/>
      <c r="Y282" s="155"/>
    </row>
    <row r="283">
      <c r="A283" s="817"/>
      <c r="B283" s="813"/>
      <c r="C283" s="813"/>
      <c r="D283" s="813"/>
      <c r="E283" s="813"/>
      <c r="F283" s="813"/>
      <c r="G283" s="813"/>
      <c r="H283" s="815"/>
      <c r="I283" s="813"/>
      <c r="J283" s="155"/>
      <c r="K283" s="155"/>
      <c r="L283" s="155"/>
      <c r="M283" s="155"/>
      <c r="N283" s="155"/>
      <c r="O283" s="155"/>
      <c r="P283" s="155"/>
      <c r="Q283" s="155"/>
      <c r="R283" s="155"/>
      <c r="S283" s="155"/>
      <c r="T283" s="155"/>
      <c r="U283" s="155"/>
      <c r="V283" s="155"/>
      <c r="W283" s="155"/>
      <c r="X283" s="155"/>
      <c r="Y283" s="155"/>
    </row>
    <row r="284">
      <c r="A284" s="817"/>
      <c r="B284" s="813"/>
      <c r="C284" s="813"/>
      <c r="D284" s="813"/>
      <c r="E284" s="813"/>
      <c r="F284" s="813"/>
      <c r="G284" s="813"/>
      <c r="H284" s="815"/>
      <c r="I284" s="813"/>
      <c r="J284" s="155"/>
      <c r="K284" s="155"/>
      <c r="L284" s="155"/>
      <c r="M284" s="155"/>
      <c r="N284" s="155"/>
      <c r="O284" s="155"/>
      <c r="P284" s="155"/>
      <c r="Q284" s="155"/>
      <c r="R284" s="155"/>
      <c r="S284" s="155"/>
      <c r="T284" s="155"/>
      <c r="U284" s="155"/>
      <c r="V284" s="155"/>
      <c r="W284" s="155"/>
      <c r="X284" s="155"/>
      <c r="Y284" s="155"/>
    </row>
    <row r="285">
      <c r="A285" s="817"/>
      <c r="B285" s="813"/>
      <c r="C285" s="813"/>
      <c r="D285" s="813"/>
      <c r="E285" s="813"/>
      <c r="F285" s="813"/>
      <c r="G285" s="813"/>
      <c r="H285" s="815"/>
      <c r="I285" s="813"/>
      <c r="J285" s="155"/>
      <c r="K285" s="155"/>
      <c r="L285" s="155"/>
      <c r="M285" s="155"/>
      <c r="N285" s="155"/>
      <c r="O285" s="155"/>
      <c r="P285" s="155"/>
      <c r="Q285" s="155"/>
      <c r="R285" s="155"/>
      <c r="S285" s="155"/>
      <c r="T285" s="155"/>
      <c r="U285" s="155"/>
      <c r="V285" s="155"/>
      <c r="W285" s="155"/>
      <c r="X285" s="155"/>
      <c r="Y285" s="155"/>
    </row>
    <row r="286">
      <c r="A286" s="817"/>
      <c r="B286" s="813"/>
      <c r="C286" s="813"/>
      <c r="D286" s="813"/>
      <c r="E286" s="813"/>
      <c r="F286" s="813"/>
      <c r="G286" s="813"/>
      <c r="H286" s="815"/>
      <c r="I286" s="813"/>
      <c r="J286" s="155"/>
      <c r="K286" s="155"/>
      <c r="L286" s="155"/>
      <c r="M286" s="155"/>
      <c r="N286" s="155"/>
      <c r="O286" s="155"/>
      <c r="P286" s="155"/>
      <c r="Q286" s="155"/>
      <c r="R286" s="155"/>
      <c r="S286" s="155"/>
      <c r="T286" s="155"/>
      <c r="U286" s="155"/>
      <c r="V286" s="155"/>
      <c r="W286" s="155"/>
      <c r="X286" s="155"/>
      <c r="Y286" s="155"/>
    </row>
    <row r="287">
      <c r="A287" s="817"/>
      <c r="B287" s="813"/>
      <c r="C287" s="813"/>
      <c r="D287" s="813"/>
      <c r="E287" s="813"/>
      <c r="F287" s="813"/>
      <c r="G287" s="813"/>
      <c r="H287" s="815"/>
      <c r="I287" s="813"/>
      <c r="J287" s="155"/>
      <c r="K287" s="155"/>
      <c r="L287" s="155"/>
      <c r="M287" s="155"/>
      <c r="N287" s="155"/>
      <c r="O287" s="155"/>
      <c r="P287" s="155"/>
      <c r="Q287" s="155"/>
      <c r="R287" s="155"/>
      <c r="S287" s="155"/>
      <c r="T287" s="155"/>
      <c r="U287" s="155"/>
      <c r="V287" s="155"/>
      <c r="W287" s="155"/>
      <c r="X287" s="155"/>
      <c r="Y287" s="155"/>
    </row>
    <row r="288">
      <c r="A288" s="817"/>
      <c r="B288" s="813"/>
      <c r="C288" s="813"/>
      <c r="D288" s="813"/>
      <c r="E288" s="813"/>
      <c r="F288" s="813"/>
      <c r="G288" s="813"/>
      <c r="H288" s="815"/>
      <c r="I288" s="813"/>
      <c r="J288" s="155"/>
      <c r="K288" s="155"/>
      <c r="L288" s="155"/>
      <c r="M288" s="155"/>
      <c r="N288" s="155"/>
      <c r="O288" s="155"/>
      <c r="P288" s="155"/>
      <c r="Q288" s="155"/>
      <c r="R288" s="155"/>
      <c r="S288" s="155"/>
      <c r="T288" s="155"/>
      <c r="U288" s="155"/>
      <c r="V288" s="155"/>
      <c r="W288" s="155"/>
      <c r="X288" s="155"/>
      <c r="Y288" s="155"/>
    </row>
    <row r="289">
      <c r="A289" s="817"/>
      <c r="B289" s="813"/>
      <c r="C289" s="813"/>
      <c r="D289" s="813"/>
      <c r="E289" s="813"/>
      <c r="F289" s="813"/>
      <c r="G289" s="813"/>
      <c r="H289" s="815"/>
      <c r="I289" s="813"/>
      <c r="J289" s="155"/>
      <c r="K289" s="155"/>
      <c r="L289" s="155"/>
      <c r="M289" s="155"/>
      <c r="N289" s="155"/>
      <c r="O289" s="155"/>
      <c r="P289" s="155"/>
      <c r="Q289" s="155"/>
      <c r="R289" s="155"/>
      <c r="S289" s="155"/>
      <c r="T289" s="155"/>
      <c r="U289" s="155"/>
      <c r="V289" s="155"/>
      <c r="W289" s="155"/>
      <c r="X289" s="155"/>
      <c r="Y289" s="155"/>
    </row>
    <row r="290">
      <c r="A290" s="817"/>
      <c r="B290" s="813"/>
      <c r="C290" s="813"/>
      <c r="D290" s="813"/>
      <c r="E290" s="813"/>
      <c r="F290" s="813"/>
      <c r="G290" s="813"/>
      <c r="H290" s="815"/>
      <c r="I290" s="813"/>
      <c r="J290" s="155"/>
      <c r="K290" s="155"/>
      <c r="L290" s="155"/>
      <c r="M290" s="155"/>
      <c r="N290" s="155"/>
      <c r="O290" s="155"/>
      <c r="P290" s="155"/>
      <c r="Q290" s="155"/>
      <c r="R290" s="155"/>
      <c r="S290" s="155"/>
      <c r="T290" s="155"/>
      <c r="U290" s="155"/>
      <c r="V290" s="155"/>
      <c r="W290" s="155"/>
      <c r="X290" s="155"/>
      <c r="Y290" s="155"/>
    </row>
    <row r="291">
      <c r="A291" s="817"/>
      <c r="B291" s="813"/>
      <c r="C291" s="813"/>
      <c r="D291" s="813"/>
      <c r="E291" s="813"/>
      <c r="F291" s="813"/>
      <c r="G291" s="813"/>
      <c r="H291" s="815"/>
      <c r="I291" s="813"/>
      <c r="J291" s="155"/>
      <c r="K291" s="155"/>
      <c r="L291" s="155"/>
      <c r="M291" s="155"/>
      <c r="N291" s="155"/>
      <c r="O291" s="155"/>
      <c r="P291" s="155"/>
      <c r="Q291" s="155"/>
      <c r="R291" s="155"/>
      <c r="S291" s="155"/>
      <c r="T291" s="155"/>
      <c r="U291" s="155"/>
      <c r="V291" s="155"/>
      <c r="W291" s="155"/>
      <c r="X291" s="155"/>
      <c r="Y291" s="155"/>
    </row>
    <row r="292">
      <c r="A292" s="817"/>
      <c r="B292" s="813"/>
      <c r="C292" s="813"/>
      <c r="D292" s="813"/>
      <c r="E292" s="813"/>
      <c r="F292" s="813"/>
      <c r="G292" s="813"/>
      <c r="H292" s="815"/>
      <c r="I292" s="813"/>
      <c r="J292" s="155"/>
      <c r="K292" s="155"/>
      <c r="L292" s="155"/>
      <c r="M292" s="155"/>
      <c r="N292" s="155"/>
      <c r="O292" s="155"/>
      <c r="P292" s="155"/>
      <c r="Q292" s="155"/>
      <c r="R292" s="155"/>
      <c r="S292" s="155"/>
      <c r="T292" s="155"/>
      <c r="U292" s="155"/>
      <c r="V292" s="155"/>
      <c r="W292" s="155"/>
      <c r="X292" s="155"/>
      <c r="Y292" s="155"/>
    </row>
    <row r="293">
      <c r="A293" s="817"/>
      <c r="B293" s="813"/>
      <c r="C293" s="813"/>
      <c r="D293" s="813"/>
      <c r="E293" s="813"/>
      <c r="F293" s="813"/>
      <c r="G293" s="813"/>
      <c r="H293" s="815"/>
      <c r="I293" s="813"/>
      <c r="J293" s="155"/>
      <c r="K293" s="155"/>
      <c r="L293" s="155"/>
      <c r="M293" s="155"/>
      <c r="N293" s="155"/>
      <c r="O293" s="155"/>
      <c r="P293" s="155"/>
      <c r="Q293" s="155"/>
      <c r="R293" s="155"/>
      <c r="S293" s="155"/>
      <c r="T293" s="155"/>
      <c r="U293" s="155"/>
      <c r="V293" s="155"/>
      <c r="W293" s="155"/>
      <c r="X293" s="155"/>
      <c r="Y293" s="155"/>
    </row>
    <row r="294">
      <c r="A294" s="817"/>
      <c r="B294" s="813"/>
      <c r="C294" s="813"/>
      <c r="D294" s="813"/>
      <c r="E294" s="813"/>
      <c r="F294" s="813"/>
      <c r="G294" s="813"/>
      <c r="H294" s="815"/>
      <c r="I294" s="813"/>
      <c r="J294" s="155"/>
      <c r="K294" s="155"/>
      <c r="L294" s="155"/>
      <c r="M294" s="155"/>
      <c r="N294" s="155"/>
      <c r="O294" s="155"/>
      <c r="P294" s="155"/>
      <c r="Q294" s="155"/>
      <c r="R294" s="155"/>
      <c r="S294" s="155"/>
      <c r="T294" s="155"/>
      <c r="U294" s="155"/>
      <c r="V294" s="155"/>
      <c r="W294" s="155"/>
      <c r="X294" s="155"/>
      <c r="Y294" s="155"/>
    </row>
    <row r="295">
      <c r="A295" s="817"/>
      <c r="B295" s="813"/>
      <c r="C295" s="813"/>
      <c r="D295" s="813"/>
      <c r="E295" s="813"/>
      <c r="F295" s="813"/>
      <c r="G295" s="813"/>
      <c r="H295" s="815"/>
      <c r="I295" s="813"/>
      <c r="J295" s="155"/>
      <c r="K295" s="155"/>
      <c r="L295" s="155"/>
      <c r="M295" s="155"/>
      <c r="N295" s="155"/>
      <c r="O295" s="155"/>
      <c r="P295" s="155"/>
      <c r="Q295" s="155"/>
      <c r="R295" s="155"/>
      <c r="S295" s="155"/>
      <c r="T295" s="155"/>
      <c r="U295" s="155"/>
      <c r="V295" s="155"/>
      <c r="W295" s="155"/>
      <c r="X295" s="155"/>
      <c r="Y295" s="155"/>
    </row>
    <row r="296">
      <c r="A296" s="817"/>
      <c r="B296" s="813"/>
      <c r="C296" s="813"/>
      <c r="D296" s="813"/>
      <c r="E296" s="813"/>
      <c r="F296" s="813"/>
      <c r="G296" s="813"/>
      <c r="H296" s="815"/>
      <c r="I296" s="813"/>
      <c r="J296" s="155"/>
      <c r="K296" s="155"/>
      <c r="L296" s="155"/>
      <c r="M296" s="155"/>
      <c r="N296" s="155"/>
      <c r="O296" s="155"/>
      <c r="P296" s="155"/>
      <c r="Q296" s="155"/>
      <c r="R296" s="155"/>
      <c r="S296" s="155"/>
      <c r="T296" s="155"/>
      <c r="U296" s="155"/>
      <c r="V296" s="155"/>
      <c r="W296" s="155"/>
      <c r="X296" s="155"/>
      <c r="Y296" s="155"/>
    </row>
    <row r="297">
      <c r="A297" s="817"/>
      <c r="B297" s="813"/>
      <c r="C297" s="813"/>
      <c r="D297" s="813"/>
      <c r="E297" s="813"/>
      <c r="F297" s="813"/>
      <c r="G297" s="813"/>
      <c r="H297" s="815"/>
      <c r="I297" s="813"/>
      <c r="J297" s="155"/>
      <c r="K297" s="155"/>
      <c r="L297" s="155"/>
      <c r="M297" s="155"/>
      <c r="N297" s="155"/>
      <c r="O297" s="155"/>
      <c r="P297" s="155"/>
      <c r="Q297" s="155"/>
      <c r="R297" s="155"/>
      <c r="S297" s="155"/>
      <c r="T297" s="155"/>
      <c r="U297" s="155"/>
      <c r="V297" s="155"/>
      <c r="W297" s="155"/>
      <c r="X297" s="155"/>
      <c r="Y297" s="155"/>
    </row>
    <row r="298">
      <c r="A298" s="817"/>
      <c r="B298" s="813"/>
      <c r="C298" s="813"/>
      <c r="D298" s="813"/>
      <c r="E298" s="813"/>
      <c r="F298" s="813"/>
      <c r="G298" s="813"/>
      <c r="H298" s="815"/>
      <c r="I298" s="813"/>
      <c r="J298" s="155"/>
      <c r="K298" s="155"/>
      <c r="L298" s="155"/>
      <c r="M298" s="155"/>
      <c r="N298" s="155"/>
      <c r="O298" s="155"/>
      <c r="P298" s="155"/>
      <c r="Q298" s="155"/>
      <c r="R298" s="155"/>
      <c r="S298" s="155"/>
      <c r="T298" s="155"/>
      <c r="U298" s="155"/>
      <c r="V298" s="155"/>
      <c r="W298" s="155"/>
      <c r="X298" s="155"/>
      <c r="Y298" s="155"/>
    </row>
    <row r="299">
      <c r="A299" s="817"/>
      <c r="B299" s="813"/>
      <c r="C299" s="813"/>
      <c r="D299" s="813"/>
      <c r="E299" s="813"/>
      <c r="F299" s="813"/>
      <c r="G299" s="813"/>
      <c r="H299" s="815"/>
      <c r="I299" s="813"/>
      <c r="J299" s="155"/>
      <c r="K299" s="155"/>
      <c r="L299" s="155"/>
      <c r="M299" s="155"/>
      <c r="N299" s="155"/>
      <c r="O299" s="155"/>
      <c r="P299" s="155"/>
      <c r="Q299" s="155"/>
      <c r="R299" s="155"/>
      <c r="S299" s="155"/>
      <c r="T299" s="155"/>
      <c r="U299" s="155"/>
      <c r="V299" s="155"/>
      <c r="W299" s="155"/>
      <c r="X299" s="155"/>
      <c r="Y299" s="155"/>
    </row>
    <row r="300">
      <c r="A300" s="817"/>
      <c r="B300" s="813"/>
      <c r="C300" s="813"/>
      <c r="D300" s="813"/>
      <c r="E300" s="813"/>
      <c r="F300" s="813"/>
      <c r="G300" s="813"/>
      <c r="H300" s="815"/>
      <c r="I300" s="813"/>
      <c r="J300" s="155"/>
      <c r="K300" s="155"/>
      <c r="L300" s="155"/>
      <c r="M300" s="155"/>
      <c r="N300" s="155"/>
      <c r="O300" s="155"/>
      <c r="P300" s="155"/>
      <c r="Q300" s="155"/>
      <c r="R300" s="155"/>
      <c r="S300" s="155"/>
      <c r="T300" s="155"/>
      <c r="U300" s="155"/>
      <c r="V300" s="155"/>
      <c r="W300" s="155"/>
      <c r="X300" s="155"/>
      <c r="Y300" s="155"/>
    </row>
    <row r="301">
      <c r="A301" s="817"/>
      <c r="B301" s="813"/>
      <c r="C301" s="813"/>
      <c r="D301" s="813"/>
      <c r="E301" s="813"/>
      <c r="F301" s="813"/>
      <c r="G301" s="813"/>
      <c r="H301" s="815"/>
      <c r="I301" s="813"/>
      <c r="J301" s="155"/>
      <c r="K301" s="155"/>
      <c r="L301" s="155"/>
      <c r="M301" s="155"/>
      <c r="N301" s="155"/>
      <c r="O301" s="155"/>
      <c r="P301" s="155"/>
      <c r="Q301" s="155"/>
      <c r="R301" s="155"/>
      <c r="S301" s="155"/>
      <c r="T301" s="155"/>
      <c r="U301" s="155"/>
      <c r="V301" s="155"/>
      <c r="W301" s="155"/>
      <c r="X301" s="155"/>
      <c r="Y301" s="155"/>
    </row>
    <row r="302">
      <c r="A302" s="817"/>
      <c r="B302" s="813"/>
      <c r="C302" s="813"/>
      <c r="D302" s="813"/>
      <c r="E302" s="813"/>
      <c r="F302" s="813"/>
      <c r="G302" s="813"/>
      <c r="H302" s="815"/>
      <c r="I302" s="813"/>
      <c r="J302" s="155"/>
      <c r="K302" s="155"/>
      <c r="L302" s="155"/>
      <c r="M302" s="155"/>
      <c r="N302" s="155"/>
      <c r="O302" s="155"/>
      <c r="P302" s="155"/>
      <c r="Q302" s="155"/>
      <c r="R302" s="155"/>
      <c r="S302" s="155"/>
      <c r="T302" s="155"/>
      <c r="U302" s="155"/>
      <c r="V302" s="155"/>
      <c r="W302" s="155"/>
      <c r="X302" s="155"/>
      <c r="Y302" s="155"/>
    </row>
    <row r="303">
      <c r="A303" s="817"/>
      <c r="B303" s="813"/>
      <c r="C303" s="813"/>
      <c r="D303" s="813"/>
      <c r="E303" s="813"/>
      <c r="F303" s="813"/>
      <c r="G303" s="813"/>
      <c r="H303" s="815"/>
      <c r="I303" s="813"/>
      <c r="J303" s="155"/>
      <c r="K303" s="155"/>
      <c r="L303" s="155"/>
      <c r="M303" s="155"/>
      <c r="N303" s="155"/>
      <c r="O303" s="155"/>
      <c r="P303" s="155"/>
      <c r="Q303" s="155"/>
      <c r="R303" s="155"/>
      <c r="S303" s="155"/>
      <c r="T303" s="155"/>
      <c r="U303" s="155"/>
      <c r="V303" s="155"/>
      <c r="W303" s="155"/>
      <c r="X303" s="155"/>
      <c r="Y303" s="155"/>
    </row>
    <row r="304">
      <c r="A304" s="817"/>
      <c r="B304" s="813"/>
      <c r="C304" s="813"/>
      <c r="D304" s="813"/>
      <c r="E304" s="813"/>
      <c r="F304" s="813"/>
      <c r="G304" s="813"/>
      <c r="H304" s="815"/>
      <c r="I304" s="813"/>
      <c r="J304" s="155"/>
      <c r="K304" s="155"/>
      <c r="L304" s="155"/>
      <c r="M304" s="155"/>
      <c r="N304" s="155"/>
      <c r="O304" s="155"/>
      <c r="P304" s="155"/>
      <c r="Q304" s="155"/>
      <c r="R304" s="155"/>
      <c r="S304" s="155"/>
      <c r="T304" s="155"/>
      <c r="U304" s="155"/>
      <c r="V304" s="155"/>
      <c r="W304" s="155"/>
      <c r="X304" s="155"/>
      <c r="Y304" s="155"/>
    </row>
    <row r="305">
      <c r="A305" s="817"/>
      <c r="B305" s="813"/>
      <c r="C305" s="813"/>
      <c r="D305" s="813"/>
      <c r="E305" s="813"/>
      <c r="F305" s="813"/>
      <c r="G305" s="813"/>
      <c r="H305" s="815"/>
      <c r="I305" s="813"/>
      <c r="J305" s="155"/>
      <c r="K305" s="155"/>
      <c r="L305" s="155"/>
      <c r="M305" s="155"/>
      <c r="N305" s="155"/>
      <c r="O305" s="155"/>
      <c r="P305" s="155"/>
      <c r="Q305" s="155"/>
      <c r="R305" s="155"/>
      <c r="S305" s="155"/>
      <c r="T305" s="155"/>
      <c r="U305" s="155"/>
      <c r="V305" s="155"/>
      <c r="W305" s="155"/>
      <c r="X305" s="155"/>
      <c r="Y305" s="155"/>
    </row>
    <row r="306">
      <c r="A306" s="817"/>
      <c r="B306" s="813"/>
      <c r="C306" s="813"/>
      <c r="D306" s="813"/>
      <c r="E306" s="813"/>
      <c r="F306" s="813"/>
      <c r="G306" s="813"/>
      <c r="H306" s="815"/>
      <c r="I306" s="813"/>
      <c r="J306" s="155"/>
      <c r="K306" s="155"/>
      <c r="L306" s="155"/>
      <c r="M306" s="155"/>
      <c r="N306" s="155"/>
      <c r="O306" s="155"/>
      <c r="P306" s="155"/>
      <c r="Q306" s="155"/>
      <c r="R306" s="155"/>
      <c r="S306" s="155"/>
      <c r="T306" s="155"/>
      <c r="U306" s="155"/>
      <c r="V306" s="155"/>
      <c r="W306" s="155"/>
      <c r="X306" s="155"/>
      <c r="Y306" s="155"/>
    </row>
    <row r="307">
      <c r="A307" s="817"/>
      <c r="B307" s="813"/>
      <c r="C307" s="813"/>
      <c r="D307" s="813"/>
      <c r="E307" s="813"/>
      <c r="F307" s="813"/>
      <c r="G307" s="813"/>
      <c r="H307" s="815"/>
      <c r="I307" s="813"/>
      <c r="J307" s="155"/>
      <c r="K307" s="155"/>
      <c r="L307" s="155"/>
      <c r="M307" s="155"/>
      <c r="N307" s="155"/>
      <c r="O307" s="155"/>
      <c r="P307" s="155"/>
      <c r="Q307" s="155"/>
      <c r="R307" s="155"/>
      <c r="S307" s="155"/>
      <c r="T307" s="155"/>
      <c r="U307" s="155"/>
      <c r="V307" s="155"/>
      <c r="W307" s="155"/>
      <c r="X307" s="155"/>
      <c r="Y307" s="155"/>
    </row>
    <row r="308">
      <c r="A308" s="817"/>
      <c r="B308" s="813"/>
      <c r="C308" s="813"/>
      <c r="D308" s="813"/>
      <c r="E308" s="813"/>
      <c r="F308" s="813"/>
      <c r="G308" s="813"/>
      <c r="H308" s="815"/>
      <c r="I308" s="813"/>
      <c r="J308" s="155"/>
      <c r="K308" s="155"/>
      <c r="L308" s="155"/>
      <c r="M308" s="155"/>
      <c r="N308" s="155"/>
      <c r="O308" s="155"/>
      <c r="P308" s="155"/>
      <c r="Q308" s="155"/>
      <c r="R308" s="155"/>
      <c r="S308" s="155"/>
      <c r="T308" s="155"/>
      <c r="U308" s="155"/>
      <c r="V308" s="155"/>
      <c r="W308" s="155"/>
      <c r="X308" s="155"/>
      <c r="Y308" s="155"/>
    </row>
    <row r="309">
      <c r="A309" s="817"/>
      <c r="B309" s="813"/>
      <c r="C309" s="813"/>
      <c r="D309" s="813"/>
      <c r="E309" s="813"/>
      <c r="F309" s="813"/>
      <c r="G309" s="813"/>
      <c r="H309" s="815"/>
      <c r="I309" s="813"/>
      <c r="J309" s="155"/>
      <c r="K309" s="155"/>
      <c r="L309" s="155"/>
      <c r="M309" s="155"/>
      <c r="N309" s="155"/>
      <c r="O309" s="155"/>
      <c r="P309" s="155"/>
      <c r="Q309" s="155"/>
      <c r="R309" s="155"/>
      <c r="S309" s="155"/>
      <c r="T309" s="155"/>
      <c r="U309" s="155"/>
      <c r="V309" s="155"/>
      <c r="W309" s="155"/>
      <c r="X309" s="155"/>
      <c r="Y309" s="155"/>
    </row>
    <row r="310">
      <c r="A310" s="817"/>
      <c r="B310" s="813"/>
      <c r="C310" s="813"/>
      <c r="D310" s="813"/>
      <c r="E310" s="813"/>
      <c r="F310" s="813"/>
      <c r="G310" s="813"/>
      <c r="H310" s="815"/>
      <c r="I310" s="813"/>
      <c r="J310" s="155"/>
      <c r="K310" s="155"/>
      <c r="L310" s="155"/>
      <c r="M310" s="155"/>
      <c r="N310" s="155"/>
      <c r="O310" s="155"/>
      <c r="P310" s="155"/>
      <c r="Q310" s="155"/>
      <c r="R310" s="155"/>
      <c r="S310" s="155"/>
      <c r="T310" s="155"/>
      <c r="U310" s="155"/>
      <c r="V310" s="155"/>
      <c r="W310" s="155"/>
      <c r="X310" s="155"/>
      <c r="Y310" s="155"/>
    </row>
    <row r="311">
      <c r="A311" s="817"/>
      <c r="B311" s="813"/>
      <c r="C311" s="813"/>
      <c r="D311" s="813"/>
      <c r="E311" s="813"/>
      <c r="F311" s="813"/>
      <c r="G311" s="813"/>
      <c r="H311" s="815"/>
      <c r="I311" s="813"/>
      <c r="J311" s="155"/>
      <c r="K311" s="155"/>
      <c r="L311" s="155"/>
      <c r="M311" s="155"/>
      <c r="N311" s="155"/>
      <c r="O311" s="155"/>
      <c r="P311" s="155"/>
      <c r="Q311" s="155"/>
      <c r="R311" s="155"/>
      <c r="S311" s="155"/>
      <c r="T311" s="155"/>
      <c r="U311" s="155"/>
      <c r="V311" s="155"/>
      <c r="W311" s="155"/>
      <c r="X311" s="155"/>
      <c r="Y311" s="155"/>
    </row>
    <row r="312">
      <c r="A312" s="817"/>
      <c r="B312" s="813"/>
      <c r="C312" s="813"/>
      <c r="D312" s="813"/>
      <c r="E312" s="813"/>
      <c r="F312" s="813"/>
      <c r="G312" s="813"/>
      <c r="H312" s="815"/>
      <c r="I312" s="813"/>
      <c r="J312" s="155"/>
      <c r="K312" s="155"/>
      <c r="L312" s="155"/>
      <c r="M312" s="155"/>
      <c r="N312" s="155"/>
      <c r="O312" s="155"/>
      <c r="P312" s="155"/>
      <c r="Q312" s="155"/>
      <c r="R312" s="155"/>
      <c r="S312" s="155"/>
      <c r="T312" s="155"/>
      <c r="U312" s="155"/>
      <c r="V312" s="155"/>
      <c r="W312" s="155"/>
      <c r="X312" s="155"/>
      <c r="Y312" s="155"/>
    </row>
    <row r="313">
      <c r="A313" s="817"/>
      <c r="B313" s="813"/>
      <c r="C313" s="813"/>
      <c r="D313" s="813"/>
      <c r="E313" s="813"/>
      <c r="F313" s="813"/>
      <c r="G313" s="813"/>
      <c r="H313" s="815"/>
      <c r="I313" s="813"/>
      <c r="J313" s="155"/>
      <c r="K313" s="155"/>
      <c r="L313" s="155"/>
      <c r="M313" s="155"/>
      <c r="N313" s="155"/>
      <c r="O313" s="155"/>
      <c r="P313" s="155"/>
      <c r="Q313" s="155"/>
      <c r="R313" s="155"/>
      <c r="S313" s="155"/>
      <c r="T313" s="155"/>
      <c r="U313" s="155"/>
      <c r="V313" s="155"/>
      <c r="W313" s="155"/>
      <c r="X313" s="155"/>
      <c r="Y313" s="155"/>
    </row>
    <row r="314">
      <c r="A314" s="817"/>
      <c r="B314" s="813"/>
      <c r="C314" s="813"/>
      <c r="D314" s="813"/>
      <c r="E314" s="813"/>
      <c r="F314" s="813"/>
      <c r="G314" s="813"/>
      <c r="H314" s="815"/>
      <c r="I314" s="813"/>
      <c r="J314" s="155"/>
      <c r="K314" s="155"/>
      <c r="L314" s="155"/>
      <c r="M314" s="155"/>
      <c r="N314" s="155"/>
      <c r="O314" s="155"/>
      <c r="P314" s="155"/>
      <c r="Q314" s="155"/>
      <c r="R314" s="155"/>
      <c r="S314" s="155"/>
      <c r="T314" s="155"/>
      <c r="U314" s="155"/>
      <c r="V314" s="155"/>
      <c r="W314" s="155"/>
      <c r="X314" s="155"/>
      <c r="Y314" s="155"/>
    </row>
    <row r="315">
      <c r="A315" s="817"/>
      <c r="B315" s="813"/>
      <c r="C315" s="813"/>
      <c r="D315" s="813"/>
      <c r="E315" s="813"/>
      <c r="F315" s="813"/>
      <c r="G315" s="813"/>
      <c r="H315" s="815"/>
      <c r="I315" s="813"/>
      <c r="J315" s="155"/>
      <c r="K315" s="155"/>
      <c r="L315" s="155"/>
      <c r="M315" s="155"/>
      <c r="N315" s="155"/>
      <c r="O315" s="155"/>
      <c r="P315" s="155"/>
      <c r="Q315" s="155"/>
      <c r="R315" s="155"/>
      <c r="S315" s="155"/>
      <c r="T315" s="155"/>
      <c r="U315" s="155"/>
      <c r="V315" s="155"/>
      <c r="W315" s="155"/>
      <c r="X315" s="155"/>
      <c r="Y315" s="155"/>
    </row>
    <row r="316">
      <c r="A316" s="817"/>
      <c r="B316" s="813"/>
      <c r="C316" s="813"/>
      <c r="D316" s="813"/>
      <c r="E316" s="813"/>
      <c r="F316" s="813"/>
      <c r="G316" s="813"/>
      <c r="H316" s="815"/>
      <c r="I316" s="813"/>
      <c r="J316" s="155"/>
      <c r="K316" s="155"/>
      <c r="L316" s="155"/>
      <c r="M316" s="155"/>
      <c r="N316" s="155"/>
      <c r="O316" s="155"/>
      <c r="P316" s="155"/>
      <c r="Q316" s="155"/>
      <c r="R316" s="155"/>
      <c r="S316" s="155"/>
      <c r="T316" s="155"/>
      <c r="U316" s="155"/>
      <c r="V316" s="155"/>
      <c r="W316" s="155"/>
      <c r="X316" s="155"/>
      <c r="Y316" s="155"/>
    </row>
    <row r="317">
      <c r="A317" s="817"/>
      <c r="B317" s="813"/>
      <c r="C317" s="813"/>
      <c r="D317" s="813"/>
      <c r="E317" s="813"/>
      <c r="F317" s="813"/>
      <c r="G317" s="813"/>
      <c r="H317" s="815"/>
      <c r="I317" s="813"/>
      <c r="J317" s="155"/>
      <c r="K317" s="155"/>
      <c r="L317" s="155"/>
      <c r="M317" s="155"/>
      <c r="N317" s="155"/>
      <c r="O317" s="155"/>
      <c r="P317" s="155"/>
      <c r="Q317" s="155"/>
      <c r="R317" s="155"/>
      <c r="S317" s="155"/>
      <c r="T317" s="155"/>
      <c r="U317" s="155"/>
      <c r="V317" s="155"/>
      <c r="W317" s="155"/>
      <c r="X317" s="155"/>
      <c r="Y317" s="155"/>
    </row>
    <row r="318">
      <c r="A318" s="817"/>
      <c r="B318" s="813"/>
      <c r="C318" s="813"/>
      <c r="D318" s="813"/>
      <c r="E318" s="813"/>
      <c r="F318" s="813"/>
      <c r="G318" s="813"/>
      <c r="H318" s="815"/>
      <c r="I318" s="813"/>
      <c r="J318" s="155"/>
      <c r="K318" s="155"/>
      <c r="L318" s="155"/>
      <c r="M318" s="155"/>
      <c r="N318" s="155"/>
      <c r="O318" s="155"/>
      <c r="P318" s="155"/>
      <c r="Q318" s="155"/>
      <c r="R318" s="155"/>
      <c r="S318" s="155"/>
      <c r="T318" s="155"/>
      <c r="U318" s="155"/>
      <c r="V318" s="155"/>
      <c r="W318" s="155"/>
      <c r="X318" s="155"/>
      <c r="Y318" s="155"/>
    </row>
    <row r="319">
      <c r="A319" s="817"/>
      <c r="B319" s="813"/>
      <c r="C319" s="813"/>
      <c r="D319" s="813"/>
      <c r="E319" s="813"/>
      <c r="F319" s="813"/>
      <c r="G319" s="813"/>
      <c r="H319" s="815"/>
      <c r="I319" s="813"/>
      <c r="J319" s="155"/>
      <c r="K319" s="155"/>
      <c r="L319" s="155"/>
      <c r="M319" s="155"/>
      <c r="N319" s="155"/>
      <c r="O319" s="155"/>
      <c r="P319" s="155"/>
      <c r="Q319" s="155"/>
      <c r="R319" s="155"/>
      <c r="S319" s="155"/>
      <c r="T319" s="155"/>
      <c r="U319" s="155"/>
      <c r="V319" s="155"/>
      <c r="W319" s="155"/>
      <c r="X319" s="155"/>
      <c r="Y319" s="155"/>
    </row>
    <row r="320">
      <c r="A320" s="817"/>
      <c r="B320" s="813"/>
      <c r="C320" s="813"/>
      <c r="D320" s="813"/>
      <c r="E320" s="813"/>
      <c r="F320" s="813"/>
      <c r="G320" s="813"/>
      <c r="H320" s="815"/>
      <c r="I320" s="813"/>
      <c r="J320" s="155"/>
      <c r="K320" s="155"/>
      <c r="L320" s="155"/>
      <c r="M320" s="155"/>
      <c r="N320" s="155"/>
      <c r="O320" s="155"/>
      <c r="P320" s="155"/>
      <c r="Q320" s="155"/>
      <c r="R320" s="155"/>
      <c r="S320" s="155"/>
      <c r="T320" s="155"/>
      <c r="U320" s="155"/>
      <c r="V320" s="155"/>
      <c r="W320" s="155"/>
      <c r="X320" s="155"/>
      <c r="Y320" s="155"/>
    </row>
    <row r="321">
      <c r="A321" s="817"/>
      <c r="B321" s="813"/>
      <c r="C321" s="813"/>
      <c r="D321" s="813"/>
      <c r="E321" s="813"/>
      <c r="F321" s="813"/>
      <c r="G321" s="813"/>
      <c r="H321" s="815"/>
      <c r="I321" s="813"/>
      <c r="J321" s="155"/>
      <c r="K321" s="155"/>
      <c r="L321" s="155"/>
      <c r="M321" s="155"/>
      <c r="N321" s="155"/>
      <c r="O321" s="155"/>
      <c r="P321" s="155"/>
      <c r="Q321" s="155"/>
      <c r="R321" s="155"/>
      <c r="S321" s="155"/>
      <c r="T321" s="155"/>
      <c r="U321" s="155"/>
      <c r="V321" s="155"/>
      <c r="W321" s="155"/>
      <c r="X321" s="155"/>
      <c r="Y321" s="155"/>
    </row>
    <row r="322">
      <c r="A322" s="817"/>
      <c r="B322" s="813"/>
      <c r="C322" s="813"/>
      <c r="D322" s="813"/>
      <c r="E322" s="813"/>
      <c r="F322" s="813"/>
      <c r="G322" s="813"/>
      <c r="H322" s="815"/>
      <c r="I322" s="813"/>
      <c r="J322" s="155"/>
      <c r="K322" s="155"/>
      <c r="L322" s="155"/>
      <c r="M322" s="155"/>
      <c r="N322" s="155"/>
      <c r="O322" s="155"/>
      <c r="P322" s="155"/>
      <c r="Q322" s="155"/>
      <c r="R322" s="155"/>
      <c r="S322" s="155"/>
      <c r="T322" s="155"/>
      <c r="U322" s="155"/>
      <c r="V322" s="155"/>
      <c r="W322" s="155"/>
      <c r="X322" s="155"/>
      <c r="Y322" s="155"/>
    </row>
    <row r="323">
      <c r="A323" s="817"/>
      <c r="B323" s="813"/>
      <c r="C323" s="813"/>
      <c r="D323" s="813"/>
      <c r="E323" s="813"/>
      <c r="F323" s="813"/>
      <c r="G323" s="813"/>
      <c r="H323" s="815"/>
      <c r="I323" s="813"/>
      <c r="J323" s="155"/>
      <c r="K323" s="155"/>
      <c r="L323" s="155"/>
      <c r="M323" s="155"/>
      <c r="N323" s="155"/>
      <c r="O323" s="155"/>
      <c r="P323" s="155"/>
      <c r="Q323" s="155"/>
      <c r="R323" s="155"/>
      <c r="S323" s="155"/>
      <c r="T323" s="155"/>
      <c r="U323" s="155"/>
      <c r="V323" s="155"/>
      <c r="W323" s="155"/>
      <c r="X323" s="155"/>
      <c r="Y323" s="155"/>
    </row>
    <row r="324">
      <c r="A324" s="817"/>
      <c r="B324" s="813"/>
      <c r="C324" s="813"/>
      <c r="D324" s="813"/>
      <c r="E324" s="813"/>
      <c r="F324" s="813"/>
      <c r="G324" s="813"/>
      <c r="H324" s="815"/>
      <c r="I324" s="813"/>
      <c r="J324" s="155"/>
      <c r="K324" s="155"/>
      <c r="L324" s="155"/>
      <c r="M324" s="155"/>
      <c r="N324" s="155"/>
      <c r="O324" s="155"/>
      <c r="P324" s="155"/>
      <c r="Q324" s="155"/>
      <c r="R324" s="155"/>
      <c r="S324" s="155"/>
      <c r="T324" s="155"/>
      <c r="U324" s="155"/>
      <c r="V324" s="155"/>
      <c r="W324" s="155"/>
      <c r="X324" s="155"/>
      <c r="Y324" s="155"/>
    </row>
    <row r="325">
      <c r="A325" s="817"/>
      <c r="B325" s="813"/>
      <c r="C325" s="813"/>
      <c r="D325" s="813"/>
      <c r="E325" s="813"/>
      <c r="F325" s="813"/>
      <c r="G325" s="813"/>
      <c r="H325" s="815"/>
      <c r="I325" s="813"/>
      <c r="J325" s="155"/>
      <c r="K325" s="155"/>
      <c r="L325" s="155"/>
      <c r="M325" s="155"/>
      <c r="N325" s="155"/>
      <c r="O325" s="155"/>
      <c r="P325" s="155"/>
      <c r="Q325" s="155"/>
      <c r="R325" s="155"/>
      <c r="S325" s="155"/>
      <c r="T325" s="155"/>
      <c r="U325" s="155"/>
      <c r="V325" s="155"/>
      <c r="W325" s="155"/>
      <c r="X325" s="155"/>
      <c r="Y325" s="155"/>
    </row>
    <row r="326">
      <c r="A326" s="817"/>
      <c r="B326" s="813"/>
      <c r="C326" s="813"/>
      <c r="D326" s="813"/>
      <c r="E326" s="813"/>
      <c r="F326" s="813"/>
      <c r="G326" s="813"/>
      <c r="H326" s="815"/>
      <c r="I326" s="813"/>
      <c r="J326" s="155"/>
      <c r="K326" s="155"/>
      <c r="L326" s="155"/>
      <c r="M326" s="155"/>
      <c r="N326" s="155"/>
      <c r="O326" s="155"/>
      <c r="P326" s="155"/>
      <c r="Q326" s="155"/>
      <c r="R326" s="155"/>
      <c r="S326" s="155"/>
      <c r="T326" s="155"/>
      <c r="U326" s="155"/>
      <c r="V326" s="155"/>
      <c r="W326" s="155"/>
      <c r="X326" s="155"/>
      <c r="Y326" s="155"/>
    </row>
    <row r="327">
      <c r="A327" s="817"/>
      <c r="B327" s="813"/>
      <c r="C327" s="813"/>
      <c r="D327" s="813"/>
      <c r="E327" s="813"/>
      <c r="F327" s="813"/>
      <c r="G327" s="813"/>
      <c r="H327" s="815"/>
      <c r="I327" s="813"/>
      <c r="J327" s="155"/>
      <c r="K327" s="155"/>
      <c r="L327" s="155"/>
      <c r="M327" s="155"/>
      <c r="N327" s="155"/>
      <c r="O327" s="155"/>
      <c r="P327" s="155"/>
      <c r="Q327" s="155"/>
      <c r="R327" s="155"/>
      <c r="S327" s="155"/>
      <c r="T327" s="155"/>
      <c r="U327" s="155"/>
      <c r="V327" s="155"/>
      <c r="W327" s="155"/>
      <c r="X327" s="155"/>
      <c r="Y327" s="155"/>
    </row>
    <row r="328">
      <c r="A328" s="817"/>
      <c r="B328" s="813"/>
      <c r="C328" s="813"/>
      <c r="D328" s="813"/>
      <c r="E328" s="813"/>
      <c r="F328" s="813"/>
      <c r="G328" s="813"/>
      <c r="H328" s="815"/>
      <c r="I328" s="813"/>
      <c r="J328" s="155"/>
      <c r="K328" s="155"/>
      <c r="L328" s="155"/>
      <c r="M328" s="155"/>
      <c r="N328" s="155"/>
      <c r="O328" s="155"/>
      <c r="P328" s="155"/>
      <c r="Q328" s="155"/>
      <c r="R328" s="155"/>
      <c r="S328" s="155"/>
      <c r="T328" s="155"/>
      <c r="U328" s="155"/>
      <c r="V328" s="155"/>
      <c r="W328" s="155"/>
      <c r="X328" s="155"/>
      <c r="Y328" s="155"/>
    </row>
    <row r="329">
      <c r="A329" s="817"/>
      <c r="B329" s="813"/>
      <c r="C329" s="813"/>
      <c r="D329" s="813"/>
      <c r="E329" s="813"/>
      <c r="F329" s="813"/>
      <c r="G329" s="813"/>
      <c r="H329" s="815"/>
      <c r="I329" s="813"/>
      <c r="J329" s="155"/>
      <c r="K329" s="155"/>
      <c r="L329" s="155"/>
      <c r="M329" s="155"/>
      <c r="N329" s="155"/>
      <c r="O329" s="155"/>
      <c r="P329" s="155"/>
      <c r="Q329" s="155"/>
      <c r="R329" s="155"/>
      <c r="S329" s="155"/>
      <c r="T329" s="155"/>
      <c r="U329" s="155"/>
      <c r="V329" s="155"/>
      <c r="W329" s="155"/>
      <c r="X329" s="155"/>
      <c r="Y329" s="155"/>
    </row>
    <row r="330">
      <c r="A330" s="817"/>
      <c r="B330" s="813"/>
      <c r="C330" s="813"/>
      <c r="D330" s="813"/>
      <c r="E330" s="813"/>
      <c r="F330" s="813"/>
      <c r="G330" s="813"/>
      <c r="H330" s="815"/>
      <c r="I330" s="813"/>
      <c r="J330" s="155"/>
      <c r="K330" s="155"/>
      <c r="L330" s="155"/>
      <c r="M330" s="155"/>
      <c r="N330" s="155"/>
      <c r="O330" s="155"/>
      <c r="P330" s="155"/>
      <c r="Q330" s="155"/>
      <c r="R330" s="155"/>
      <c r="S330" s="155"/>
      <c r="T330" s="155"/>
      <c r="U330" s="155"/>
      <c r="V330" s="155"/>
      <c r="W330" s="155"/>
      <c r="X330" s="155"/>
      <c r="Y330" s="155"/>
    </row>
    <row r="331">
      <c r="A331" s="817"/>
      <c r="B331" s="813"/>
      <c r="C331" s="813"/>
      <c r="D331" s="813"/>
      <c r="E331" s="813"/>
      <c r="F331" s="813"/>
      <c r="G331" s="813"/>
      <c r="H331" s="815"/>
      <c r="I331" s="813"/>
      <c r="J331" s="155"/>
      <c r="K331" s="155"/>
      <c r="L331" s="155"/>
      <c r="M331" s="155"/>
      <c r="N331" s="155"/>
      <c r="O331" s="155"/>
      <c r="P331" s="155"/>
      <c r="Q331" s="155"/>
      <c r="R331" s="155"/>
      <c r="S331" s="155"/>
      <c r="T331" s="155"/>
      <c r="U331" s="155"/>
      <c r="V331" s="155"/>
      <c r="W331" s="155"/>
      <c r="X331" s="155"/>
      <c r="Y331" s="155"/>
    </row>
    <row r="332">
      <c r="A332" s="817"/>
      <c r="B332" s="813"/>
      <c r="C332" s="813"/>
      <c r="D332" s="813"/>
      <c r="E332" s="813"/>
      <c r="F332" s="813"/>
      <c r="G332" s="813"/>
      <c r="H332" s="815"/>
      <c r="I332" s="813"/>
      <c r="J332" s="155"/>
      <c r="K332" s="155"/>
      <c r="L332" s="155"/>
      <c r="M332" s="155"/>
      <c r="N332" s="155"/>
      <c r="O332" s="155"/>
      <c r="P332" s="155"/>
      <c r="Q332" s="155"/>
      <c r="R332" s="155"/>
      <c r="S332" s="155"/>
      <c r="T332" s="155"/>
      <c r="U332" s="155"/>
      <c r="V332" s="155"/>
      <c r="W332" s="155"/>
      <c r="X332" s="155"/>
      <c r="Y332" s="155"/>
    </row>
    <row r="333">
      <c r="A333" s="817"/>
      <c r="B333" s="813"/>
      <c r="C333" s="813"/>
      <c r="D333" s="813"/>
      <c r="E333" s="813"/>
      <c r="F333" s="813"/>
      <c r="G333" s="813"/>
      <c r="H333" s="815"/>
      <c r="I333" s="813"/>
      <c r="J333" s="155"/>
      <c r="K333" s="155"/>
      <c r="L333" s="155"/>
      <c r="M333" s="155"/>
      <c r="N333" s="155"/>
      <c r="O333" s="155"/>
      <c r="P333" s="155"/>
      <c r="Q333" s="155"/>
      <c r="R333" s="155"/>
      <c r="S333" s="155"/>
      <c r="T333" s="155"/>
      <c r="U333" s="155"/>
      <c r="V333" s="155"/>
      <c r="W333" s="155"/>
      <c r="X333" s="155"/>
      <c r="Y333" s="155"/>
    </row>
    <row r="334">
      <c r="A334" s="817"/>
      <c r="B334" s="813"/>
      <c r="C334" s="813"/>
      <c r="D334" s="813"/>
      <c r="E334" s="813"/>
      <c r="F334" s="813"/>
      <c r="G334" s="813"/>
      <c r="H334" s="815"/>
      <c r="I334" s="813"/>
      <c r="J334" s="155"/>
      <c r="K334" s="155"/>
      <c r="L334" s="155"/>
      <c r="M334" s="155"/>
      <c r="N334" s="155"/>
      <c r="O334" s="155"/>
      <c r="P334" s="155"/>
      <c r="Q334" s="155"/>
      <c r="R334" s="155"/>
      <c r="S334" s="155"/>
      <c r="T334" s="155"/>
      <c r="U334" s="155"/>
      <c r="V334" s="155"/>
      <c r="W334" s="155"/>
      <c r="X334" s="155"/>
      <c r="Y334" s="155"/>
    </row>
    <row r="335">
      <c r="A335" s="817"/>
      <c r="B335" s="813"/>
      <c r="C335" s="813"/>
      <c r="D335" s="813"/>
      <c r="E335" s="813"/>
      <c r="F335" s="813"/>
      <c r="G335" s="813"/>
      <c r="H335" s="815"/>
      <c r="I335" s="813"/>
      <c r="J335" s="155"/>
      <c r="K335" s="155"/>
      <c r="L335" s="155"/>
      <c r="M335" s="155"/>
      <c r="N335" s="155"/>
      <c r="O335" s="155"/>
      <c r="P335" s="155"/>
      <c r="Q335" s="155"/>
      <c r="R335" s="155"/>
      <c r="S335" s="155"/>
      <c r="T335" s="155"/>
      <c r="U335" s="155"/>
      <c r="V335" s="155"/>
      <c r="W335" s="155"/>
      <c r="X335" s="155"/>
      <c r="Y335" s="155"/>
    </row>
    <row r="336">
      <c r="A336" s="817"/>
      <c r="B336" s="813"/>
      <c r="C336" s="813"/>
      <c r="D336" s="813"/>
      <c r="E336" s="813"/>
      <c r="F336" s="813"/>
      <c r="G336" s="813"/>
      <c r="H336" s="815"/>
      <c r="I336" s="813"/>
      <c r="J336" s="155"/>
      <c r="K336" s="155"/>
      <c r="L336" s="155"/>
      <c r="M336" s="155"/>
      <c r="N336" s="155"/>
      <c r="O336" s="155"/>
      <c r="P336" s="155"/>
      <c r="Q336" s="155"/>
      <c r="R336" s="155"/>
      <c r="S336" s="155"/>
      <c r="T336" s="155"/>
      <c r="U336" s="155"/>
      <c r="V336" s="155"/>
      <c r="W336" s="155"/>
      <c r="X336" s="155"/>
      <c r="Y336" s="155"/>
    </row>
    <row r="337">
      <c r="A337" s="817"/>
      <c r="B337" s="813"/>
      <c r="C337" s="813"/>
      <c r="D337" s="813"/>
      <c r="E337" s="813"/>
      <c r="F337" s="813"/>
      <c r="G337" s="813"/>
      <c r="H337" s="815"/>
      <c r="I337" s="813"/>
      <c r="J337" s="155"/>
      <c r="K337" s="155"/>
      <c r="L337" s="155"/>
      <c r="M337" s="155"/>
      <c r="N337" s="155"/>
      <c r="O337" s="155"/>
      <c r="P337" s="155"/>
      <c r="Q337" s="155"/>
      <c r="R337" s="155"/>
      <c r="S337" s="155"/>
      <c r="T337" s="155"/>
      <c r="U337" s="155"/>
      <c r="V337" s="155"/>
      <c r="W337" s="155"/>
      <c r="X337" s="155"/>
      <c r="Y337" s="155"/>
    </row>
    <row r="338">
      <c r="A338" s="817"/>
      <c r="B338" s="813"/>
      <c r="C338" s="813"/>
      <c r="D338" s="813"/>
      <c r="E338" s="813"/>
      <c r="F338" s="813"/>
      <c r="G338" s="813"/>
      <c r="H338" s="815"/>
      <c r="I338" s="813"/>
      <c r="J338" s="155"/>
      <c r="K338" s="155"/>
      <c r="L338" s="155"/>
      <c r="M338" s="155"/>
      <c r="N338" s="155"/>
      <c r="O338" s="155"/>
      <c r="P338" s="155"/>
      <c r="Q338" s="155"/>
      <c r="R338" s="155"/>
      <c r="S338" s="155"/>
      <c r="T338" s="155"/>
      <c r="U338" s="155"/>
      <c r="V338" s="155"/>
      <c r="W338" s="155"/>
      <c r="X338" s="155"/>
      <c r="Y338" s="155"/>
    </row>
    <row r="339">
      <c r="A339" s="817"/>
      <c r="B339" s="813"/>
      <c r="C339" s="813"/>
      <c r="D339" s="813"/>
      <c r="E339" s="813"/>
      <c r="F339" s="813"/>
      <c r="G339" s="813"/>
      <c r="H339" s="815"/>
      <c r="I339" s="813"/>
      <c r="J339" s="155"/>
      <c r="K339" s="155"/>
      <c r="L339" s="155"/>
      <c r="M339" s="155"/>
      <c r="N339" s="155"/>
      <c r="O339" s="155"/>
      <c r="P339" s="155"/>
      <c r="Q339" s="155"/>
      <c r="R339" s="155"/>
      <c r="S339" s="155"/>
      <c r="T339" s="155"/>
      <c r="U339" s="155"/>
      <c r="V339" s="155"/>
      <c r="W339" s="155"/>
      <c r="X339" s="155"/>
      <c r="Y339" s="155"/>
    </row>
    <row r="340">
      <c r="A340" s="817"/>
      <c r="B340" s="813"/>
      <c r="C340" s="813"/>
      <c r="D340" s="813"/>
      <c r="E340" s="813"/>
      <c r="F340" s="813"/>
      <c r="G340" s="813"/>
      <c r="H340" s="815"/>
      <c r="I340" s="813"/>
      <c r="J340" s="155"/>
      <c r="K340" s="155"/>
      <c r="L340" s="155"/>
      <c r="M340" s="155"/>
      <c r="N340" s="155"/>
      <c r="O340" s="155"/>
      <c r="P340" s="155"/>
      <c r="Q340" s="155"/>
      <c r="R340" s="155"/>
      <c r="S340" s="155"/>
      <c r="T340" s="155"/>
      <c r="U340" s="155"/>
      <c r="V340" s="155"/>
      <c r="W340" s="155"/>
      <c r="X340" s="155"/>
      <c r="Y340" s="155"/>
    </row>
    <row r="341">
      <c r="A341" s="817"/>
      <c r="B341" s="813"/>
      <c r="C341" s="813"/>
      <c r="D341" s="813"/>
      <c r="E341" s="813"/>
      <c r="F341" s="813"/>
      <c r="G341" s="813"/>
      <c r="H341" s="815"/>
      <c r="I341" s="813"/>
      <c r="J341" s="155"/>
      <c r="K341" s="155"/>
      <c r="L341" s="155"/>
      <c r="M341" s="155"/>
      <c r="N341" s="155"/>
      <c r="O341" s="155"/>
      <c r="P341" s="155"/>
      <c r="Q341" s="155"/>
      <c r="R341" s="155"/>
      <c r="S341" s="155"/>
      <c r="T341" s="155"/>
      <c r="U341" s="155"/>
      <c r="V341" s="155"/>
      <c r="W341" s="155"/>
      <c r="X341" s="155"/>
      <c r="Y341" s="155"/>
    </row>
    <row r="342">
      <c r="A342" s="817"/>
      <c r="B342" s="813"/>
      <c r="C342" s="813"/>
      <c r="D342" s="813"/>
      <c r="E342" s="813"/>
      <c r="F342" s="813"/>
      <c r="G342" s="813"/>
      <c r="H342" s="815"/>
      <c r="I342" s="813"/>
      <c r="J342" s="155"/>
      <c r="K342" s="155"/>
      <c r="L342" s="155"/>
      <c r="M342" s="155"/>
      <c r="N342" s="155"/>
      <c r="O342" s="155"/>
      <c r="P342" s="155"/>
      <c r="Q342" s="155"/>
      <c r="R342" s="155"/>
      <c r="S342" s="155"/>
      <c r="T342" s="155"/>
      <c r="U342" s="155"/>
      <c r="V342" s="155"/>
      <c r="W342" s="155"/>
      <c r="X342" s="155"/>
      <c r="Y342" s="155"/>
    </row>
    <row r="343">
      <c r="A343" s="817"/>
      <c r="B343" s="813"/>
      <c r="C343" s="813"/>
      <c r="D343" s="813"/>
      <c r="E343" s="813"/>
      <c r="F343" s="813"/>
      <c r="G343" s="813"/>
      <c r="H343" s="815"/>
      <c r="I343" s="813"/>
      <c r="J343" s="155"/>
      <c r="K343" s="155"/>
      <c r="L343" s="155"/>
      <c r="M343" s="155"/>
      <c r="N343" s="155"/>
      <c r="O343" s="155"/>
      <c r="P343" s="155"/>
      <c r="Q343" s="155"/>
      <c r="R343" s="155"/>
      <c r="S343" s="155"/>
      <c r="T343" s="155"/>
      <c r="U343" s="155"/>
      <c r="V343" s="155"/>
      <c r="W343" s="155"/>
      <c r="X343" s="155"/>
      <c r="Y343" s="155"/>
    </row>
    <row r="344">
      <c r="A344" s="817"/>
      <c r="B344" s="813"/>
      <c r="C344" s="813"/>
      <c r="D344" s="813"/>
      <c r="E344" s="813"/>
      <c r="F344" s="813"/>
      <c r="G344" s="813"/>
      <c r="H344" s="815"/>
      <c r="I344" s="813"/>
      <c r="J344" s="155"/>
      <c r="K344" s="155"/>
      <c r="L344" s="155"/>
      <c r="M344" s="155"/>
      <c r="N344" s="155"/>
      <c r="O344" s="155"/>
      <c r="P344" s="155"/>
      <c r="Q344" s="155"/>
      <c r="R344" s="155"/>
      <c r="S344" s="155"/>
      <c r="T344" s="155"/>
      <c r="U344" s="155"/>
      <c r="V344" s="155"/>
      <c r="W344" s="155"/>
      <c r="X344" s="155"/>
      <c r="Y344" s="155"/>
    </row>
    <row r="345">
      <c r="A345" s="817"/>
      <c r="B345" s="813"/>
      <c r="C345" s="813"/>
      <c r="D345" s="813"/>
      <c r="E345" s="813"/>
      <c r="F345" s="813"/>
      <c r="G345" s="813"/>
      <c r="H345" s="815"/>
      <c r="I345" s="813"/>
      <c r="J345" s="155"/>
      <c r="K345" s="155"/>
      <c r="L345" s="155"/>
      <c r="M345" s="155"/>
      <c r="N345" s="155"/>
      <c r="O345" s="155"/>
      <c r="P345" s="155"/>
      <c r="Q345" s="155"/>
      <c r="R345" s="155"/>
      <c r="S345" s="155"/>
      <c r="T345" s="155"/>
      <c r="U345" s="155"/>
      <c r="V345" s="155"/>
      <c r="W345" s="155"/>
      <c r="X345" s="155"/>
      <c r="Y345" s="155"/>
    </row>
    <row r="346">
      <c r="A346" s="817"/>
      <c r="B346" s="813"/>
      <c r="C346" s="813"/>
      <c r="D346" s="813"/>
      <c r="E346" s="813"/>
      <c r="F346" s="813"/>
      <c r="G346" s="813"/>
      <c r="H346" s="815"/>
      <c r="I346" s="813"/>
      <c r="J346" s="155"/>
      <c r="K346" s="155"/>
      <c r="L346" s="155"/>
      <c r="M346" s="155"/>
      <c r="N346" s="155"/>
      <c r="O346" s="155"/>
      <c r="P346" s="155"/>
      <c r="Q346" s="155"/>
      <c r="R346" s="155"/>
      <c r="S346" s="155"/>
      <c r="T346" s="155"/>
      <c r="U346" s="155"/>
      <c r="V346" s="155"/>
      <c r="W346" s="155"/>
      <c r="X346" s="155"/>
      <c r="Y346" s="155"/>
    </row>
    <row r="347">
      <c r="A347" s="817"/>
      <c r="B347" s="813"/>
      <c r="C347" s="813"/>
      <c r="D347" s="813"/>
      <c r="E347" s="813"/>
      <c r="F347" s="813"/>
      <c r="G347" s="813"/>
      <c r="H347" s="815"/>
      <c r="I347" s="813"/>
      <c r="J347" s="155"/>
      <c r="K347" s="155"/>
      <c r="L347" s="155"/>
      <c r="M347" s="155"/>
      <c r="N347" s="155"/>
      <c r="O347" s="155"/>
      <c r="P347" s="155"/>
      <c r="Q347" s="155"/>
      <c r="R347" s="155"/>
      <c r="S347" s="155"/>
      <c r="T347" s="155"/>
      <c r="U347" s="155"/>
      <c r="V347" s="155"/>
      <c r="W347" s="155"/>
      <c r="X347" s="155"/>
      <c r="Y347" s="155"/>
    </row>
    <row r="348">
      <c r="A348" s="817"/>
      <c r="B348" s="813"/>
      <c r="C348" s="813"/>
      <c r="D348" s="813"/>
      <c r="E348" s="813"/>
      <c r="F348" s="813"/>
      <c r="G348" s="813"/>
      <c r="H348" s="815"/>
      <c r="I348" s="813"/>
      <c r="J348" s="155"/>
      <c r="K348" s="155"/>
      <c r="L348" s="155"/>
      <c r="M348" s="155"/>
      <c r="N348" s="155"/>
      <c r="O348" s="155"/>
      <c r="P348" s="155"/>
      <c r="Q348" s="155"/>
      <c r="R348" s="155"/>
      <c r="S348" s="155"/>
      <c r="T348" s="155"/>
      <c r="U348" s="155"/>
      <c r="V348" s="155"/>
      <c r="W348" s="155"/>
      <c r="X348" s="155"/>
      <c r="Y348" s="155"/>
    </row>
    <row r="349">
      <c r="A349" s="817"/>
      <c r="B349" s="813"/>
      <c r="C349" s="813"/>
      <c r="D349" s="813"/>
      <c r="E349" s="813"/>
      <c r="F349" s="813"/>
      <c r="G349" s="813"/>
      <c r="H349" s="815"/>
      <c r="I349" s="813"/>
      <c r="J349" s="155"/>
      <c r="K349" s="155"/>
      <c r="L349" s="155"/>
      <c r="M349" s="155"/>
      <c r="N349" s="155"/>
      <c r="O349" s="155"/>
      <c r="P349" s="155"/>
      <c r="Q349" s="155"/>
      <c r="R349" s="155"/>
      <c r="S349" s="155"/>
      <c r="T349" s="155"/>
      <c r="U349" s="155"/>
      <c r="V349" s="155"/>
      <c r="W349" s="155"/>
      <c r="X349" s="155"/>
      <c r="Y349" s="155"/>
    </row>
    <row r="350">
      <c r="A350" s="817"/>
      <c r="B350" s="813"/>
      <c r="C350" s="813"/>
      <c r="D350" s="813"/>
      <c r="E350" s="813"/>
      <c r="F350" s="813"/>
      <c r="G350" s="813"/>
      <c r="H350" s="815"/>
      <c r="I350" s="813"/>
      <c r="J350" s="155"/>
      <c r="K350" s="155"/>
      <c r="L350" s="155"/>
      <c r="M350" s="155"/>
      <c r="N350" s="155"/>
      <c r="O350" s="155"/>
      <c r="P350" s="155"/>
      <c r="Q350" s="155"/>
      <c r="R350" s="155"/>
      <c r="S350" s="155"/>
      <c r="T350" s="155"/>
      <c r="U350" s="155"/>
      <c r="V350" s="155"/>
      <c r="W350" s="155"/>
      <c r="X350" s="155"/>
      <c r="Y350" s="155"/>
    </row>
    <row r="351">
      <c r="A351" s="817"/>
      <c r="B351" s="813"/>
      <c r="C351" s="813"/>
      <c r="D351" s="813"/>
      <c r="E351" s="813"/>
      <c r="F351" s="813"/>
      <c r="G351" s="813"/>
      <c r="H351" s="815"/>
      <c r="I351" s="813"/>
      <c r="J351" s="155"/>
      <c r="K351" s="155"/>
      <c r="L351" s="155"/>
      <c r="M351" s="155"/>
      <c r="N351" s="155"/>
      <c r="O351" s="155"/>
      <c r="P351" s="155"/>
      <c r="Q351" s="155"/>
      <c r="R351" s="155"/>
      <c r="S351" s="155"/>
      <c r="T351" s="155"/>
      <c r="U351" s="155"/>
      <c r="V351" s="155"/>
      <c r="W351" s="155"/>
      <c r="X351" s="155"/>
      <c r="Y351" s="155"/>
    </row>
    <row r="352">
      <c r="A352" s="817"/>
      <c r="B352" s="813"/>
      <c r="C352" s="813"/>
      <c r="D352" s="813"/>
      <c r="E352" s="813"/>
      <c r="F352" s="813"/>
      <c r="G352" s="813"/>
      <c r="H352" s="815"/>
      <c r="I352" s="813"/>
      <c r="J352" s="155"/>
      <c r="K352" s="155"/>
      <c r="L352" s="155"/>
      <c r="M352" s="155"/>
      <c r="N352" s="155"/>
      <c r="O352" s="155"/>
      <c r="P352" s="155"/>
      <c r="Q352" s="155"/>
      <c r="R352" s="155"/>
      <c r="S352" s="155"/>
      <c r="T352" s="155"/>
      <c r="U352" s="155"/>
      <c r="V352" s="155"/>
      <c r="W352" s="155"/>
      <c r="X352" s="155"/>
      <c r="Y352" s="155"/>
    </row>
    <row r="353">
      <c r="A353" s="817"/>
      <c r="B353" s="813"/>
      <c r="C353" s="813"/>
      <c r="D353" s="813"/>
      <c r="E353" s="813"/>
      <c r="F353" s="813"/>
      <c r="G353" s="813"/>
      <c r="H353" s="815"/>
      <c r="I353" s="813"/>
      <c r="J353" s="155"/>
      <c r="K353" s="155"/>
      <c r="L353" s="155"/>
      <c r="M353" s="155"/>
      <c r="N353" s="155"/>
      <c r="O353" s="155"/>
      <c r="P353" s="155"/>
      <c r="Q353" s="155"/>
      <c r="R353" s="155"/>
      <c r="S353" s="155"/>
      <c r="T353" s="155"/>
      <c r="U353" s="155"/>
      <c r="V353" s="155"/>
      <c r="W353" s="155"/>
      <c r="X353" s="155"/>
      <c r="Y353" s="155"/>
    </row>
    <row r="354">
      <c r="A354" s="817"/>
      <c r="B354" s="813"/>
      <c r="C354" s="813"/>
      <c r="D354" s="813"/>
      <c r="E354" s="813"/>
      <c r="F354" s="813"/>
      <c r="G354" s="813"/>
      <c r="H354" s="815"/>
      <c r="I354" s="813"/>
      <c r="J354" s="155"/>
      <c r="K354" s="155"/>
      <c r="L354" s="155"/>
      <c r="M354" s="155"/>
      <c r="N354" s="155"/>
      <c r="O354" s="155"/>
      <c r="P354" s="155"/>
      <c r="Q354" s="155"/>
      <c r="R354" s="155"/>
      <c r="S354" s="155"/>
      <c r="T354" s="155"/>
      <c r="U354" s="155"/>
      <c r="V354" s="155"/>
      <c r="W354" s="155"/>
      <c r="X354" s="155"/>
      <c r="Y354" s="155"/>
    </row>
    <row r="355">
      <c r="A355" s="817"/>
      <c r="B355" s="813"/>
      <c r="C355" s="813"/>
      <c r="D355" s="813"/>
      <c r="E355" s="813"/>
      <c r="F355" s="813"/>
      <c r="G355" s="813"/>
      <c r="H355" s="815"/>
      <c r="I355" s="813"/>
      <c r="J355" s="155"/>
      <c r="K355" s="155"/>
      <c r="L355" s="155"/>
      <c r="M355" s="155"/>
      <c r="N355" s="155"/>
      <c r="O355" s="155"/>
      <c r="P355" s="155"/>
      <c r="Q355" s="155"/>
      <c r="R355" s="155"/>
      <c r="S355" s="155"/>
      <c r="T355" s="155"/>
      <c r="U355" s="155"/>
      <c r="V355" s="155"/>
      <c r="W355" s="155"/>
      <c r="X355" s="155"/>
      <c r="Y355" s="155"/>
    </row>
    <row r="356">
      <c r="A356" s="817"/>
      <c r="B356" s="813"/>
      <c r="C356" s="813"/>
      <c r="D356" s="813"/>
      <c r="E356" s="813"/>
      <c r="F356" s="813"/>
      <c r="G356" s="813"/>
      <c r="H356" s="815"/>
      <c r="I356" s="813"/>
      <c r="J356" s="155"/>
      <c r="K356" s="155"/>
      <c r="L356" s="155"/>
      <c r="M356" s="155"/>
      <c r="N356" s="155"/>
      <c r="O356" s="155"/>
      <c r="P356" s="155"/>
      <c r="Q356" s="155"/>
      <c r="R356" s="155"/>
      <c r="S356" s="155"/>
      <c r="T356" s="155"/>
      <c r="U356" s="155"/>
      <c r="V356" s="155"/>
      <c r="W356" s="155"/>
      <c r="X356" s="155"/>
      <c r="Y356" s="155"/>
    </row>
    <row r="357">
      <c r="A357" s="817"/>
      <c r="B357" s="813"/>
      <c r="C357" s="813"/>
      <c r="D357" s="813"/>
      <c r="E357" s="813"/>
      <c r="F357" s="813"/>
      <c r="G357" s="813"/>
      <c r="H357" s="815"/>
      <c r="I357" s="813"/>
      <c r="J357" s="155"/>
      <c r="K357" s="155"/>
      <c r="L357" s="155"/>
      <c r="M357" s="155"/>
      <c r="N357" s="155"/>
      <c r="O357" s="155"/>
      <c r="P357" s="155"/>
      <c r="Q357" s="155"/>
      <c r="R357" s="155"/>
      <c r="S357" s="155"/>
      <c r="T357" s="155"/>
      <c r="U357" s="155"/>
      <c r="V357" s="155"/>
      <c r="W357" s="155"/>
      <c r="X357" s="155"/>
      <c r="Y357" s="155"/>
    </row>
    <row r="358">
      <c r="A358" s="817"/>
      <c r="B358" s="813"/>
      <c r="C358" s="813"/>
      <c r="D358" s="813"/>
      <c r="E358" s="813"/>
      <c r="F358" s="813"/>
      <c r="G358" s="813"/>
      <c r="H358" s="815"/>
      <c r="I358" s="813"/>
      <c r="J358" s="155"/>
      <c r="K358" s="155"/>
      <c r="L358" s="155"/>
      <c r="M358" s="155"/>
      <c r="N358" s="155"/>
      <c r="O358" s="155"/>
      <c r="P358" s="155"/>
      <c r="Q358" s="155"/>
      <c r="R358" s="155"/>
      <c r="S358" s="155"/>
      <c r="T358" s="155"/>
      <c r="U358" s="155"/>
      <c r="V358" s="155"/>
      <c r="W358" s="155"/>
      <c r="X358" s="155"/>
      <c r="Y358" s="155"/>
    </row>
    <row r="359">
      <c r="A359" s="817"/>
      <c r="B359" s="813"/>
      <c r="C359" s="813"/>
      <c r="D359" s="813"/>
      <c r="E359" s="813"/>
      <c r="F359" s="813"/>
      <c r="G359" s="813"/>
      <c r="H359" s="815"/>
      <c r="I359" s="813"/>
      <c r="J359" s="155"/>
      <c r="K359" s="155"/>
      <c r="L359" s="155"/>
      <c r="M359" s="155"/>
      <c r="N359" s="155"/>
      <c r="O359" s="155"/>
      <c r="P359" s="155"/>
      <c r="Q359" s="155"/>
      <c r="R359" s="155"/>
      <c r="S359" s="155"/>
      <c r="T359" s="155"/>
      <c r="U359" s="155"/>
      <c r="V359" s="155"/>
      <c r="W359" s="155"/>
      <c r="X359" s="155"/>
      <c r="Y359" s="155"/>
    </row>
    <row r="360">
      <c r="A360" s="817"/>
      <c r="B360" s="813"/>
      <c r="C360" s="813"/>
      <c r="D360" s="813"/>
      <c r="E360" s="813"/>
      <c r="F360" s="813"/>
      <c r="G360" s="813"/>
      <c r="H360" s="815"/>
      <c r="I360" s="813"/>
      <c r="J360" s="155"/>
      <c r="K360" s="155"/>
      <c r="L360" s="155"/>
      <c r="M360" s="155"/>
      <c r="N360" s="155"/>
      <c r="O360" s="155"/>
      <c r="P360" s="155"/>
      <c r="Q360" s="155"/>
      <c r="R360" s="155"/>
      <c r="S360" s="155"/>
      <c r="T360" s="155"/>
      <c r="U360" s="155"/>
      <c r="V360" s="155"/>
      <c r="W360" s="155"/>
      <c r="X360" s="155"/>
      <c r="Y360" s="155"/>
    </row>
    <row r="361">
      <c r="A361" s="817"/>
      <c r="B361" s="813"/>
      <c r="C361" s="813"/>
      <c r="D361" s="813"/>
      <c r="E361" s="813"/>
      <c r="F361" s="813"/>
      <c r="G361" s="813"/>
      <c r="H361" s="815"/>
      <c r="I361" s="813"/>
      <c r="J361" s="155"/>
      <c r="K361" s="155"/>
      <c r="L361" s="155"/>
      <c r="M361" s="155"/>
      <c r="N361" s="155"/>
      <c r="O361" s="155"/>
      <c r="P361" s="155"/>
      <c r="Q361" s="155"/>
      <c r="R361" s="155"/>
      <c r="S361" s="155"/>
      <c r="T361" s="155"/>
      <c r="U361" s="155"/>
      <c r="V361" s="155"/>
      <c r="W361" s="155"/>
      <c r="X361" s="155"/>
      <c r="Y361" s="155"/>
    </row>
    <row r="362">
      <c r="A362" s="817"/>
      <c r="B362" s="813"/>
      <c r="C362" s="813"/>
      <c r="D362" s="813"/>
      <c r="E362" s="813"/>
      <c r="F362" s="813"/>
      <c r="G362" s="813"/>
      <c r="H362" s="815"/>
      <c r="I362" s="813"/>
      <c r="J362" s="155"/>
      <c r="K362" s="155"/>
      <c r="L362" s="155"/>
      <c r="M362" s="155"/>
      <c r="N362" s="155"/>
      <c r="O362" s="155"/>
      <c r="P362" s="155"/>
      <c r="Q362" s="155"/>
      <c r="R362" s="155"/>
      <c r="S362" s="155"/>
      <c r="T362" s="155"/>
      <c r="U362" s="155"/>
      <c r="V362" s="155"/>
      <c r="W362" s="155"/>
      <c r="X362" s="155"/>
      <c r="Y362" s="155"/>
    </row>
    <row r="363">
      <c r="A363" s="817"/>
      <c r="B363" s="813"/>
      <c r="C363" s="813"/>
      <c r="D363" s="813"/>
      <c r="E363" s="813"/>
      <c r="F363" s="813"/>
      <c r="G363" s="813"/>
      <c r="H363" s="815"/>
      <c r="I363" s="813"/>
      <c r="J363" s="155"/>
      <c r="K363" s="155"/>
      <c r="L363" s="155"/>
      <c r="M363" s="155"/>
      <c r="N363" s="155"/>
      <c r="O363" s="155"/>
      <c r="P363" s="155"/>
      <c r="Q363" s="155"/>
      <c r="R363" s="155"/>
      <c r="S363" s="155"/>
      <c r="T363" s="155"/>
      <c r="U363" s="155"/>
      <c r="V363" s="155"/>
      <c r="W363" s="155"/>
      <c r="X363" s="155"/>
      <c r="Y363" s="155"/>
    </row>
    <row r="364">
      <c r="A364" s="817"/>
      <c r="B364" s="813"/>
      <c r="C364" s="813"/>
      <c r="D364" s="813"/>
      <c r="E364" s="813"/>
      <c r="F364" s="813"/>
      <c r="G364" s="813"/>
      <c r="H364" s="815"/>
      <c r="I364" s="813"/>
      <c r="J364" s="155"/>
      <c r="K364" s="155"/>
      <c r="L364" s="155"/>
      <c r="M364" s="155"/>
      <c r="N364" s="155"/>
      <c r="O364" s="155"/>
      <c r="P364" s="155"/>
      <c r="Q364" s="155"/>
      <c r="R364" s="155"/>
      <c r="S364" s="155"/>
      <c r="T364" s="155"/>
      <c r="U364" s="155"/>
      <c r="V364" s="155"/>
      <c r="W364" s="155"/>
      <c r="X364" s="155"/>
      <c r="Y364" s="155"/>
    </row>
    <row r="365">
      <c r="A365" s="817"/>
      <c r="B365" s="813"/>
      <c r="C365" s="813"/>
      <c r="D365" s="813"/>
      <c r="E365" s="813"/>
      <c r="F365" s="813"/>
      <c r="G365" s="813"/>
      <c r="H365" s="815"/>
      <c r="I365" s="813"/>
      <c r="J365" s="155"/>
      <c r="K365" s="155"/>
      <c r="L365" s="155"/>
      <c r="M365" s="155"/>
      <c r="N365" s="155"/>
      <c r="O365" s="155"/>
      <c r="P365" s="155"/>
      <c r="Q365" s="155"/>
      <c r="R365" s="155"/>
      <c r="S365" s="155"/>
      <c r="T365" s="155"/>
      <c r="U365" s="155"/>
      <c r="V365" s="155"/>
      <c r="W365" s="155"/>
      <c r="X365" s="155"/>
      <c r="Y365" s="155"/>
    </row>
    <row r="366">
      <c r="A366" s="817"/>
      <c r="B366" s="813"/>
      <c r="C366" s="813"/>
      <c r="D366" s="813"/>
      <c r="E366" s="813"/>
      <c r="F366" s="813"/>
      <c r="G366" s="813"/>
      <c r="H366" s="815"/>
      <c r="I366" s="813"/>
      <c r="J366" s="155"/>
      <c r="K366" s="155"/>
      <c r="L366" s="155"/>
      <c r="M366" s="155"/>
      <c r="N366" s="155"/>
      <c r="O366" s="155"/>
      <c r="P366" s="155"/>
      <c r="Q366" s="155"/>
      <c r="R366" s="155"/>
      <c r="S366" s="155"/>
      <c r="T366" s="155"/>
      <c r="U366" s="155"/>
      <c r="V366" s="155"/>
      <c r="W366" s="155"/>
      <c r="X366" s="155"/>
      <c r="Y366" s="155"/>
    </row>
    <row r="367">
      <c r="A367" s="817"/>
      <c r="B367" s="813"/>
      <c r="C367" s="813"/>
      <c r="D367" s="813"/>
      <c r="E367" s="813"/>
      <c r="F367" s="813"/>
      <c r="G367" s="813"/>
      <c r="H367" s="815"/>
      <c r="I367" s="813"/>
      <c r="J367" s="155"/>
      <c r="K367" s="155"/>
      <c r="L367" s="155"/>
      <c r="M367" s="155"/>
      <c r="N367" s="155"/>
      <c r="O367" s="155"/>
      <c r="P367" s="155"/>
      <c r="Q367" s="155"/>
      <c r="R367" s="155"/>
      <c r="S367" s="155"/>
      <c r="T367" s="155"/>
      <c r="U367" s="155"/>
      <c r="V367" s="155"/>
      <c r="W367" s="155"/>
      <c r="X367" s="155"/>
      <c r="Y367" s="155"/>
    </row>
    <row r="368">
      <c r="A368" s="817"/>
      <c r="B368" s="813"/>
      <c r="C368" s="813"/>
      <c r="D368" s="813"/>
      <c r="E368" s="813"/>
      <c r="F368" s="813"/>
      <c r="G368" s="813"/>
      <c r="H368" s="815"/>
      <c r="I368" s="813"/>
      <c r="J368" s="155"/>
      <c r="K368" s="155"/>
      <c r="L368" s="155"/>
      <c r="M368" s="155"/>
      <c r="N368" s="155"/>
      <c r="O368" s="155"/>
      <c r="P368" s="155"/>
      <c r="Q368" s="155"/>
      <c r="R368" s="155"/>
      <c r="S368" s="155"/>
      <c r="T368" s="155"/>
      <c r="U368" s="155"/>
      <c r="V368" s="155"/>
      <c r="W368" s="155"/>
      <c r="X368" s="155"/>
      <c r="Y368" s="155"/>
    </row>
    <row r="369">
      <c r="A369" s="817"/>
      <c r="B369" s="813"/>
      <c r="C369" s="813"/>
      <c r="D369" s="813"/>
      <c r="E369" s="813"/>
      <c r="F369" s="813"/>
      <c r="G369" s="813"/>
      <c r="H369" s="815"/>
      <c r="I369" s="813"/>
      <c r="J369" s="155"/>
      <c r="K369" s="155"/>
      <c r="L369" s="155"/>
      <c r="M369" s="155"/>
      <c r="N369" s="155"/>
      <c r="O369" s="155"/>
      <c r="P369" s="155"/>
      <c r="Q369" s="155"/>
      <c r="R369" s="155"/>
      <c r="S369" s="155"/>
      <c r="T369" s="155"/>
      <c r="U369" s="155"/>
      <c r="V369" s="155"/>
      <c r="W369" s="155"/>
      <c r="X369" s="155"/>
      <c r="Y369" s="155"/>
    </row>
    <row r="370">
      <c r="A370" s="817"/>
      <c r="B370" s="813"/>
      <c r="C370" s="813"/>
      <c r="D370" s="813"/>
      <c r="E370" s="813"/>
      <c r="F370" s="813"/>
      <c r="G370" s="813"/>
      <c r="H370" s="815"/>
      <c r="I370" s="813"/>
      <c r="J370" s="155"/>
      <c r="K370" s="155"/>
      <c r="L370" s="155"/>
      <c r="M370" s="155"/>
      <c r="N370" s="155"/>
      <c r="O370" s="155"/>
      <c r="P370" s="155"/>
      <c r="Q370" s="155"/>
      <c r="R370" s="155"/>
      <c r="S370" s="155"/>
      <c r="T370" s="155"/>
      <c r="U370" s="155"/>
      <c r="V370" s="155"/>
      <c r="W370" s="155"/>
      <c r="X370" s="155"/>
      <c r="Y370" s="155"/>
    </row>
    <row r="371">
      <c r="A371" s="817"/>
      <c r="B371" s="813"/>
      <c r="C371" s="813"/>
      <c r="D371" s="813"/>
      <c r="E371" s="813"/>
      <c r="F371" s="813"/>
      <c r="G371" s="813"/>
      <c r="H371" s="815"/>
      <c r="I371" s="813"/>
      <c r="J371" s="155"/>
      <c r="K371" s="155"/>
      <c r="L371" s="155"/>
      <c r="M371" s="155"/>
      <c r="N371" s="155"/>
      <c r="O371" s="155"/>
      <c r="P371" s="155"/>
      <c r="Q371" s="155"/>
      <c r="R371" s="155"/>
      <c r="S371" s="155"/>
      <c r="T371" s="155"/>
      <c r="U371" s="155"/>
      <c r="V371" s="155"/>
      <c r="W371" s="155"/>
      <c r="X371" s="155"/>
      <c r="Y371" s="155"/>
    </row>
    <row r="372">
      <c r="A372" s="817"/>
      <c r="B372" s="813"/>
      <c r="C372" s="813"/>
      <c r="D372" s="813"/>
      <c r="E372" s="813"/>
      <c r="F372" s="813"/>
      <c r="G372" s="813"/>
      <c r="H372" s="815"/>
      <c r="I372" s="813"/>
      <c r="J372" s="155"/>
      <c r="K372" s="155"/>
      <c r="L372" s="155"/>
      <c r="M372" s="155"/>
      <c r="N372" s="155"/>
      <c r="O372" s="155"/>
      <c r="P372" s="155"/>
      <c r="Q372" s="155"/>
      <c r="R372" s="155"/>
      <c r="S372" s="155"/>
      <c r="T372" s="155"/>
      <c r="U372" s="155"/>
      <c r="V372" s="155"/>
      <c r="W372" s="155"/>
      <c r="X372" s="155"/>
      <c r="Y372" s="155"/>
    </row>
    <row r="373">
      <c r="A373" s="817"/>
      <c r="B373" s="813"/>
      <c r="C373" s="813"/>
      <c r="D373" s="813"/>
      <c r="E373" s="813"/>
      <c r="F373" s="813"/>
      <c r="G373" s="813"/>
      <c r="H373" s="815"/>
      <c r="I373" s="813"/>
      <c r="J373" s="155"/>
      <c r="K373" s="155"/>
      <c r="L373" s="155"/>
      <c r="M373" s="155"/>
      <c r="N373" s="155"/>
      <c r="O373" s="155"/>
      <c r="P373" s="155"/>
      <c r="Q373" s="155"/>
      <c r="R373" s="155"/>
      <c r="S373" s="155"/>
      <c r="T373" s="155"/>
      <c r="U373" s="155"/>
      <c r="V373" s="155"/>
      <c r="W373" s="155"/>
      <c r="X373" s="155"/>
      <c r="Y373" s="155"/>
    </row>
    <row r="374">
      <c r="A374" s="817"/>
      <c r="B374" s="813"/>
      <c r="C374" s="813"/>
      <c r="D374" s="813"/>
      <c r="E374" s="813"/>
      <c r="F374" s="813"/>
      <c r="G374" s="813"/>
      <c r="H374" s="815"/>
      <c r="I374" s="813"/>
      <c r="J374" s="155"/>
      <c r="K374" s="155"/>
      <c r="L374" s="155"/>
      <c r="M374" s="155"/>
      <c r="N374" s="155"/>
      <c r="O374" s="155"/>
      <c r="P374" s="155"/>
      <c r="Q374" s="155"/>
      <c r="R374" s="155"/>
      <c r="S374" s="155"/>
      <c r="T374" s="155"/>
      <c r="U374" s="155"/>
      <c r="V374" s="155"/>
      <c r="W374" s="155"/>
      <c r="X374" s="155"/>
      <c r="Y374" s="155"/>
    </row>
    <row r="375">
      <c r="A375" s="817"/>
      <c r="B375" s="813"/>
      <c r="C375" s="813"/>
      <c r="D375" s="813"/>
      <c r="E375" s="813"/>
      <c r="F375" s="813"/>
      <c r="G375" s="813"/>
      <c r="H375" s="815"/>
      <c r="I375" s="813"/>
      <c r="J375" s="155"/>
      <c r="K375" s="155"/>
      <c r="L375" s="155"/>
      <c r="M375" s="155"/>
      <c r="N375" s="155"/>
      <c r="O375" s="155"/>
      <c r="P375" s="155"/>
      <c r="Q375" s="155"/>
      <c r="R375" s="155"/>
      <c r="S375" s="155"/>
      <c r="T375" s="155"/>
      <c r="U375" s="155"/>
      <c r="V375" s="155"/>
      <c r="W375" s="155"/>
      <c r="X375" s="155"/>
      <c r="Y375" s="155"/>
    </row>
    <row r="376">
      <c r="A376" s="817"/>
      <c r="B376" s="813"/>
      <c r="C376" s="813"/>
      <c r="D376" s="813"/>
      <c r="E376" s="813"/>
      <c r="F376" s="813"/>
      <c r="G376" s="813"/>
      <c r="H376" s="815"/>
      <c r="I376" s="813"/>
      <c r="J376" s="155"/>
      <c r="K376" s="155"/>
      <c r="L376" s="155"/>
      <c r="M376" s="155"/>
      <c r="N376" s="155"/>
      <c r="O376" s="155"/>
      <c r="P376" s="155"/>
      <c r="Q376" s="155"/>
      <c r="R376" s="155"/>
      <c r="S376" s="155"/>
      <c r="T376" s="155"/>
      <c r="U376" s="155"/>
      <c r="V376" s="155"/>
      <c r="W376" s="155"/>
      <c r="X376" s="155"/>
      <c r="Y376" s="155"/>
    </row>
    <row r="377">
      <c r="A377" s="817"/>
      <c r="B377" s="813"/>
      <c r="C377" s="813"/>
      <c r="D377" s="813"/>
      <c r="E377" s="813"/>
      <c r="F377" s="813"/>
      <c r="G377" s="813"/>
      <c r="H377" s="815"/>
      <c r="I377" s="813"/>
      <c r="J377" s="155"/>
      <c r="K377" s="155"/>
      <c r="L377" s="155"/>
      <c r="M377" s="155"/>
      <c r="N377" s="155"/>
      <c r="O377" s="155"/>
      <c r="P377" s="155"/>
      <c r="Q377" s="155"/>
      <c r="R377" s="155"/>
      <c r="S377" s="155"/>
      <c r="T377" s="155"/>
      <c r="U377" s="155"/>
      <c r="V377" s="155"/>
      <c r="W377" s="155"/>
      <c r="X377" s="155"/>
      <c r="Y377" s="155"/>
    </row>
    <row r="378">
      <c r="A378" s="817"/>
      <c r="B378" s="813"/>
      <c r="C378" s="813"/>
      <c r="D378" s="813"/>
      <c r="E378" s="813"/>
      <c r="F378" s="813"/>
      <c r="G378" s="813"/>
      <c r="H378" s="815"/>
      <c r="I378" s="813"/>
      <c r="J378" s="155"/>
      <c r="K378" s="155"/>
      <c r="L378" s="155"/>
      <c r="M378" s="155"/>
      <c r="N378" s="155"/>
      <c r="O378" s="155"/>
      <c r="P378" s="155"/>
      <c r="Q378" s="155"/>
      <c r="R378" s="155"/>
      <c r="S378" s="155"/>
      <c r="T378" s="155"/>
      <c r="U378" s="155"/>
      <c r="V378" s="155"/>
      <c r="W378" s="155"/>
      <c r="X378" s="155"/>
      <c r="Y378" s="155"/>
    </row>
    <row r="379">
      <c r="A379" s="817"/>
      <c r="B379" s="813"/>
      <c r="C379" s="813"/>
      <c r="D379" s="813"/>
      <c r="E379" s="813"/>
      <c r="F379" s="813"/>
      <c r="G379" s="813"/>
      <c r="H379" s="815"/>
      <c r="I379" s="813"/>
      <c r="J379" s="155"/>
      <c r="K379" s="155"/>
      <c r="L379" s="155"/>
      <c r="M379" s="155"/>
      <c r="N379" s="155"/>
      <c r="O379" s="155"/>
      <c r="P379" s="155"/>
      <c r="Q379" s="155"/>
      <c r="R379" s="155"/>
      <c r="S379" s="155"/>
      <c r="T379" s="155"/>
      <c r="U379" s="155"/>
      <c r="V379" s="155"/>
      <c r="W379" s="155"/>
      <c r="X379" s="155"/>
      <c r="Y379" s="155"/>
    </row>
    <row r="380">
      <c r="A380" s="817"/>
      <c r="B380" s="813"/>
      <c r="C380" s="813"/>
      <c r="D380" s="813"/>
      <c r="E380" s="813"/>
      <c r="F380" s="813"/>
      <c r="G380" s="813"/>
      <c r="H380" s="815"/>
      <c r="I380" s="813"/>
      <c r="J380" s="155"/>
      <c r="K380" s="155"/>
      <c r="L380" s="155"/>
      <c r="M380" s="155"/>
      <c r="N380" s="155"/>
      <c r="O380" s="155"/>
      <c r="P380" s="155"/>
      <c r="Q380" s="155"/>
      <c r="R380" s="155"/>
      <c r="S380" s="155"/>
      <c r="T380" s="155"/>
      <c r="U380" s="155"/>
      <c r="V380" s="155"/>
      <c r="W380" s="155"/>
      <c r="X380" s="155"/>
      <c r="Y380" s="155"/>
    </row>
    <row r="381">
      <c r="A381" s="817"/>
      <c r="B381" s="813"/>
      <c r="C381" s="813"/>
      <c r="D381" s="813"/>
      <c r="E381" s="813"/>
      <c r="F381" s="813"/>
      <c r="G381" s="813"/>
      <c r="H381" s="815"/>
      <c r="I381" s="813"/>
      <c r="J381" s="155"/>
      <c r="K381" s="155"/>
      <c r="L381" s="155"/>
      <c r="M381" s="155"/>
      <c r="N381" s="155"/>
      <c r="O381" s="155"/>
      <c r="P381" s="155"/>
      <c r="Q381" s="155"/>
      <c r="R381" s="155"/>
      <c r="S381" s="155"/>
      <c r="T381" s="155"/>
      <c r="U381" s="155"/>
      <c r="V381" s="155"/>
      <c r="W381" s="155"/>
      <c r="X381" s="155"/>
      <c r="Y381" s="155"/>
    </row>
    <row r="382">
      <c r="A382" s="817"/>
      <c r="B382" s="813"/>
      <c r="C382" s="813"/>
      <c r="D382" s="813"/>
      <c r="E382" s="813"/>
      <c r="F382" s="813"/>
      <c r="G382" s="813"/>
      <c r="H382" s="815"/>
      <c r="I382" s="813"/>
      <c r="J382" s="155"/>
      <c r="K382" s="155"/>
      <c r="L382" s="155"/>
      <c r="M382" s="155"/>
      <c r="N382" s="155"/>
      <c r="O382" s="155"/>
      <c r="P382" s="155"/>
      <c r="Q382" s="155"/>
      <c r="R382" s="155"/>
      <c r="S382" s="155"/>
      <c r="T382" s="155"/>
      <c r="U382" s="155"/>
      <c r="V382" s="155"/>
      <c r="W382" s="155"/>
      <c r="X382" s="155"/>
      <c r="Y382" s="155"/>
    </row>
    <row r="383">
      <c r="A383" s="817"/>
      <c r="B383" s="813"/>
      <c r="C383" s="813"/>
      <c r="D383" s="813"/>
      <c r="E383" s="813"/>
      <c r="F383" s="813"/>
      <c r="G383" s="813"/>
      <c r="H383" s="815"/>
      <c r="I383" s="813"/>
      <c r="J383" s="155"/>
      <c r="K383" s="155"/>
      <c r="L383" s="155"/>
      <c r="M383" s="155"/>
      <c r="N383" s="155"/>
      <c r="O383" s="155"/>
      <c r="P383" s="155"/>
      <c r="Q383" s="155"/>
      <c r="R383" s="155"/>
      <c r="S383" s="155"/>
      <c r="T383" s="155"/>
      <c r="U383" s="155"/>
      <c r="V383" s="155"/>
      <c r="W383" s="155"/>
      <c r="X383" s="155"/>
      <c r="Y383" s="155"/>
    </row>
    <row r="384">
      <c r="A384" s="817"/>
      <c r="B384" s="813"/>
      <c r="C384" s="813"/>
      <c r="D384" s="813"/>
      <c r="E384" s="813"/>
      <c r="F384" s="813"/>
      <c r="G384" s="813"/>
      <c r="H384" s="815"/>
      <c r="I384" s="813"/>
      <c r="J384" s="155"/>
      <c r="K384" s="155"/>
      <c r="L384" s="155"/>
      <c r="M384" s="155"/>
      <c r="N384" s="155"/>
      <c r="O384" s="155"/>
      <c r="P384" s="155"/>
      <c r="Q384" s="155"/>
      <c r="R384" s="155"/>
      <c r="S384" s="155"/>
      <c r="T384" s="155"/>
      <c r="U384" s="155"/>
      <c r="V384" s="155"/>
      <c r="W384" s="155"/>
      <c r="X384" s="155"/>
      <c r="Y384" s="155"/>
    </row>
    <row r="385">
      <c r="A385" s="817"/>
      <c r="B385" s="813"/>
      <c r="C385" s="813"/>
      <c r="D385" s="813"/>
      <c r="E385" s="813"/>
      <c r="F385" s="813"/>
      <c r="G385" s="813"/>
      <c r="H385" s="815"/>
      <c r="I385" s="813"/>
      <c r="J385" s="155"/>
      <c r="K385" s="155"/>
      <c r="L385" s="155"/>
      <c r="M385" s="155"/>
      <c r="N385" s="155"/>
      <c r="O385" s="155"/>
      <c r="P385" s="155"/>
      <c r="Q385" s="155"/>
      <c r="R385" s="155"/>
      <c r="S385" s="155"/>
      <c r="T385" s="155"/>
      <c r="U385" s="155"/>
      <c r="V385" s="155"/>
      <c r="W385" s="155"/>
      <c r="X385" s="155"/>
      <c r="Y385" s="155"/>
    </row>
    <row r="386">
      <c r="A386" s="817"/>
      <c r="B386" s="813"/>
      <c r="C386" s="813"/>
      <c r="D386" s="813"/>
      <c r="E386" s="813"/>
      <c r="F386" s="813"/>
      <c r="G386" s="813"/>
      <c r="H386" s="815"/>
      <c r="I386" s="813"/>
      <c r="J386" s="155"/>
      <c r="K386" s="155"/>
      <c r="L386" s="155"/>
      <c r="M386" s="155"/>
      <c r="N386" s="155"/>
      <c r="O386" s="155"/>
      <c r="P386" s="155"/>
      <c r="Q386" s="155"/>
      <c r="R386" s="155"/>
      <c r="S386" s="155"/>
      <c r="T386" s="155"/>
      <c r="U386" s="155"/>
      <c r="V386" s="155"/>
      <c r="W386" s="155"/>
      <c r="X386" s="155"/>
      <c r="Y386" s="155"/>
    </row>
    <row r="387">
      <c r="A387" s="817"/>
      <c r="B387" s="813"/>
      <c r="C387" s="813"/>
      <c r="D387" s="813"/>
      <c r="E387" s="813"/>
      <c r="F387" s="813"/>
      <c r="G387" s="813"/>
      <c r="H387" s="815"/>
      <c r="I387" s="813"/>
      <c r="J387" s="155"/>
      <c r="K387" s="155"/>
      <c r="L387" s="155"/>
      <c r="M387" s="155"/>
      <c r="N387" s="155"/>
      <c r="O387" s="155"/>
      <c r="P387" s="155"/>
      <c r="Q387" s="155"/>
      <c r="R387" s="155"/>
      <c r="S387" s="155"/>
      <c r="T387" s="155"/>
      <c r="U387" s="155"/>
      <c r="V387" s="155"/>
      <c r="W387" s="155"/>
      <c r="X387" s="155"/>
      <c r="Y387" s="155"/>
    </row>
    <row r="388">
      <c r="A388" s="817"/>
      <c r="B388" s="813"/>
      <c r="C388" s="813"/>
      <c r="D388" s="813"/>
      <c r="E388" s="813"/>
      <c r="F388" s="813"/>
      <c r="G388" s="813"/>
      <c r="H388" s="815"/>
      <c r="I388" s="813"/>
      <c r="J388" s="155"/>
      <c r="K388" s="155"/>
      <c r="L388" s="155"/>
      <c r="M388" s="155"/>
      <c r="N388" s="155"/>
      <c r="O388" s="155"/>
      <c r="P388" s="155"/>
      <c r="Q388" s="155"/>
      <c r="R388" s="155"/>
      <c r="S388" s="155"/>
      <c r="T388" s="155"/>
      <c r="U388" s="155"/>
      <c r="V388" s="155"/>
      <c r="W388" s="155"/>
      <c r="X388" s="155"/>
      <c r="Y388" s="155"/>
    </row>
    <row r="389">
      <c r="A389" s="817"/>
      <c r="B389" s="813"/>
      <c r="C389" s="813"/>
      <c r="D389" s="813"/>
      <c r="E389" s="813"/>
      <c r="F389" s="813"/>
      <c r="G389" s="813"/>
      <c r="H389" s="815"/>
      <c r="I389" s="813"/>
      <c r="J389" s="155"/>
      <c r="K389" s="155"/>
      <c r="L389" s="155"/>
      <c r="M389" s="155"/>
      <c r="N389" s="155"/>
      <c r="O389" s="155"/>
      <c r="P389" s="155"/>
      <c r="Q389" s="155"/>
      <c r="R389" s="155"/>
      <c r="S389" s="155"/>
      <c r="T389" s="155"/>
      <c r="U389" s="155"/>
      <c r="V389" s="155"/>
      <c r="W389" s="155"/>
      <c r="X389" s="155"/>
      <c r="Y389" s="155"/>
    </row>
    <row r="390">
      <c r="A390" s="817"/>
      <c r="B390" s="813"/>
      <c r="C390" s="813"/>
      <c r="D390" s="813"/>
      <c r="E390" s="813"/>
      <c r="F390" s="813"/>
      <c r="G390" s="813"/>
      <c r="H390" s="815"/>
      <c r="I390" s="813"/>
      <c r="J390" s="155"/>
      <c r="K390" s="155"/>
      <c r="L390" s="155"/>
      <c r="M390" s="155"/>
      <c r="N390" s="155"/>
      <c r="O390" s="155"/>
      <c r="P390" s="155"/>
      <c r="Q390" s="155"/>
      <c r="R390" s="155"/>
      <c r="S390" s="155"/>
      <c r="T390" s="155"/>
      <c r="U390" s="155"/>
      <c r="V390" s="155"/>
      <c r="W390" s="155"/>
      <c r="X390" s="155"/>
      <c r="Y390" s="155"/>
    </row>
    <row r="391">
      <c r="A391" s="817"/>
      <c r="B391" s="813"/>
      <c r="C391" s="813"/>
      <c r="D391" s="813"/>
      <c r="E391" s="813"/>
      <c r="F391" s="813"/>
      <c r="G391" s="813"/>
      <c r="H391" s="815"/>
      <c r="I391" s="813"/>
      <c r="J391" s="155"/>
      <c r="K391" s="155"/>
      <c r="L391" s="155"/>
      <c r="M391" s="155"/>
      <c r="N391" s="155"/>
      <c r="O391" s="155"/>
      <c r="P391" s="155"/>
      <c r="Q391" s="155"/>
      <c r="R391" s="155"/>
      <c r="S391" s="155"/>
      <c r="T391" s="155"/>
      <c r="U391" s="155"/>
      <c r="V391" s="155"/>
      <c r="W391" s="155"/>
      <c r="X391" s="155"/>
      <c r="Y391" s="155"/>
    </row>
    <row r="392">
      <c r="A392" s="817"/>
      <c r="B392" s="813"/>
      <c r="C392" s="813"/>
      <c r="D392" s="813"/>
      <c r="E392" s="813"/>
      <c r="F392" s="813"/>
      <c r="G392" s="813"/>
      <c r="H392" s="815"/>
      <c r="I392" s="813"/>
      <c r="J392" s="155"/>
      <c r="K392" s="155"/>
      <c r="L392" s="155"/>
      <c r="M392" s="155"/>
      <c r="N392" s="155"/>
      <c r="O392" s="155"/>
      <c r="P392" s="155"/>
      <c r="Q392" s="155"/>
      <c r="R392" s="155"/>
      <c r="S392" s="155"/>
      <c r="T392" s="155"/>
      <c r="U392" s="155"/>
      <c r="V392" s="155"/>
      <c r="W392" s="155"/>
      <c r="X392" s="155"/>
      <c r="Y392" s="155"/>
    </row>
    <row r="393">
      <c r="A393" s="817"/>
      <c r="B393" s="813"/>
      <c r="C393" s="813"/>
      <c r="D393" s="813"/>
      <c r="E393" s="813"/>
      <c r="F393" s="813"/>
      <c r="G393" s="813"/>
      <c r="H393" s="815"/>
      <c r="I393" s="813"/>
      <c r="J393" s="155"/>
      <c r="K393" s="155"/>
      <c r="L393" s="155"/>
      <c r="M393" s="155"/>
      <c r="N393" s="155"/>
      <c r="O393" s="155"/>
      <c r="P393" s="155"/>
      <c r="Q393" s="155"/>
      <c r="R393" s="155"/>
      <c r="S393" s="155"/>
      <c r="T393" s="155"/>
      <c r="U393" s="155"/>
      <c r="V393" s="155"/>
      <c r="W393" s="155"/>
      <c r="X393" s="155"/>
      <c r="Y393" s="155"/>
    </row>
    <row r="394">
      <c r="A394" s="817"/>
      <c r="B394" s="813"/>
      <c r="C394" s="813"/>
      <c r="D394" s="813"/>
      <c r="E394" s="813"/>
      <c r="F394" s="813"/>
      <c r="G394" s="813"/>
      <c r="H394" s="815"/>
      <c r="I394" s="813"/>
      <c r="J394" s="155"/>
      <c r="K394" s="155"/>
      <c r="L394" s="155"/>
      <c r="M394" s="155"/>
      <c r="N394" s="155"/>
      <c r="O394" s="155"/>
      <c r="P394" s="155"/>
      <c r="Q394" s="155"/>
      <c r="R394" s="155"/>
      <c r="S394" s="155"/>
      <c r="T394" s="155"/>
      <c r="U394" s="155"/>
      <c r="V394" s="155"/>
      <c r="W394" s="155"/>
      <c r="X394" s="155"/>
      <c r="Y394" s="155"/>
    </row>
    <row r="395">
      <c r="A395" s="817"/>
      <c r="B395" s="813"/>
      <c r="C395" s="813"/>
      <c r="D395" s="813"/>
      <c r="E395" s="813"/>
      <c r="F395" s="813"/>
      <c r="G395" s="813"/>
      <c r="H395" s="815"/>
      <c r="I395" s="813"/>
      <c r="J395" s="155"/>
      <c r="K395" s="155"/>
      <c r="L395" s="155"/>
      <c r="M395" s="155"/>
      <c r="N395" s="155"/>
      <c r="O395" s="155"/>
      <c r="P395" s="155"/>
      <c r="Q395" s="155"/>
      <c r="R395" s="155"/>
      <c r="S395" s="155"/>
      <c r="T395" s="155"/>
      <c r="U395" s="155"/>
      <c r="V395" s="155"/>
      <c r="W395" s="155"/>
      <c r="X395" s="155"/>
      <c r="Y395" s="155"/>
    </row>
    <row r="396">
      <c r="A396" s="817"/>
      <c r="B396" s="813"/>
      <c r="C396" s="813"/>
      <c r="D396" s="813"/>
      <c r="E396" s="813"/>
      <c r="F396" s="813"/>
      <c r="G396" s="813"/>
      <c r="H396" s="815"/>
      <c r="I396" s="813"/>
      <c r="J396" s="155"/>
      <c r="K396" s="155"/>
      <c r="L396" s="155"/>
      <c r="M396" s="155"/>
      <c r="N396" s="155"/>
      <c r="O396" s="155"/>
      <c r="P396" s="155"/>
      <c r="Q396" s="155"/>
      <c r="R396" s="155"/>
      <c r="S396" s="155"/>
      <c r="T396" s="155"/>
      <c r="U396" s="155"/>
      <c r="V396" s="155"/>
      <c r="W396" s="155"/>
      <c r="X396" s="155"/>
      <c r="Y396" s="155"/>
    </row>
    <row r="397">
      <c r="A397" s="817"/>
      <c r="B397" s="813"/>
      <c r="C397" s="813"/>
      <c r="D397" s="813"/>
      <c r="E397" s="813"/>
      <c r="F397" s="813"/>
      <c r="G397" s="813"/>
      <c r="H397" s="815"/>
      <c r="I397" s="813"/>
      <c r="J397" s="155"/>
      <c r="K397" s="155"/>
      <c r="L397" s="155"/>
      <c r="M397" s="155"/>
      <c r="N397" s="155"/>
      <c r="O397" s="155"/>
      <c r="P397" s="155"/>
      <c r="Q397" s="155"/>
      <c r="R397" s="155"/>
      <c r="S397" s="155"/>
      <c r="T397" s="155"/>
      <c r="U397" s="155"/>
      <c r="V397" s="155"/>
      <c r="W397" s="155"/>
      <c r="X397" s="155"/>
      <c r="Y397" s="155"/>
    </row>
    <row r="398">
      <c r="A398" s="817"/>
      <c r="B398" s="813"/>
      <c r="C398" s="813"/>
      <c r="D398" s="813"/>
      <c r="E398" s="813"/>
      <c r="F398" s="813"/>
      <c r="G398" s="813"/>
      <c r="H398" s="815"/>
      <c r="I398" s="813"/>
      <c r="J398" s="155"/>
      <c r="K398" s="155"/>
      <c r="L398" s="155"/>
      <c r="M398" s="155"/>
      <c r="N398" s="155"/>
      <c r="O398" s="155"/>
      <c r="P398" s="155"/>
      <c r="Q398" s="155"/>
      <c r="R398" s="155"/>
      <c r="S398" s="155"/>
      <c r="T398" s="155"/>
      <c r="U398" s="155"/>
      <c r="V398" s="155"/>
      <c r="W398" s="155"/>
      <c r="X398" s="155"/>
      <c r="Y398" s="155"/>
    </row>
    <row r="399">
      <c r="A399" s="817"/>
      <c r="B399" s="813"/>
      <c r="C399" s="813"/>
      <c r="D399" s="813"/>
      <c r="E399" s="813"/>
      <c r="F399" s="813"/>
      <c r="G399" s="813"/>
      <c r="H399" s="815"/>
      <c r="I399" s="813"/>
      <c r="J399" s="155"/>
      <c r="K399" s="155"/>
      <c r="L399" s="155"/>
      <c r="M399" s="155"/>
      <c r="N399" s="155"/>
      <c r="O399" s="155"/>
      <c r="P399" s="155"/>
      <c r="Q399" s="155"/>
      <c r="R399" s="155"/>
      <c r="S399" s="155"/>
      <c r="T399" s="155"/>
      <c r="U399" s="155"/>
      <c r="V399" s="155"/>
      <c r="W399" s="155"/>
      <c r="X399" s="155"/>
      <c r="Y399" s="155"/>
    </row>
    <row r="400">
      <c r="A400" s="817"/>
      <c r="B400" s="813"/>
      <c r="C400" s="813"/>
      <c r="D400" s="813"/>
      <c r="E400" s="813"/>
      <c r="F400" s="813"/>
      <c r="G400" s="813"/>
      <c r="H400" s="815"/>
      <c r="I400" s="813"/>
      <c r="J400" s="155"/>
      <c r="K400" s="155"/>
      <c r="L400" s="155"/>
      <c r="M400" s="155"/>
      <c r="N400" s="155"/>
      <c r="O400" s="155"/>
      <c r="P400" s="155"/>
      <c r="Q400" s="155"/>
      <c r="R400" s="155"/>
      <c r="S400" s="155"/>
      <c r="T400" s="155"/>
      <c r="U400" s="155"/>
      <c r="V400" s="155"/>
      <c r="W400" s="155"/>
      <c r="X400" s="155"/>
      <c r="Y400" s="155"/>
    </row>
    <row r="401">
      <c r="A401" s="817"/>
      <c r="B401" s="813"/>
      <c r="C401" s="813"/>
      <c r="D401" s="813"/>
      <c r="E401" s="813"/>
      <c r="F401" s="813"/>
      <c r="G401" s="813"/>
      <c r="H401" s="815"/>
      <c r="I401" s="813"/>
      <c r="J401" s="155"/>
      <c r="K401" s="155"/>
      <c r="L401" s="155"/>
      <c r="M401" s="155"/>
      <c r="N401" s="155"/>
      <c r="O401" s="155"/>
      <c r="P401" s="155"/>
      <c r="Q401" s="155"/>
      <c r="R401" s="155"/>
      <c r="S401" s="155"/>
      <c r="T401" s="155"/>
      <c r="U401" s="155"/>
      <c r="V401" s="155"/>
      <c r="W401" s="155"/>
      <c r="X401" s="155"/>
      <c r="Y401" s="155"/>
    </row>
    <row r="402">
      <c r="A402" s="817"/>
      <c r="B402" s="813"/>
      <c r="C402" s="813"/>
      <c r="D402" s="813"/>
      <c r="E402" s="813"/>
      <c r="F402" s="813"/>
      <c r="G402" s="813"/>
      <c r="H402" s="815"/>
      <c r="I402" s="813"/>
      <c r="J402" s="155"/>
      <c r="K402" s="155"/>
      <c r="L402" s="155"/>
      <c r="M402" s="155"/>
      <c r="N402" s="155"/>
      <c r="O402" s="155"/>
      <c r="P402" s="155"/>
      <c r="Q402" s="155"/>
      <c r="R402" s="155"/>
      <c r="S402" s="155"/>
      <c r="T402" s="155"/>
      <c r="U402" s="155"/>
      <c r="V402" s="155"/>
      <c r="W402" s="155"/>
      <c r="X402" s="155"/>
      <c r="Y402" s="155"/>
    </row>
    <row r="403">
      <c r="A403" s="817"/>
      <c r="B403" s="813"/>
      <c r="C403" s="813"/>
      <c r="D403" s="813"/>
      <c r="E403" s="813"/>
      <c r="F403" s="813"/>
      <c r="G403" s="813"/>
      <c r="H403" s="815"/>
      <c r="I403" s="813"/>
      <c r="J403" s="155"/>
      <c r="K403" s="155"/>
      <c r="L403" s="155"/>
      <c r="M403" s="155"/>
      <c r="N403" s="155"/>
      <c r="O403" s="155"/>
      <c r="P403" s="155"/>
      <c r="Q403" s="155"/>
      <c r="R403" s="155"/>
      <c r="S403" s="155"/>
      <c r="T403" s="155"/>
      <c r="U403" s="155"/>
      <c r="V403" s="155"/>
      <c r="W403" s="155"/>
      <c r="X403" s="155"/>
      <c r="Y403" s="155"/>
    </row>
    <row r="404">
      <c r="A404" s="817"/>
      <c r="B404" s="813"/>
      <c r="C404" s="813"/>
      <c r="D404" s="813"/>
      <c r="E404" s="813"/>
      <c r="F404" s="813"/>
      <c r="G404" s="813"/>
      <c r="H404" s="815"/>
      <c r="I404" s="813"/>
      <c r="J404" s="155"/>
      <c r="K404" s="155"/>
      <c r="L404" s="155"/>
      <c r="M404" s="155"/>
      <c r="N404" s="155"/>
      <c r="O404" s="155"/>
      <c r="P404" s="155"/>
      <c r="Q404" s="155"/>
      <c r="R404" s="155"/>
      <c r="S404" s="155"/>
      <c r="T404" s="155"/>
      <c r="U404" s="155"/>
      <c r="V404" s="155"/>
      <c r="W404" s="155"/>
      <c r="X404" s="155"/>
      <c r="Y404" s="155"/>
    </row>
    <row r="405">
      <c r="A405" s="817"/>
      <c r="B405" s="813"/>
      <c r="C405" s="813"/>
      <c r="D405" s="813"/>
      <c r="E405" s="813"/>
      <c r="F405" s="813"/>
      <c r="G405" s="813"/>
      <c r="H405" s="815"/>
      <c r="I405" s="813"/>
      <c r="J405" s="155"/>
      <c r="K405" s="155"/>
      <c r="L405" s="155"/>
      <c r="M405" s="155"/>
      <c r="N405" s="155"/>
      <c r="O405" s="155"/>
      <c r="P405" s="155"/>
      <c r="Q405" s="155"/>
      <c r="R405" s="155"/>
      <c r="S405" s="155"/>
      <c r="T405" s="155"/>
      <c r="U405" s="155"/>
      <c r="V405" s="155"/>
      <c r="W405" s="155"/>
      <c r="X405" s="155"/>
      <c r="Y405" s="155"/>
    </row>
    <row r="406">
      <c r="A406" s="817"/>
      <c r="B406" s="813"/>
      <c r="C406" s="813"/>
      <c r="D406" s="813"/>
      <c r="E406" s="813"/>
      <c r="F406" s="813"/>
      <c r="G406" s="813"/>
      <c r="H406" s="815"/>
      <c r="I406" s="813"/>
      <c r="J406" s="155"/>
      <c r="K406" s="155"/>
      <c r="L406" s="155"/>
      <c r="M406" s="155"/>
      <c r="N406" s="155"/>
      <c r="O406" s="155"/>
      <c r="P406" s="155"/>
      <c r="Q406" s="155"/>
      <c r="R406" s="155"/>
      <c r="S406" s="155"/>
      <c r="T406" s="155"/>
      <c r="U406" s="155"/>
      <c r="V406" s="155"/>
      <c r="W406" s="155"/>
      <c r="X406" s="155"/>
      <c r="Y406" s="155"/>
    </row>
    <row r="407">
      <c r="A407" s="817"/>
      <c r="B407" s="813"/>
      <c r="C407" s="813"/>
      <c r="D407" s="813"/>
      <c r="E407" s="813"/>
      <c r="F407" s="813"/>
      <c r="G407" s="813"/>
      <c r="H407" s="815"/>
      <c r="I407" s="813"/>
      <c r="J407" s="155"/>
      <c r="K407" s="155"/>
      <c r="L407" s="155"/>
      <c r="M407" s="155"/>
      <c r="N407" s="155"/>
      <c r="O407" s="155"/>
      <c r="P407" s="155"/>
      <c r="Q407" s="155"/>
      <c r="R407" s="155"/>
      <c r="S407" s="155"/>
      <c r="T407" s="155"/>
      <c r="U407" s="155"/>
      <c r="V407" s="155"/>
      <c r="W407" s="155"/>
      <c r="X407" s="155"/>
      <c r="Y407" s="155"/>
    </row>
    <row r="408">
      <c r="A408" s="817"/>
      <c r="B408" s="813"/>
      <c r="C408" s="813"/>
      <c r="D408" s="813"/>
      <c r="E408" s="813"/>
      <c r="F408" s="813"/>
      <c r="G408" s="813"/>
      <c r="H408" s="815"/>
      <c r="I408" s="813"/>
      <c r="J408" s="155"/>
      <c r="K408" s="155"/>
      <c r="L408" s="155"/>
      <c r="M408" s="155"/>
      <c r="N408" s="155"/>
      <c r="O408" s="155"/>
      <c r="P408" s="155"/>
      <c r="Q408" s="155"/>
      <c r="R408" s="155"/>
      <c r="S408" s="155"/>
      <c r="T408" s="155"/>
      <c r="U408" s="155"/>
      <c r="V408" s="155"/>
      <c r="W408" s="155"/>
      <c r="X408" s="155"/>
      <c r="Y408" s="155"/>
    </row>
    <row r="409">
      <c r="A409" s="817"/>
      <c r="B409" s="813"/>
      <c r="C409" s="813"/>
      <c r="D409" s="813"/>
      <c r="E409" s="813"/>
      <c r="F409" s="813"/>
      <c r="G409" s="813"/>
      <c r="H409" s="815"/>
      <c r="I409" s="813"/>
      <c r="J409" s="155"/>
      <c r="K409" s="155"/>
      <c r="L409" s="155"/>
      <c r="M409" s="155"/>
      <c r="N409" s="155"/>
      <c r="O409" s="155"/>
      <c r="P409" s="155"/>
      <c r="Q409" s="155"/>
      <c r="R409" s="155"/>
      <c r="S409" s="155"/>
      <c r="T409" s="155"/>
      <c r="U409" s="155"/>
      <c r="V409" s="155"/>
      <c r="W409" s="155"/>
      <c r="X409" s="155"/>
      <c r="Y409" s="155"/>
    </row>
    <row r="410">
      <c r="A410" s="817"/>
      <c r="B410" s="813"/>
      <c r="C410" s="813"/>
      <c r="D410" s="813"/>
      <c r="E410" s="813"/>
      <c r="F410" s="813"/>
      <c r="G410" s="813"/>
      <c r="H410" s="815"/>
      <c r="I410" s="813"/>
      <c r="J410" s="155"/>
      <c r="K410" s="155"/>
      <c r="L410" s="155"/>
      <c r="M410" s="155"/>
      <c r="N410" s="155"/>
      <c r="O410" s="155"/>
      <c r="P410" s="155"/>
      <c r="Q410" s="155"/>
      <c r="R410" s="155"/>
      <c r="S410" s="155"/>
      <c r="T410" s="155"/>
      <c r="U410" s="155"/>
      <c r="V410" s="155"/>
      <c r="W410" s="155"/>
      <c r="X410" s="155"/>
      <c r="Y410" s="155"/>
    </row>
    <row r="411">
      <c r="A411" s="817"/>
      <c r="B411" s="813"/>
      <c r="C411" s="813"/>
      <c r="D411" s="813"/>
      <c r="E411" s="813"/>
      <c r="F411" s="813"/>
      <c r="G411" s="813"/>
      <c r="H411" s="815"/>
      <c r="I411" s="813"/>
      <c r="J411" s="155"/>
      <c r="K411" s="155"/>
      <c r="L411" s="155"/>
      <c r="M411" s="155"/>
      <c r="N411" s="155"/>
      <c r="O411" s="155"/>
      <c r="P411" s="155"/>
      <c r="Q411" s="155"/>
      <c r="R411" s="155"/>
      <c r="S411" s="155"/>
      <c r="T411" s="155"/>
      <c r="U411" s="155"/>
      <c r="V411" s="155"/>
      <c r="W411" s="155"/>
      <c r="X411" s="155"/>
      <c r="Y411" s="155"/>
    </row>
    <row r="412">
      <c r="A412" s="817"/>
      <c r="B412" s="813"/>
      <c r="C412" s="813"/>
      <c r="D412" s="813"/>
      <c r="E412" s="813"/>
      <c r="F412" s="813"/>
      <c r="G412" s="813"/>
      <c r="H412" s="815"/>
      <c r="I412" s="813"/>
      <c r="J412" s="155"/>
      <c r="K412" s="155"/>
      <c r="L412" s="155"/>
      <c r="M412" s="155"/>
      <c r="N412" s="155"/>
      <c r="O412" s="155"/>
      <c r="P412" s="155"/>
      <c r="Q412" s="155"/>
      <c r="R412" s="155"/>
      <c r="S412" s="155"/>
      <c r="T412" s="155"/>
      <c r="U412" s="155"/>
      <c r="V412" s="155"/>
      <c r="W412" s="155"/>
      <c r="X412" s="155"/>
      <c r="Y412" s="155"/>
    </row>
    <row r="413">
      <c r="A413" s="817"/>
      <c r="B413" s="813"/>
      <c r="C413" s="813"/>
      <c r="D413" s="813"/>
      <c r="E413" s="813"/>
      <c r="F413" s="813"/>
      <c r="G413" s="813"/>
      <c r="H413" s="815"/>
      <c r="I413" s="813"/>
      <c r="J413" s="155"/>
      <c r="K413" s="155"/>
      <c r="L413" s="155"/>
      <c r="M413" s="155"/>
      <c r="N413" s="155"/>
      <c r="O413" s="155"/>
      <c r="P413" s="155"/>
      <c r="Q413" s="155"/>
      <c r="R413" s="155"/>
      <c r="S413" s="155"/>
      <c r="T413" s="155"/>
      <c r="U413" s="155"/>
      <c r="V413" s="155"/>
      <c r="W413" s="155"/>
      <c r="X413" s="155"/>
      <c r="Y413" s="155"/>
    </row>
    <row r="414">
      <c r="A414" s="817"/>
      <c r="B414" s="813"/>
      <c r="C414" s="813"/>
      <c r="D414" s="813"/>
      <c r="E414" s="813"/>
      <c r="F414" s="813"/>
      <c r="G414" s="813"/>
      <c r="H414" s="815"/>
      <c r="I414" s="813"/>
      <c r="J414" s="155"/>
      <c r="K414" s="155"/>
      <c r="L414" s="155"/>
      <c r="M414" s="155"/>
      <c r="N414" s="155"/>
      <c r="O414" s="155"/>
      <c r="P414" s="155"/>
      <c r="Q414" s="155"/>
      <c r="R414" s="155"/>
      <c r="S414" s="155"/>
      <c r="T414" s="155"/>
      <c r="U414" s="155"/>
      <c r="V414" s="155"/>
      <c r="W414" s="155"/>
      <c r="X414" s="155"/>
      <c r="Y414" s="155"/>
    </row>
    <row r="415">
      <c r="A415" s="817"/>
      <c r="B415" s="813"/>
      <c r="C415" s="813"/>
      <c r="D415" s="813"/>
      <c r="E415" s="813"/>
      <c r="F415" s="813"/>
      <c r="G415" s="813"/>
      <c r="H415" s="815"/>
      <c r="I415" s="813"/>
      <c r="J415" s="155"/>
      <c r="K415" s="155"/>
      <c r="L415" s="155"/>
      <c r="M415" s="155"/>
      <c r="N415" s="155"/>
      <c r="O415" s="155"/>
      <c r="P415" s="155"/>
      <c r="Q415" s="155"/>
      <c r="R415" s="155"/>
      <c r="S415" s="155"/>
      <c r="T415" s="155"/>
      <c r="U415" s="155"/>
      <c r="V415" s="155"/>
      <c r="W415" s="155"/>
      <c r="X415" s="155"/>
      <c r="Y415" s="155"/>
    </row>
    <row r="416">
      <c r="A416" s="817"/>
      <c r="B416" s="813"/>
      <c r="C416" s="813"/>
      <c r="D416" s="813"/>
      <c r="E416" s="813"/>
      <c r="F416" s="813"/>
      <c r="G416" s="813"/>
      <c r="H416" s="815"/>
      <c r="I416" s="813"/>
      <c r="J416" s="155"/>
      <c r="K416" s="155"/>
      <c r="L416" s="155"/>
      <c r="M416" s="155"/>
      <c r="N416" s="155"/>
      <c r="O416" s="155"/>
      <c r="P416" s="155"/>
      <c r="Q416" s="155"/>
      <c r="R416" s="155"/>
      <c r="S416" s="155"/>
      <c r="T416" s="155"/>
      <c r="U416" s="155"/>
      <c r="V416" s="155"/>
      <c r="W416" s="155"/>
      <c r="X416" s="155"/>
      <c r="Y416" s="155"/>
    </row>
    <row r="417">
      <c r="A417" s="817"/>
      <c r="B417" s="813"/>
      <c r="C417" s="813"/>
      <c r="D417" s="813"/>
      <c r="E417" s="813"/>
      <c r="F417" s="813"/>
      <c r="G417" s="813"/>
      <c r="H417" s="815"/>
      <c r="I417" s="813"/>
      <c r="J417" s="155"/>
      <c r="K417" s="155"/>
      <c r="L417" s="155"/>
      <c r="M417" s="155"/>
      <c r="N417" s="155"/>
      <c r="O417" s="155"/>
      <c r="P417" s="155"/>
      <c r="Q417" s="155"/>
      <c r="R417" s="155"/>
      <c r="S417" s="155"/>
      <c r="T417" s="155"/>
      <c r="U417" s="155"/>
      <c r="V417" s="155"/>
      <c r="W417" s="155"/>
      <c r="X417" s="155"/>
      <c r="Y417" s="155"/>
    </row>
    <row r="418">
      <c r="A418" s="817"/>
      <c r="B418" s="813"/>
      <c r="C418" s="813"/>
      <c r="D418" s="813"/>
      <c r="E418" s="813"/>
      <c r="F418" s="813"/>
      <c r="G418" s="813"/>
      <c r="H418" s="815"/>
      <c r="I418" s="813"/>
      <c r="J418" s="155"/>
      <c r="K418" s="155"/>
      <c r="L418" s="155"/>
      <c r="M418" s="155"/>
      <c r="N418" s="155"/>
      <c r="O418" s="155"/>
      <c r="P418" s="155"/>
      <c r="Q418" s="155"/>
      <c r="R418" s="155"/>
      <c r="S418" s="155"/>
      <c r="T418" s="155"/>
      <c r="U418" s="155"/>
      <c r="V418" s="155"/>
      <c r="W418" s="155"/>
      <c r="X418" s="155"/>
      <c r="Y418" s="155"/>
    </row>
    <row r="419">
      <c r="A419" s="817"/>
      <c r="B419" s="813"/>
      <c r="C419" s="813"/>
      <c r="D419" s="813"/>
      <c r="E419" s="813"/>
      <c r="F419" s="813"/>
      <c r="G419" s="813"/>
      <c r="H419" s="815"/>
      <c r="I419" s="813"/>
      <c r="J419" s="155"/>
      <c r="K419" s="155"/>
      <c r="L419" s="155"/>
      <c r="M419" s="155"/>
      <c r="N419" s="155"/>
      <c r="O419" s="155"/>
      <c r="P419" s="155"/>
      <c r="Q419" s="155"/>
      <c r="R419" s="155"/>
      <c r="S419" s="155"/>
      <c r="T419" s="155"/>
      <c r="U419" s="155"/>
      <c r="V419" s="155"/>
      <c r="W419" s="155"/>
      <c r="X419" s="155"/>
      <c r="Y419" s="155"/>
    </row>
    <row r="420">
      <c r="A420" s="817"/>
      <c r="B420" s="813"/>
      <c r="C420" s="813"/>
      <c r="D420" s="813"/>
      <c r="E420" s="813"/>
      <c r="F420" s="813"/>
      <c r="G420" s="813"/>
      <c r="H420" s="815"/>
      <c r="I420" s="813"/>
      <c r="J420" s="155"/>
      <c r="K420" s="155"/>
      <c r="L420" s="155"/>
      <c r="M420" s="155"/>
      <c r="N420" s="155"/>
      <c r="O420" s="155"/>
      <c r="P420" s="155"/>
      <c r="Q420" s="155"/>
      <c r="R420" s="155"/>
      <c r="S420" s="155"/>
      <c r="T420" s="155"/>
      <c r="U420" s="155"/>
      <c r="V420" s="155"/>
      <c r="W420" s="155"/>
      <c r="X420" s="155"/>
      <c r="Y420" s="155"/>
    </row>
    <row r="421">
      <c r="A421" s="817"/>
      <c r="B421" s="813"/>
      <c r="C421" s="813"/>
      <c r="D421" s="813"/>
      <c r="E421" s="813"/>
      <c r="F421" s="813"/>
      <c r="G421" s="813"/>
      <c r="H421" s="815"/>
      <c r="I421" s="813"/>
      <c r="J421" s="155"/>
      <c r="K421" s="155"/>
      <c r="L421" s="155"/>
      <c r="M421" s="155"/>
      <c r="N421" s="155"/>
      <c r="O421" s="155"/>
      <c r="P421" s="155"/>
      <c r="Q421" s="155"/>
      <c r="R421" s="155"/>
      <c r="S421" s="155"/>
      <c r="T421" s="155"/>
      <c r="U421" s="155"/>
      <c r="V421" s="155"/>
      <c r="W421" s="155"/>
      <c r="X421" s="155"/>
      <c r="Y421" s="155"/>
    </row>
    <row r="422">
      <c r="A422" s="817"/>
      <c r="B422" s="813"/>
      <c r="C422" s="813"/>
      <c r="D422" s="813"/>
      <c r="E422" s="813"/>
      <c r="F422" s="813"/>
      <c r="G422" s="813"/>
      <c r="H422" s="815"/>
      <c r="I422" s="813"/>
      <c r="J422" s="155"/>
      <c r="K422" s="155"/>
      <c r="L422" s="155"/>
      <c r="M422" s="155"/>
      <c r="N422" s="155"/>
      <c r="O422" s="155"/>
      <c r="P422" s="155"/>
      <c r="Q422" s="155"/>
      <c r="R422" s="155"/>
      <c r="S422" s="155"/>
      <c r="T422" s="155"/>
      <c r="U422" s="155"/>
      <c r="V422" s="155"/>
      <c r="W422" s="155"/>
      <c r="X422" s="155"/>
      <c r="Y422" s="155"/>
    </row>
    <row r="423">
      <c r="A423" s="817"/>
      <c r="B423" s="813"/>
      <c r="C423" s="813"/>
      <c r="D423" s="813"/>
      <c r="E423" s="813"/>
      <c r="F423" s="813"/>
      <c r="G423" s="813"/>
      <c r="H423" s="815"/>
      <c r="I423" s="813"/>
      <c r="J423" s="155"/>
      <c r="K423" s="155"/>
      <c r="L423" s="155"/>
      <c r="M423" s="155"/>
      <c r="N423" s="155"/>
      <c r="O423" s="155"/>
      <c r="P423" s="155"/>
      <c r="Q423" s="155"/>
      <c r="R423" s="155"/>
      <c r="S423" s="155"/>
      <c r="T423" s="155"/>
      <c r="U423" s="155"/>
      <c r="V423" s="155"/>
      <c r="W423" s="155"/>
      <c r="X423" s="155"/>
      <c r="Y423" s="155"/>
    </row>
    <row r="424">
      <c r="A424" s="817"/>
      <c r="B424" s="813"/>
      <c r="C424" s="813"/>
      <c r="D424" s="813"/>
      <c r="E424" s="813"/>
      <c r="F424" s="813"/>
      <c r="G424" s="813"/>
      <c r="H424" s="815"/>
      <c r="I424" s="813"/>
      <c r="J424" s="155"/>
      <c r="K424" s="155"/>
      <c r="L424" s="155"/>
      <c r="M424" s="155"/>
      <c r="N424" s="155"/>
      <c r="O424" s="155"/>
      <c r="P424" s="155"/>
      <c r="Q424" s="155"/>
      <c r="R424" s="155"/>
      <c r="S424" s="155"/>
      <c r="T424" s="155"/>
      <c r="U424" s="155"/>
      <c r="V424" s="155"/>
      <c r="W424" s="155"/>
      <c r="X424" s="155"/>
      <c r="Y424" s="155"/>
    </row>
    <row r="425">
      <c r="A425" s="817"/>
      <c r="B425" s="813"/>
      <c r="C425" s="813"/>
      <c r="D425" s="813"/>
      <c r="E425" s="813"/>
      <c r="F425" s="813"/>
      <c r="G425" s="813"/>
      <c r="H425" s="815"/>
      <c r="I425" s="813"/>
      <c r="J425" s="155"/>
      <c r="K425" s="155"/>
      <c r="L425" s="155"/>
      <c r="M425" s="155"/>
      <c r="N425" s="155"/>
      <c r="O425" s="155"/>
      <c r="P425" s="155"/>
      <c r="Q425" s="155"/>
      <c r="R425" s="155"/>
      <c r="S425" s="155"/>
      <c r="T425" s="155"/>
      <c r="U425" s="155"/>
      <c r="V425" s="155"/>
      <c r="W425" s="155"/>
      <c r="X425" s="155"/>
      <c r="Y425" s="155"/>
    </row>
    <row r="426">
      <c r="A426" s="817"/>
      <c r="B426" s="813"/>
      <c r="C426" s="813"/>
      <c r="D426" s="813"/>
      <c r="E426" s="813"/>
      <c r="F426" s="813"/>
      <c r="G426" s="813"/>
      <c r="H426" s="815"/>
      <c r="I426" s="813"/>
      <c r="J426" s="155"/>
      <c r="K426" s="155"/>
      <c r="L426" s="155"/>
      <c r="M426" s="155"/>
      <c r="N426" s="155"/>
      <c r="O426" s="155"/>
      <c r="P426" s="155"/>
      <c r="Q426" s="155"/>
      <c r="R426" s="155"/>
      <c r="S426" s="155"/>
      <c r="T426" s="155"/>
      <c r="U426" s="155"/>
      <c r="V426" s="155"/>
      <c r="W426" s="155"/>
      <c r="X426" s="155"/>
      <c r="Y426" s="155"/>
    </row>
    <row r="427">
      <c r="A427" s="817"/>
      <c r="B427" s="813"/>
      <c r="C427" s="813"/>
      <c r="D427" s="813"/>
      <c r="E427" s="813"/>
      <c r="F427" s="813"/>
      <c r="G427" s="813"/>
      <c r="H427" s="815"/>
      <c r="I427" s="813"/>
      <c r="J427" s="155"/>
      <c r="K427" s="155"/>
      <c r="L427" s="155"/>
      <c r="M427" s="155"/>
      <c r="N427" s="155"/>
      <c r="O427" s="155"/>
      <c r="P427" s="155"/>
      <c r="Q427" s="155"/>
      <c r="R427" s="155"/>
      <c r="S427" s="155"/>
      <c r="T427" s="155"/>
      <c r="U427" s="155"/>
      <c r="V427" s="155"/>
      <c r="W427" s="155"/>
      <c r="X427" s="155"/>
      <c r="Y427" s="155"/>
    </row>
    <row r="428">
      <c r="A428" s="817"/>
      <c r="B428" s="813"/>
      <c r="C428" s="813"/>
      <c r="D428" s="813"/>
      <c r="E428" s="813"/>
      <c r="F428" s="813"/>
      <c r="G428" s="813"/>
      <c r="H428" s="815"/>
      <c r="I428" s="813"/>
      <c r="J428" s="155"/>
      <c r="K428" s="155"/>
      <c r="L428" s="155"/>
      <c r="M428" s="155"/>
      <c r="N428" s="155"/>
      <c r="O428" s="155"/>
      <c r="P428" s="155"/>
      <c r="Q428" s="155"/>
      <c r="R428" s="155"/>
      <c r="S428" s="155"/>
      <c r="T428" s="155"/>
      <c r="U428" s="155"/>
      <c r="V428" s="155"/>
      <c r="W428" s="155"/>
      <c r="X428" s="155"/>
      <c r="Y428" s="155"/>
    </row>
    <row r="429">
      <c r="A429" s="817"/>
      <c r="B429" s="813"/>
      <c r="C429" s="813"/>
      <c r="D429" s="813"/>
      <c r="E429" s="813"/>
      <c r="F429" s="813"/>
      <c r="G429" s="813"/>
      <c r="H429" s="815"/>
      <c r="I429" s="813"/>
      <c r="J429" s="155"/>
      <c r="K429" s="155"/>
      <c r="L429" s="155"/>
      <c r="M429" s="155"/>
      <c r="N429" s="155"/>
      <c r="O429" s="155"/>
      <c r="P429" s="155"/>
      <c r="Q429" s="155"/>
      <c r="R429" s="155"/>
      <c r="S429" s="155"/>
      <c r="T429" s="155"/>
      <c r="U429" s="155"/>
      <c r="V429" s="155"/>
      <c r="W429" s="155"/>
      <c r="X429" s="155"/>
      <c r="Y429" s="155"/>
    </row>
    <row r="430">
      <c r="A430" s="817"/>
      <c r="B430" s="813"/>
      <c r="C430" s="813"/>
      <c r="D430" s="813"/>
      <c r="E430" s="813"/>
      <c r="F430" s="813"/>
      <c r="G430" s="813"/>
      <c r="H430" s="815"/>
      <c r="I430" s="813"/>
      <c r="J430" s="155"/>
      <c r="K430" s="155"/>
      <c r="L430" s="155"/>
      <c r="M430" s="155"/>
      <c r="N430" s="155"/>
      <c r="O430" s="155"/>
      <c r="P430" s="155"/>
      <c r="Q430" s="155"/>
      <c r="R430" s="155"/>
      <c r="S430" s="155"/>
      <c r="T430" s="155"/>
      <c r="U430" s="155"/>
      <c r="V430" s="155"/>
      <c r="W430" s="155"/>
      <c r="X430" s="155"/>
      <c r="Y430" s="155"/>
    </row>
    <row r="431">
      <c r="A431" s="817"/>
      <c r="B431" s="813"/>
      <c r="C431" s="813"/>
      <c r="D431" s="813"/>
      <c r="E431" s="813"/>
      <c r="F431" s="813"/>
      <c r="G431" s="813"/>
      <c r="H431" s="815"/>
      <c r="I431" s="813"/>
      <c r="J431" s="155"/>
      <c r="K431" s="155"/>
      <c r="L431" s="155"/>
      <c r="M431" s="155"/>
      <c r="N431" s="155"/>
      <c r="O431" s="155"/>
      <c r="P431" s="155"/>
      <c r="Q431" s="155"/>
      <c r="R431" s="155"/>
      <c r="S431" s="155"/>
      <c r="T431" s="155"/>
      <c r="U431" s="155"/>
      <c r="V431" s="155"/>
      <c r="W431" s="155"/>
      <c r="X431" s="155"/>
      <c r="Y431" s="155"/>
    </row>
    <row r="432">
      <c r="A432" s="817"/>
      <c r="B432" s="813"/>
      <c r="C432" s="813"/>
      <c r="D432" s="813"/>
      <c r="E432" s="813"/>
      <c r="F432" s="813"/>
      <c r="G432" s="813"/>
      <c r="H432" s="815"/>
      <c r="I432" s="813"/>
      <c r="J432" s="155"/>
      <c r="K432" s="155"/>
      <c r="L432" s="155"/>
      <c r="M432" s="155"/>
      <c r="N432" s="155"/>
      <c r="O432" s="155"/>
      <c r="P432" s="155"/>
      <c r="Q432" s="155"/>
      <c r="R432" s="155"/>
      <c r="S432" s="155"/>
      <c r="T432" s="155"/>
      <c r="U432" s="155"/>
      <c r="V432" s="155"/>
      <c r="W432" s="155"/>
      <c r="X432" s="155"/>
      <c r="Y432" s="155"/>
    </row>
    <row r="433">
      <c r="A433" s="817"/>
      <c r="B433" s="813"/>
      <c r="C433" s="813"/>
      <c r="D433" s="813"/>
      <c r="E433" s="813"/>
      <c r="F433" s="813"/>
      <c r="G433" s="813"/>
      <c r="H433" s="815"/>
      <c r="I433" s="813"/>
      <c r="J433" s="155"/>
      <c r="K433" s="155"/>
      <c r="L433" s="155"/>
      <c r="M433" s="155"/>
      <c r="N433" s="155"/>
      <c r="O433" s="155"/>
      <c r="P433" s="155"/>
      <c r="Q433" s="155"/>
      <c r="R433" s="155"/>
      <c r="S433" s="155"/>
      <c r="T433" s="155"/>
      <c r="U433" s="155"/>
      <c r="V433" s="155"/>
      <c r="W433" s="155"/>
      <c r="X433" s="155"/>
      <c r="Y433" s="155"/>
    </row>
    <row r="434">
      <c r="A434" s="817"/>
      <c r="B434" s="813"/>
      <c r="C434" s="813"/>
      <c r="D434" s="813"/>
      <c r="E434" s="813"/>
      <c r="F434" s="813"/>
      <c r="G434" s="813"/>
      <c r="H434" s="815"/>
      <c r="I434" s="813"/>
      <c r="J434" s="155"/>
      <c r="K434" s="155"/>
      <c r="L434" s="155"/>
      <c r="M434" s="155"/>
      <c r="N434" s="155"/>
      <c r="O434" s="155"/>
      <c r="P434" s="155"/>
      <c r="Q434" s="155"/>
      <c r="R434" s="155"/>
      <c r="S434" s="155"/>
      <c r="T434" s="155"/>
      <c r="U434" s="155"/>
      <c r="V434" s="155"/>
      <c r="W434" s="155"/>
      <c r="X434" s="155"/>
      <c r="Y434" s="155"/>
    </row>
    <row r="435">
      <c r="A435" s="817"/>
      <c r="B435" s="813"/>
      <c r="C435" s="813"/>
      <c r="D435" s="813"/>
      <c r="E435" s="813"/>
      <c r="F435" s="813"/>
      <c r="G435" s="813"/>
      <c r="H435" s="815"/>
      <c r="I435" s="813"/>
      <c r="J435" s="155"/>
      <c r="K435" s="155"/>
      <c r="L435" s="155"/>
      <c r="M435" s="155"/>
      <c r="N435" s="155"/>
      <c r="O435" s="155"/>
      <c r="P435" s="155"/>
      <c r="Q435" s="155"/>
      <c r="R435" s="155"/>
      <c r="S435" s="155"/>
      <c r="T435" s="155"/>
      <c r="U435" s="155"/>
      <c r="V435" s="155"/>
      <c r="W435" s="155"/>
      <c r="X435" s="155"/>
      <c r="Y435" s="155"/>
    </row>
    <row r="436">
      <c r="A436" s="817"/>
      <c r="B436" s="813"/>
      <c r="C436" s="813"/>
      <c r="D436" s="813"/>
      <c r="E436" s="813"/>
      <c r="F436" s="813"/>
      <c r="G436" s="813"/>
      <c r="H436" s="815"/>
      <c r="I436" s="813"/>
      <c r="J436" s="155"/>
      <c r="K436" s="155"/>
      <c r="L436" s="155"/>
      <c r="M436" s="155"/>
      <c r="N436" s="155"/>
      <c r="O436" s="155"/>
      <c r="P436" s="155"/>
      <c r="Q436" s="155"/>
      <c r="R436" s="155"/>
      <c r="S436" s="155"/>
      <c r="T436" s="155"/>
      <c r="U436" s="155"/>
      <c r="V436" s="155"/>
      <c r="W436" s="155"/>
      <c r="X436" s="155"/>
      <c r="Y436" s="155"/>
    </row>
    <row r="437">
      <c r="A437" s="817"/>
      <c r="B437" s="813"/>
      <c r="C437" s="813"/>
      <c r="D437" s="813"/>
      <c r="E437" s="813"/>
      <c r="F437" s="813"/>
      <c r="G437" s="813"/>
      <c r="H437" s="815"/>
      <c r="I437" s="813"/>
      <c r="J437" s="155"/>
      <c r="K437" s="155"/>
      <c r="L437" s="155"/>
      <c r="M437" s="155"/>
      <c r="N437" s="155"/>
      <c r="O437" s="155"/>
      <c r="P437" s="155"/>
      <c r="Q437" s="155"/>
      <c r="R437" s="155"/>
      <c r="S437" s="155"/>
      <c r="T437" s="155"/>
      <c r="U437" s="155"/>
      <c r="V437" s="155"/>
      <c r="W437" s="155"/>
      <c r="X437" s="155"/>
      <c r="Y437" s="155"/>
    </row>
    <row r="438">
      <c r="A438" s="817"/>
      <c r="B438" s="813"/>
      <c r="C438" s="813"/>
      <c r="D438" s="813"/>
      <c r="E438" s="813"/>
      <c r="F438" s="813"/>
      <c r="G438" s="813"/>
      <c r="H438" s="815"/>
      <c r="I438" s="813"/>
      <c r="J438" s="155"/>
      <c r="K438" s="155"/>
      <c r="L438" s="155"/>
      <c r="M438" s="155"/>
      <c r="N438" s="155"/>
      <c r="O438" s="155"/>
      <c r="P438" s="155"/>
      <c r="Q438" s="155"/>
      <c r="R438" s="155"/>
      <c r="S438" s="155"/>
      <c r="T438" s="155"/>
      <c r="U438" s="155"/>
      <c r="V438" s="155"/>
      <c r="W438" s="155"/>
      <c r="X438" s="155"/>
      <c r="Y438" s="155"/>
    </row>
    <row r="439">
      <c r="A439" s="817"/>
      <c r="B439" s="813"/>
      <c r="C439" s="813"/>
      <c r="D439" s="813"/>
      <c r="E439" s="813"/>
      <c r="F439" s="813"/>
      <c r="G439" s="813"/>
      <c r="H439" s="815"/>
      <c r="I439" s="813"/>
      <c r="J439" s="155"/>
      <c r="K439" s="155"/>
      <c r="L439" s="155"/>
      <c r="M439" s="155"/>
      <c r="N439" s="155"/>
      <c r="O439" s="155"/>
      <c r="P439" s="155"/>
      <c r="Q439" s="155"/>
      <c r="R439" s="155"/>
      <c r="S439" s="155"/>
      <c r="T439" s="155"/>
      <c r="U439" s="155"/>
      <c r="V439" s="155"/>
      <c r="W439" s="155"/>
      <c r="X439" s="155"/>
      <c r="Y439" s="155"/>
    </row>
    <row r="440">
      <c r="A440" s="817"/>
      <c r="B440" s="813"/>
      <c r="C440" s="813"/>
      <c r="D440" s="813"/>
      <c r="E440" s="813"/>
      <c r="F440" s="813"/>
      <c r="G440" s="813"/>
      <c r="H440" s="815"/>
      <c r="I440" s="813"/>
      <c r="J440" s="155"/>
      <c r="K440" s="155"/>
      <c r="L440" s="155"/>
      <c r="M440" s="155"/>
      <c r="N440" s="155"/>
      <c r="O440" s="155"/>
      <c r="P440" s="155"/>
      <c r="Q440" s="155"/>
      <c r="R440" s="155"/>
      <c r="S440" s="155"/>
      <c r="T440" s="155"/>
      <c r="U440" s="155"/>
      <c r="V440" s="155"/>
      <c r="W440" s="155"/>
      <c r="X440" s="155"/>
      <c r="Y440" s="155"/>
    </row>
    <row r="441">
      <c r="A441" s="817"/>
      <c r="B441" s="813"/>
      <c r="C441" s="813"/>
      <c r="D441" s="813"/>
      <c r="E441" s="813"/>
      <c r="F441" s="813"/>
      <c r="G441" s="813"/>
      <c r="H441" s="815"/>
      <c r="I441" s="813"/>
      <c r="J441" s="155"/>
      <c r="K441" s="155"/>
      <c r="L441" s="155"/>
      <c r="M441" s="155"/>
      <c r="N441" s="155"/>
      <c r="O441" s="155"/>
      <c r="P441" s="155"/>
      <c r="Q441" s="155"/>
      <c r="R441" s="155"/>
      <c r="S441" s="155"/>
      <c r="T441" s="155"/>
      <c r="U441" s="155"/>
      <c r="V441" s="155"/>
      <c r="W441" s="155"/>
      <c r="X441" s="155"/>
      <c r="Y441" s="155"/>
    </row>
    <row r="442">
      <c r="A442" s="817"/>
      <c r="B442" s="813"/>
      <c r="C442" s="813"/>
      <c r="D442" s="813"/>
      <c r="E442" s="813"/>
      <c r="F442" s="813"/>
      <c r="G442" s="813"/>
      <c r="H442" s="815"/>
      <c r="I442" s="813"/>
      <c r="J442" s="155"/>
      <c r="K442" s="155"/>
      <c r="L442" s="155"/>
      <c r="M442" s="155"/>
      <c r="N442" s="155"/>
      <c r="O442" s="155"/>
      <c r="P442" s="155"/>
      <c r="Q442" s="155"/>
      <c r="R442" s="155"/>
      <c r="S442" s="155"/>
      <c r="T442" s="155"/>
      <c r="U442" s="155"/>
      <c r="V442" s="155"/>
      <c r="W442" s="155"/>
      <c r="X442" s="155"/>
      <c r="Y442" s="155"/>
    </row>
    <row r="443">
      <c r="A443" s="817"/>
      <c r="B443" s="813"/>
      <c r="C443" s="813"/>
      <c r="D443" s="813"/>
      <c r="E443" s="813"/>
      <c r="F443" s="813"/>
      <c r="G443" s="813"/>
      <c r="H443" s="815"/>
      <c r="I443" s="813"/>
      <c r="J443" s="155"/>
      <c r="K443" s="155"/>
      <c r="L443" s="155"/>
      <c r="M443" s="155"/>
      <c r="N443" s="155"/>
      <c r="O443" s="155"/>
      <c r="P443" s="155"/>
      <c r="Q443" s="155"/>
      <c r="R443" s="155"/>
      <c r="S443" s="155"/>
      <c r="T443" s="155"/>
      <c r="U443" s="155"/>
      <c r="V443" s="155"/>
      <c r="W443" s="155"/>
      <c r="X443" s="155"/>
      <c r="Y443" s="155"/>
    </row>
    <row r="444">
      <c r="A444" s="817"/>
      <c r="B444" s="813"/>
      <c r="C444" s="813"/>
      <c r="D444" s="813"/>
      <c r="E444" s="813"/>
      <c r="F444" s="813"/>
      <c r="G444" s="813"/>
      <c r="H444" s="815"/>
      <c r="I444" s="813"/>
      <c r="J444" s="155"/>
      <c r="K444" s="155"/>
      <c r="L444" s="155"/>
      <c r="M444" s="155"/>
      <c r="N444" s="155"/>
      <c r="O444" s="155"/>
      <c r="P444" s="155"/>
      <c r="Q444" s="155"/>
      <c r="R444" s="155"/>
      <c r="S444" s="155"/>
      <c r="T444" s="155"/>
      <c r="U444" s="155"/>
      <c r="V444" s="155"/>
      <c r="W444" s="155"/>
      <c r="X444" s="155"/>
      <c r="Y444" s="155"/>
    </row>
    <row r="445">
      <c r="A445" s="817"/>
      <c r="B445" s="813"/>
      <c r="C445" s="813"/>
      <c r="D445" s="813"/>
      <c r="E445" s="813"/>
      <c r="F445" s="813"/>
      <c r="G445" s="813"/>
      <c r="H445" s="815"/>
      <c r="I445" s="813"/>
      <c r="J445" s="155"/>
      <c r="K445" s="155"/>
      <c r="L445" s="155"/>
      <c r="M445" s="155"/>
      <c r="N445" s="155"/>
      <c r="O445" s="155"/>
      <c r="P445" s="155"/>
      <c r="Q445" s="155"/>
      <c r="R445" s="155"/>
      <c r="S445" s="155"/>
      <c r="T445" s="155"/>
      <c r="U445" s="155"/>
      <c r="V445" s="155"/>
      <c r="W445" s="155"/>
      <c r="X445" s="155"/>
      <c r="Y445" s="155"/>
    </row>
    <row r="446">
      <c r="A446" s="817"/>
      <c r="B446" s="813"/>
      <c r="C446" s="813"/>
      <c r="D446" s="813"/>
      <c r="E446" s="813"/>
      <c r="F446" s="813"/>
      <c r="G446" s="813"/>
      <c r="H446" s="815"/>
      <c r="I446" s="813"/>
      <c r="J446" s="155"/>
      <c r="K446" s="155"/>
      <c r="L446" s="155"/>
      <c r="M446" s="155"/>
      <c r="N446" s="155"/>
      <c r="O446" s="155"/>
      <c r="P446" s="155"/>
      <c r="Q446" s="155"/>
      <c r="R446" s="155"/>
      <c r="S446" s="155"/>
      <c r="T446" s="155"/>
      <c r="U446" s="155"/>
      <c r="V446" s="155"/>
      <c r="W446" s="155"/>
      <c r="X446" s="155"/>
      <c r="Y446" s="155"/>
    </row>
    <row r="447">
      <c r="A447" s="817"/>
      <c r="B447" s="813"/>
      <c r="C447" s="813"/>
      <c r="D447" s="813"/>
      <c r="E447" s="813"/>
      <c r="F447" s="813"/>
      <c r="G447" s="813"/>
      <c r="H447" s="815"/>
      <c r="I447" s="813"/>
      <c r="J447" s="155"/>
      <c r="K447" s="155"/>
      <c r="L447" s="155"/>
      <c r="M447" s="155"/>
      <c r="N447" s="155"/>
      <c r="O447" s="155"/>
      <c r="P447" s="155"/>
      <c r="Q447" s="155"/>
      <c r="R447" s="155"/>
      <c r="S447" s="155"/>
      <c r="T447" s="155"/>
      <c r="U447" s="155"/>
      <c r="V447" s="155"/>
      <c r="W447" s="155"/>
      <c r="X447" s="155"/>
      <c r="Y447" s="155"/>
    </row>
    <row r="448">
      <c r="A448" s="817"/>
      <c r="B448" s="813"/>
      <c r="C448" s="813"/>
      <c r="D448" s="813"/>
      <c r="E448" s="813"/>
      <c r="F448" s="813"/>
      <c r="G448" s="813"/>
      <c r="H448" s="815"/>
      <c r="I448" s="813"/>
      <c r="J448" s="155"/>
      <c r="K448" s="155"/>
      <c r="L448" s="155"/>
      <c r="M448" s="155"/>
      <c r="N448" s="155"/>
      <c r="O448" s="155"/>
      <c r="P448" s="155"/>
      <c r="Q448" s="155"/>
      <c r="R448" s="155"/>
      <c r="S448" s="155"/>
      <c r="T448" s="155"/>
      <c r="U448" s="155"/>
      <c r="V448" s="155"/>
      <c r="W448" s="155"/>
      <c r="X448" s="155"/>
      <c r="Y448" s="155"/>
    </row>
    <row r="449">
      <c r="A449" s="817"/>
      <c r="B449" s="813"/>
      <c r="C449" s="813"/>
      <c r="D449" s="813"/>
      <c r="E449" s="813"/>
      <c r="F449" s="813"/>
      <c r="G449" s="813"/>
      <c r="H449" s="815"/>
      <c r="I449" s="813"/>
      <c r="J449" s="155"/>
      <c r="K449" s="155"/>
      <c r="L449" s="155"/>
      <c r="M449" s="155"/>
      <c r="N449" s="155"/>
      <c r="O449" s="155"/>
      <c r="P449" s="155"/>
      <c r="Q449" s="155"/>
      <c r="R449" s="155"/>
      <c r="S449" s="155"/>
      <c r="T449" s="155"/>
      <c r="U449" s="155"/>
      <c r="V449" s="155"/>
      <c r="W449" s="155"/>
      <c r="X449" s="155"/>
      <c r="Y449" s="155"/>
    </row>
    <row r="450">
      <c r="A450" s="817"/>
      <c r="B450" s="813"/>
      <c r="C450" s="813"/>
      <c r="D450" s="813"/>
      <c r="E450" s="813"/>
      <c r="F450" s="813"/>
      <c r="G450" s="813"/>
      <c r="H450" s="815"/>
      <c r="I450" s="813"/>
      <c r="J450" s="155"/>
      <c r="K450" s="155"/>
      <c r="L450" s="155"/>
      <c r="M450" s="155"/>
      <c r="N450" s="155"/>
      <c r="O450" s="155"/>
      <c r="P450" s="155"/>
      <c r="Q450" s="155"/>
      <c r="R450" s="155"/>
      <c r="S450" s="155"/>
      <c r="T450" s="155"/>
      <c r="U450" s="155"/>
      <c r="V450" s="155"/>
      <c r="W450" s="155"/>
      <c r="X450" s="155"/>
      <c r="Y450" s="155"/>
    </row>
    <row r="451">
      <c r="A451" s="817"/>
      <c r="B451" s="813"/>
      <c r="C451" s="813"/>
      <c r="D451" s="813"/>
      <c r="E451" s="813"/>
      <c r="F451" s="813"/>
      <c r="G451" s="813"/>
      <c r="H451" s="815"/>
      <c r="I451" s="813"/>
      <c r="J451" s="155"/>
      <c r="K451" s="155"/>
      <c r="L451" s="155"/>
      <c r="M451" s="155"/>
      <c r="N451" s="155"/>
      <c r="O451" s="155"/>
      <c r="P451" s="155"/>
      <c r="Q451" s="155"/>
      <c r="R451" s="155"/>
      <c r="S451" s="155"/>
      <c r="T451" s="155"/>
      <c r="U451" s="155"/>
      <c r="V451" s="155"/>
      <c r="W451" s="155"/>
      <c r="X451" s="155"/>
      <c r="Y451" s="155"/>
    </row>
    <row r="452">
      <c r="A452" s="817"/>
      <c r="B452" s="813"/>
      <c r="C452" s="813"/>
      <c r="D452" s="813"/>
      <c r="E452" s="813"/>
      <c r="F452" s="813"/>
      <c r="G452" s="813"/>
      <c r="H452" s="815"/>
      <c r="I452" s="813"/>
      <c r="J452" s="155"/>
      <c r="K452" s="155"/>
      <c r="L452" s="155"/>
      <c r="M452" s="155"/>
      <c r="N452" s="155"/>
      <c r="O452" s="155"/>
      <c r="P452" s="155"/>
      <c r="Q452" s="155"/>
      <c r="R452" s="155"/>
      <c r="S452" s="155"/>
      <c r="T452" s="155"/>
      <c r="U452" s="155"/>
      <c r="V452" s="155"/>
      <c r="W452" s="155"/>
      <c r="X452" s="155"/>
      <c r="Y452" s="155"/>
    </row>
    <row r="453">
      <c r="A453" s="817"/>
      <c r="B453" s="813"/>
      <c r="C453" s="813"/>
      <c r="D453" s="813"/>
      <c r="E453" s="813"/>
      <c r="F453" s="813"/>
      <c r="G453" s="813"/>
      <c r="H453" s="815"/>
      <c r="I453" s="813"/>
      <c r="J453" s="155"/>
      <c r="K453" s="155"/>
      <c r="L453" s="155"/>
      <c r="M453" s="155"/>
      <c r="N453" s="155"/>
      <c r="O453" s="155"/>
      <c r="P453" s="155"/>
      <c r="Q453" s="155"/>
      <c r="R453" s="155"/>
      <c r="S453" s="155"/>
      <c r="T453" s="155"/>
      <c r="U453" s="155"/>
      <c r="V453" s="155"/>
      <c r="W453" s="155"/>
      <c r="X453" s="155"/>
      <c r="Y453" s="155"/>
    </row>
    <row r="454">
      <c r="A454" s="817"/>
      <c r="B454" s="813"/>
      <c r="C454" s="813"/>
      <c r="D454" s="813"/>
      <c r="E454" s="813"/>
      <c r="F454" s="813"/>
      <c r="G454" s="813"/>
      <c r="H454" s="815"/>
      <c r="I454" s="813"/>
      <c r="J454" s="155"/>
      <c r="K454" s="155"/>
      <c r="L454" s="155"/>
      <c r="M454" s="155"/>
      <c r="N454" s="155"/>
      <c r="O454" s="155"/>
      <c r="P454" s="155"/>
      <c r="Q454" s="155"/>
      <c r="R454" s="155"/>
      <c r="S454" s="155"/>
      <c r="T454" s="155"/>
      <c r="U454" s="155"/>
      <c r="V454" s="155"/>
      <c r="W454" s="155"/>
      <c r="X454" s="155"/>
      <c r="Y454" s="155"/>
    </row>
    <row r="455">
      <c r="A455" s="817"/>
      <c r="B455" s="813"/>
      <c r="C455" s="813"/>
      <c r="D455" s="813"/>
      <c r="E455" s="813"/>
      <c r="F455" s="813"/>
      <c r="G455" s="813"/>
      <c r="H455" s="815"/>
      <c r="I455" s="813"/>
      <c r="J455" s="155"/>
      <c r="K455" s="155"/>
      <c r="L455" s="155"/>
      <c r="M455" s="155"/>
      <c r="N455" s="155"/>
      <c r="O455" s="155"/>
      <c r="P455" s="155"/>
      <c r="Q455" s="155"/>
      <c r="R455" s="155"/>
      <c r="S455" s="155"/>
      <c r="T455" s="155"/>
      <c r="U455" s="155"/>
      <c r="V455" s="155"/>
      <c r="W455" s="155"/>
      <c r="X455" s="155"/>
      <c r="Y455" s="155"/>
    </row>
    <row r="456">
      <c r="A456" s="817"/>
      <c r="B456" s="813"/>
      <c r="C456" s="813"/>
      <c r="D456" s="813"/>
      <c r="E456" s="813"/>
      <c r="F456" s="813"/>
      <c r="G456" s="813"/>
      <c r="H456" s="815"/>
      <c r="I456" s="813"/>
      <c r="J456" s="155"/>
      <c r="K456" s="155"/>
      <c r="L456" s="155"/>
      <c r="M456" s="155"/>
      <c r="N456" s="155"/>
      <c r="O456" s="155"/>
      <c r="P456" s="155"/>
      <c r="Q456" s="155"/>
      <c r="R456" s="155"/>
      <c r="S456" s="155"/>
      <c r="T456" s="155"/>
      <c r="U456" s="155"/>
      <c r="V456" s="155"/>
      <c r="W456" s="155"/>
      <c r="X456" s="155"/>
      <c r="Y456" s="155"/>
    </row>
    <row r="457">
      <c r="A457" s="817"/>
      <c r="B457" s="813"/>
      <c r="C457" s="813"/>
      <c r="D457" s="813"/>
      <c r="E457" s="813"/>
      <c r="F457" s="813"/>
      <c r="G457" s="813"/>
      <c r="H457" s="815"/>
      <c r="I457" s="813"/>
      <c r="J457" s="155"/>
      <c r="K457" s="155"/>
      <c r="L457" s="155"/>
      <c r="M457" s="155"/>
      <c r="N457" s="155"/>
      <c r="O457" s="155"/>
      <c r="P457" s="155"/>
      <c r="Q457" s="155"/>
      <c r="R457" s="155"/>
      <c r="S457" s="155"/>
      <c r="T457" s="155"/>
      <c r="U457" s="155"/>
      <c r="V457" s="155"/>
      <c r="W457" s="155"/>
      <c r="X457" s="155"/>
      <c r="Y457" s="155"/>
    </row>
    <row r="458">
      <c r="A458" s="817"/>
      <c r="B458" s="813"/>
      <c r="C458" s="813"/>
      <c r="D458" s="813"/>
      <c r="E458" s="813"/>
      <c r="F458" s="813"/>
      <c r="G458" s="813"/>
      <c r="H458" s="815"/>
      <c r="I458" s="813"/>
      <c r="J458" s="155"/>
      <c r="K458" s="155"/>
      <c r="L458" s="155"/>
      <c r="M458" s="155"/>
      <c r="N458" s="155"/>
      <c r="O458" s="155"/>
      <c r="P458" s="155"/>
      <c r="Q458" s="155"/>
      <c r="R458" s="155"/>
      <c r="S458" s="155"/>
      <c r="T458" s="155"/>
      <c r="U458" s="155"/>
      <c r="V458" s="155"/>
      <c r="W458" s="155"/>
      <c r="X458" s="155"/>
      <c r="Y458" s="155"/>
    </row>
    <row r="459">
      <c r="A459" s="817"/>
      <c r="B459" s="813"/>
      <c r="C459" s="813"/>
      <c r="D459" s="813"/>
      <c r="E459" s="813"/>
      <c r="F459" s="813"/>
      <c r="G459" s="813"/>
      <c r="H459" s="815"/>
      <c r="I459" s="813"/>
      <c r="J459" s="155"/>
      <c r="K459" s="155"/>
      <c r="L459" s="155"/>
      <c r="M459" s="155"/>
      <c r="N459" s="155"/>
      <c r="O459" s="155"/>
      <c r="P459" s="155"/>
      <c r="Q459" s="155"/>
      <c r="R459" s="155"/>
      <c r="S459" s="155"/>
      <c r="T459" s="155"/>
      <c r="U459" s="155"/>
      <c r="V459" s="155"/>
      <c r="W459" s="155"/>
      <c r="X459" s="155"/>
      <c r="Y459" s="155"/>
    </row>
    <row r="460">
      <c r="A460" s="817"/>
      <c r="B460" s="813"/>
      <c r="C460" s="813"/>
      <c r="D460" s="813"/>
      <c r="E460" s="813"/>
      <c r="F460" s="813"/>
      <c r="G460" s="813"/>
      <c r="H460" s="815"/>
      <c r="I460" s="813"/>
      <c r="J460" s="155"/>
      <c r="K460" s="155"/>
      <c r="L460" s="155"/>
      <c r="M460" s="155"/>
      <c r="N460" s="155"/>
      <c r="O460" s="155"/>
      <c r="P460" s="155"/>
      <c r="Q460" s="155"/>
      <c r="R460" s="155"/>
      <c r="S460" s="155"/>
      <c r="T460" s="155"/>
      <c r="U460" s="155"/>
      <c r="V460" s="155"/>
      <c r="W460" s="155"/>
      <c r="X460" s="155"/>
      <c r="Y460" s="155"/>
    </row>
    <row r="461">
      <c r="A461" s="817"/>
      <c r="B461" s="813"/>
      <c r="C461" s="813"/>
      <c r="D461" s="813"/>
      <c r="E461" s="813"/>
      <c r="F461" s="813"/>
      <c r="G461" s="813"/>
      <c r="H461" s="815"/>
      <c r="I461" s="813"/>
      <c r="J461" s="155"/>
      <c r="K461" s="155"/>
      <c r="L461" s="155"/>
      <c r="M461" s="155"/>
      <c r="N461" s="155"/>
      <c r="O461" s="155"/>
      <c r="P461" s="155"/>
      <c r="Q461" s="155"/>
      <c r="R461" s="155"/>
      <c r="S461" s="155"/>
      <c r="T461" s="155"/>
      <c r="U461" s="155"/>
      <c r="V461" s="155"/>
      <c r="W461" s="155"/>
      <c r="X461" s="155"/>
      <c r="Y461" s="155"/>
    </row>
    <row r="462">
      <c r="A462" s="817"/>
      <c r="B462" s="813"/>
      <c r="C462" s="813"/>
      <c r="D462" s="813"/>
      <c r="E462" s="813"/>
      <c r="F462" s="813"/>
      <c r="G462" s="813"/>
      <c r="H462" s="815"/>
      <c r="I462" s="813"/>
      <c r="J462" s="155"/>
      <c r="K462" s="155"/>
      <c r="L462" s="155"/>
      <c r="M462" s="155"/>
      <c r="N462" s="155"/>
      <c r="O462" s="155"/>
      <c r="P462" s="155"/>
      <c r="Q462" s="155"/>
      <c r="R462" s="155"/>
      <c r="S462" s="155"/>
      <c r="T462" s="155"/>
      <c r="U462" s="155"/>
      <c r="V462" s="155"/>
      <c r="W462" s="155"/>
      <c r="X462" s="155"/>
      <c r="Y462" s="155"/>
    </row>
    <row r="463">
      <c r="A463" s="817"/>
      <c r="B463" s="813"/>
      <c r="C463" s="813"/>
      <c r="D463" s="813"/>
      <c r="E463" s="813"/>
      <c r="F463" s="813"/>
      <c r="G463" s="813"/>
      <c r="H463" s="815"/>
      <c r="I463" s="813"/>
      <c r="J463" s="155"/>
      <c r="K463" s="155"/>
      <c r="L463" s="155"/>
      <c r="M463" s="155"/>
      <c r="N463" s="155"/>
      <c r="O463" s="155"/>
      <c r="P463" s="155"/>
      <c r="Q463" s="155"/>
      <c r="R463" s="155"/>
      <c r="S463" s="155"/>
      <c r="T463" s="155"/>
      <c r="U463" s="155"/>
      <c r="V463" s="155"/>
      <c r="W463" s="155"/>
      <c r="X463" s="155"/>
      <c r="Y463" s="155"/>
    </row>
    <row r="464">
      <c r="A464" s="817"/>
      <c r="B464" s="813"/>
      <c r="C464" s="813"/>
      <c r="D464" s="813"/>
      <c r="E464" s="813"/>
      <c r="F464" s="813"/>
      <c r="G464" s="813"/>
      <c r="H464" s="815"/>
      <c r="I464" s="813"/>
      <c r="J464" s="155"/>
      <c r="K464" s="155"/>
      <c r="L464" s="155"/>
      <c r="M464" s="155"/>
      <c r="N464" s="155"/>
      <c r="O464" s="155"/>
      <c r="P464" s="155"/>
      <c r="Q464" s="155"/>
      <c r="R464" s="155"/>
      <c r="S464" s="155"/>
      <c r="T464" s="155"/>
      <c r="U464" s="155"/>
      <c r="V464" s="155"/>
      <c r="W464" s="155"/>
      <c r="X464" s="155"/>
      <c r="Y464" s="155"/>
    </row>
    <row r="465">
      <c r="A465" s="817"/>
      <c r="B465" s="813"/>
      <c r="C465" s="813"/>
      <c r="D465" s="813"/>
      <c r="E465" s="813"/>
      <c r="F465" s="813"/>
      <c r="G465" s="813"/>
      <c r="H465" s="815"/>
      <c r="I465" s="813"/>
      <c r="J465" s="155"/>
      <c r="K465" s="155"/>
      <c r="L465" s="155"/>
      <c r="M465" s="155"/>
      <c r="N465" s="155"/>
      <c r="O465" s="155"/>
      <c r="P465" s="155"/>
      <c r="Q465" s="155"/>
      <c r="R465" s="155"/>
      <c r="S465" s="155"/>
      <c r="T465" s="155"/>
      <c r="U465" s="155"/>
      <c r="V465" s="155"/>
      <c r="W465" s="155"/>
      <c r="X465" s="155"/>
      <c r="Y465" s="155"/>
    </row>
    <row r="466">
      <c r="A466" s="817"/>
      <c r="B466" s="813"/>
      <c r="C466" s="813"/>
      <c r="D466" s="813"/>
      <c r="E466" s="813"/>
      <c r="F466" s="813"/>
      <c r="G466" s="813"/>
      <c r="H466" s="815"/>
      <c r="I466" s="813"/>
      <c r="J466" s="155"/>
      <c r="K466" s="155"/>
      <c r="L466" s="155"/>
      <c r="M466" s="155"/>
      <c r="N466" s="155"/>
      <c r="O466" s="155"/>
      <c r="P466" s="155"/>
      <c r="Q466" s="155"/>
      <c r="R466" s="155"/>
      <c r="S466" s="155"/>
      <c r="T466" s="155"/>
      <c r="U466" s="155"/>
      <c r="V466" s="155"/>
      <c r="W466" s="155"/>
      <c r="X466" s="155"/>
      <c r="Y466" s="155"/>
    </row>
    <row r="467">
      <c r="A467" s="817"/>
      <c r="B467" s="813"/>
      <c r="C467" s="813"/>
      <c r="D467" s="813"/>
      <c r="E467" s="813"/>
      <c r="F467" s="813"/>
      <c r="G467" s="813"/>
      <c r="H467" s="815"/>
      <c r="I467" s="813"/>
      <c r="J467" s="155"/>
      <c r="K467" s="155"/>
      <c r="L467" s="155"/>
      <c r="M467" s="155"/>
      <c r="N467" s="155"/>
      <c r="O467" s="155"/>
      <c r="P467" s="155"/>
      <c r="Q467" s="155"/>
      <c r="R467" s="155"/>
      <c r="S467" s="155"/>
      <c r="T467" s="155"/>
      <c r="U467" s="155"/>
      <c r="V467" s="155"/>
      <c r="W467" s="155"/>
      <c r="X467" s="155"/>
      <c r="Y467" s="155"/>
    </row>
    <row r="468">
      <c r="A468" s="817"/>
      <c r="B468" s="813"/>
      <c r="C468" s="813"/>
      <c r="D468" s="813"/>
      <c r="E468" s="813"/>
      <c r="F468" s="813"/>
      <c r="G468" s="813"/>
      <c r="H468" s="815"/>
      <c r="I468" s="813"/>
      <c r="J468" s="155"/>
      <c r="K468" s="155"/>
      <c r="L468" s="155"/>
      <c r="M468" s="155"/>
      <c r="N468" s="155"/>
      <c r="O468" s="155"/>
      <c r="P468" s="155"/>
      <c r="Q468" s="155"/>
      <c r="R468" s="155"/>
      <c r="S468" s="155"/>
      <c r="T468" s="155"/>
      <c r="U468" s="155"/>
      <c r="V468" s="155"/>
      <c r="W468" s="155"/>
      <c r="X468" s="155"/>
      <c r="Y468" s="155"/>
    </row>
    <row r="469">
      <c r="A469" s="817"/>
      <c r="B469" s="813"/>
      <c r="C469" s="813"/>
      <c r="D469" s="813"/>
      <c r="E469" s="813"/>
      <c r="F469" s="813"/>
      <c r="G469" s="813"/>
      <c r="H469" s="815"/>
      <c r="I469" s="813"/>
      <c r="J469" s="155"/>
      <c r="K469" s="155"/>
      <c r="L469" s="155"/>
      <c r="M469" s="155"/>
      <c r="N469" s="155"/>
      <c r="O469" s="155"/>
      <c r="P469" s="155"/>
      <c r="Q469" s="155"/>
      <c r="R469" s="155"/>
      <c r="S469" s="155"/>
      <c r="T469" s="155"/>
      <c r="U469" s="155"/>
      <c r="V469" s="155"/>
      <c r="W469" s="155"/>
      <c r="X469" s="155"/>
      <c r="Y469" s="155"/>
    </row>
    <row r="470">
      <c r="A470" s="817"/>
      <c r="B470" s="813"/>
      <c r="C470" s="813"/>
      <c r="D470" s="813"/>
      <c r="E470" s="813"/>
      <c r="F470" s="813"/>
      <c r="G470" s="813"/>
      <c r="H470" s="815"/>
      <c r="I470" s="813"/>
      <c r="J470" s="155"/>
      <c r="K470" s="155"/>
      <c r="L470" s="155"/>
      <c r="M470" s="155"/>
      <c r="N470" s="155"/>
      <c r="O470" s="155"/>
      <c r="P470" s="155"/>
      <c r="Q470" s="155"/>
      <c r="R470" s="155"/>
      <c r="S470" s="155"/>
      <c r="T470" s="155"/>
      <c r="U470" s="155"/>
      <c r="V470" s="155"/>
      <c r="W470" s="155"/>
      <c r="X470" s="155"/>
      <c r="Y470" s="155"/>
    </row>
    <row r="471">
      <c r="A471" s="817"/>
      <c r="B471" s="813"/>
      <c r="C471" s="813"/>
      <c r="D471" s="813"/>
      <c r="E471" s="813"/>
      <c r="F471" s="813"/>
      <c r="G471" s="813"/>
      <c r="H471" s="815"/>
      <c r="I471" s="813"/>
      <c r="J471" s="155"/>
      <c r="K471" s="155"/>
      <c r="L471" s="155"/>
      <c r="M471" s="155"/>
      <c r="N471" s="155"/>
      <c r="O471" s="155"/>
      <c r="P471" s="155"/>
      <c r="Q471" s="155"/>
      <c r="R471" s="155"/>
      <c r="S471" s="155"/>
      <c r="T471" s="155"/>
      <c r="U471" s="155"/>
      <c r="V471" s="155"/>
      <c r="W471" s="155"/>
      <c r="X471" s="155"/>
      <c r="Y471" s="155"/>
    </row>
    <row r="472">
      <c r="A472" s="817"/>
      <c r="B472" s="813"/>
      <c r="C472" s="813"/>
      <c r="D472" s="813"/>
      <c r="E472" s="813"/>
      <c r="F472" s="813"/>
      <c r="G472" s="813"/>
      <c r="H472" s="815"/>
      <c r="I472" s="813"/>
      <c r="J472" s="155"/>
      <c r="K472" s="155"/>
      <c r="L472" s="155"/>
      <c r="M472" s="155"/>
      <c r="N472" s="155"/>
      <c r="O472" s="155"/>
      <c r="P472" s="155"/>
      <c r="Q472" s="155"/>
      <c r="R472" s="155"/>
      <c r="S472" s="155"/>
      <c r="T472" s="155"/>
      <c r="U472" s="155"/>
      <c r="V472" s="155"/>
      <c r="W472" s="155"/>
      <c r="X472" s="155"/>
      <c r="Y472" s="155"/>
    </row>
    <row r="473">
      <c r="A473" s="817"/>
      <c r="B473" s="813"/>
      <c r="C473" s="813"/>
      <c r="D473" s="813"/>
      <c r="E473" s="813"/>
      <c r="F473" s="813"/>
      <c r="G473" s="813"/>
      <c r="H473" s="815"/>
      <c r="I473" s="813"/>
      <c r="J473" s="155"/>
      <c r="K473" s="155"/>
      <c r="L473" s="155"/>
      <c r="M473" s="155"/>
      <c r="N473" s="155"/>
      <c r="O473" s="155"/>
      <c r="P473" s="155"/>
      <c r="Q473" s="155"/>
      <c r="R473" s="155"/>
      <c r="S473" s="155"/>
      <c r="T473" s="155"/>
      <c r="U473" s="155"/>
      <c r="V473" s="155"/>
      <c r="W473" s="155"/>
      <c r="X473" s="155"/>
      <c r="Y473" s="155"/>
    </row>
    <row r="474">
      <c r="A474" s="817"/>
      <c r="B474" s="813"/>
      <c r="C474" s="813"/>
      <c r="D474" s="813"/>
      <c r="E474" s="813"/>
      <c r="F474" s="813"/>
      <c r="G474" s="813"/>
      <c r="H474" s="815"/>
      <c r="I474" s="813"/>
      <c r="J474" s="155"/>
      <c r="K474" s="155"/>
      <c r="L474" s="155"/>
      <c r="M474" s="155"/>
      <c r="N474" s="155"/>
      <c r="O474" s="155"/>
      <c r="P474" s="155"/>
      <c r="Q474" s="155"/>
      <c r="R474" s="155"/>
      <c r="S474" s="155"/>
      <c r="T474" s="155"/>
      <c r="U474" s="155"/>
      <c r="V474" s="155"/>
      <c r="W474" s="155"/>
      <c r="X474" s="155"/>
      <c r="Y474" s="155"/>
    </row>
    <row r="475">
      <c r="A475" s="817"/>
      <c r="B475" s="813"/>
      <c r="C475" s="813"/>
      <c r="D475" s="813"/>
      <c r="E475" s="813"/>
      <c r="F475" s="813"/>
      <c r="G475" s="813"/>
      <c r="H475" s="815"/>
      <c r="I475" s="813"/>
      <c r="J475" s="155"/>
      <c r="K475" s="155"/>
      <c r="L475" s="155"/>
      <c r="M475" s="155"/>
      <c r="N475" s="155"/>
      <c r="O475" s="155"/>
      <c r="P475" s="155"/>
      <c r="Q475" s="155"/>
      <c r="R475" s="155"/>
      <c r="S475" s="155"/>
      <c r="T475" s="155"/>
      <c r="U475" s="155"/>
      <c r="V475" s="155"/>
      <c r="W475" s="155"/>
      <c r="X475" s="155"/>
      <c r="Y475" s="155"/>
    </row>
    <row r="476">
      <c r="A476" s="817"/>
      <c r="B476" s="813"/>
      <c r="C476" s="813"/>
      <c r="D476" s="813"/>
      <c r="E476" s="813"/>
      <c r="F476" s="813"/>
      <c r="G476" s="813"/>
      <c r="H476" s="815"/>
      <c r="I476" s="813"/>
      <c r="J476" s="155"/>
      <c r="K476" s="155"/>
      <c r="L476" s="155"/>
      <c r="M476" s="155"/>
      <c r="N476" s="155"/>
      <c r="O476" s="155"/>
      <c r="P476" s="155"/>
      <c r="Q476" s="155"/>
      <c r="R476" s="155"/>
      <c r="S476" s="155"/>
      <c r="T476" s="155"/>
      <c r="U476" s="155"/>
      <c r="V476" s="155"/>
      <c r="W476" s="155"/>
      <c r="X476" s="155"/>
      <c r="Y476" s="155"/>
    </row>
    <row r="477">
      <c r="A477" s="817"/>
      <c r="B477" s="813"/>
      <c r="C477" s="813"/>
      <c r="D477" s="813"/>
      <c r="E477" s="813"/>
      <c r="F477" s="813"/>
      <c r="G477" s="813"/>
      <c r="H477" s="815"/>
      <c r="I477" s="813"/>
      <c r="J477" s="155"/>
      <c r="K477" s="155"/>
      <c r="L477" s="155"/>
      <c r="M477" s="155"/>
      <c r="N477" s="155"/>
      <c r="O477" s="155"/>
      <c r="P477" s="155"/>
      <c r="Q477" s="155"/>
      <c r="R477" s="155"/>
      <c r="S477" s="155"/>
      <c r="T477" s="155"/>
      <c r="U477" s="155"/>
      <c r="V477" s="155"/>
      <c r="W477" s="155"/>
      <c r="X477" s="155"/>
      <c r="Y477" s="155"/>
    </row>
    <row r="478">
      <c r="A478" s="817"/>
      <c r="B478" s="813"/>
      <c r="C478" s="813"/>
      <c r="D478" s="813"/>
      <c r="E478" s="813"/>
      <c r="F478" s="813"/>
      <c r="G478" s="813"/>
      <c r="H478" s="815"/>
      <c r="I478" s="813"/>
      <c r="J478" s="155"/>
      <c r="K478" s="155"/>
      <c r="L478" s="155"/>
      <c r="M478" s="155"/>
      <c r="N478" s="155"/>
      <c r="O478" s="155"/>
      <c r="P478" s="155"/>
      <c r="Q478" s="155"/>
      <c r="R478" s="155"/>
      <c r="S478" s="155"/>
      <c r="T478" s="155"/>
      <c r="U478" s="155"/>
      <c r="V478" s="155"/>
      <c r="W478" s="155"/>
      <c r="X478" s="155"/>
      <c r="Y478" s="155"/>
    </row>
    <row r="479">
      <c r="A479" s="817"/>
      <c r="B479" s="813"/>
      <c r="C479" s="813"/>
      <c r="D479" s="813"/>
      <c r="E479" s="813"/>
      <c r="F479" s="813"/>
      <c r="G479" s="813"/>
      <c r="H479" s="815"/>
      <c r="I479" s="813"/>
      <c r="J479" s="155"/>
      <c r="K479" s="155"/>
      <c r="L479" s="155"/>
      <c r="M479" s="155"/>
      <c r="N479" s="155"/>
      <c r="O479" s="155"/>
      <c r="P479" s="155"/>
      <c r="Q479" s="155"/>
      <c r="R479" s="155"/>
      <c r="S479" s="155"/>
      <c r="T479" s="155"/>
      <c r="U479" s="155"/>
      <c r="V479" s="155"/>
      <c r="W479" s="155"/>
      <c r="X479" s="155"/>
      <c r="Y479" s="155"/>
    </row>
    <row r="480">
      <c r="A480" s="817"/>
      <c r="B480" s="813"/>
      <c r="C480" s="813"/>
      <c r="D480" s="813"/>
      <c r="E480" s="813"/>
      <c r="F480" s="813"/>
      <c r="G480" s="813"/>
      <c r="H480" s="815"/>
      <c r="I480" s="813"/>
      <c r="J480" s="155"/>
      <c r="K480" s="155"/>
      <c r="L480" s="155"/>
      <c r="M480" s="155"/>
      <c r="N480" s="155"/>
      <c r="O480" s="155"/>
      <c r="P480" s="155"/>
      <c r="Q480" s="155"/>
      <c r="R480" s="155"/>
      <c r="S480" s="155"/>
      <c r="T480" s="155"/>
      <c r="U480" s="155"/>
      <c r="V480" s="155"/>
      <c r="W480" s="155"/>
      <c r="X480" s="155"/>
      <c r="Y480" s="155"/>
    </row>
    <row r="481">
      <c r="A481" s="817"/>
      <c r="B481" s="813"/>
      <c r="C481" s="813"/>
      <c r="D481" s="813"/>
      <c r="E481" s="813"/>
      <c r="F481" s="813"/>
      <c r="G481" s="813"/>
      <c r="H481" s="815"/>
      <c r="I481" s="813"/>
      <c r="J481" s="155"/>
      <c r="K481" s="155"/>
      <c r="L481" s="155"/>
      <c r="M481" s="155"/>
      <c r="N481" s="155"/>
      <c r="O481" s="155"/>
      <c r="P481" s="155"/>
      <c r="Q481" s="155"/>
      <c r="R481" s="155"/>
      <c r="S481" s="155"/>
      <c r="T481" s="155"/>
      <c r="U481" s="155"/>
      <c r="V481" s="155"/>
      <c r="W481" s="155"/>
      <c r="X481" s="155"/>
      <c r="Y481" s="155"/>
    </row>
    <row r="482">
      <c r="A482" s="817"/>
      <c r="B482" s="813"/>
      <c r="C482" s="813"/>
      <c r="D482" s="813"/>
      <c r="E482" s="813"/>
      <c r="F482" s="813"/>
      <c r="G482" s="813"/>
      <c r="H482" s="815"/>
      <c r="I482" s="813"/>
      <c r="J482" s="155"/>
      <c r="K482" s="155"/>
      <c r="L482" s="155"/>
      <c r="M482" s="155"/>
      <c r="N482" s="155"/>
      <c r="O482" s="155"/>
      <c r="P482" s="155"/>
      <c r="Q482" s="155"/>
      <c r="R482" s="155"/>
      <c r="S482" s="155"/>
      <c r="T482" s="155"/>
      <c r="U482" s="155"/>
      <c r="V482" s="155"/>
      <c r="W482" s="155"/>
      <c r="X482" s="155"/>
      <c r="Y482" s="155"/>
    </row>
    <row r="483">
      <c r="A483" s="817"/>
      <c r="B483" s="813"/>
      <c r="C483" s="813"/>
      <c r="D483" s="813"/>
      <c r="E483" s="813"/>
      <c r="F483" s="813"/>
      <c r="G483" s="813"/>
      <c r="H483" s="815"/>
      <c r="I483" s="813"/>
      <c r="J483" s="155"/>
      <c r="K483" s="155"/>
      <c r="L483" s="155"/>
      <c r="M483" s="155"/>
      <c r="N483" s="155"/>
      <c r="O483" s="155"/>
      <c r="P483" s="155"/>
      <c r="Q483" s="155"/>
      <c r="R483" s="155"/>
      <c r="S483" s="155"/>
      <c r="T483" s="155"/>
      <c r="U483" s="155"/>
      <c r="V483" s="155"/>
      <c r="W483" s="155"/>
      <c r="X483" s="155"/>
      <c r="Y483" s="155"/>
    </row>
    <row r="484">
      <c r="A484" s="817"/>
      <c r="B484" s="813"/>
      <c r="C484" s="813"/>
      <c r="D484" s="813"/>
      <c r="E484" s="813"/>
      <c r="F484" s="813"/>
      <c r="G484" s="813"/>
      <c r="H484" s="815"/>
      <c r="I484" s="813"/>
      <c r="J484" s="155"/>
      <c r="K484" s="155"/>
      <c r="L484" s="155"/>
      <c r="M484" s="155"/>
      <c r="N484" s="155"/>
      <c r="O484" s="155"/>
      <c r="P484" s="155"/>
      <c r="Q484" s="155"/>
      <c r="R484" s="155"/>
      <c r="S484" s="155"/>
      <c r="T484" s="155"/>
      <c r="U484" s="155"/>
      <c r="V484" s="155"/>
      <c r="W484" s="155"/>
      <c r="X484" s="155"/>
      <c r="Y484" s="155"/>
    </row>
    <row r="485">
      <c r="A485" s="817"/>
      <c r="B485" s="813"/>
      <c r="C485" s="813"/>
      <c r="D485" s="813"/>
      <c r="E485" s="813"/>
      <c r="F485" s="813"/>
      <c r="G485" s="813"/>
      <c r="H485" s="815"/>
      <c r="I485" s="813"/>
      <c r="J485" s="155"/>
      <c r="K485" s="155"/>
      <c r="L485" s="155"/>
      <c r="M485" s="155"/>
      <c r="N485" s="155"/>
      <c r="O485" s="155"/>
      <c r="P485" s="155"/>
      <c r="Q485" s="155"/>
      <c r="R485" s="155"/>
      <c r="S485" s="155"/>
      <c r="T485" s="155"/>
      <c r="U485" s="155"/>
      <c r="V485" s="155"/>
      <c r="W485" s="155"/>
      <c r="X485" s="155"/>
      <c r="Y485" s="155"/>
    </row>
    <row r="486">
      <c r="A486" s="817"/>
      <c r="B486" s="813"/>
      <c r="C486" s="813"/>
      <c r="D486" s="813"/>
      <c r="E486" s="813"/>
      <c r="F486" s="813"/>
      <c r="G486" s="813"/>
      <c r="H486" s="815"/>
      <c r="I486" s="813"/>
      <c r="J486" s="155"/>
      <c r="K486" s="155"/>
      <c r="L486" s="155"/>
      <c r="M486" s="155"/>
      <c r="N486" s="155"/>
      <c r="O486" s="155"/>
      <c r="P486" s="155"/>
      <c r="Q486" s="155"/>
      <c r="R486" s="155"/>
      <c r="S486" s="155"/>
      <c r="T486" s="155"/>
      <c r="U486" s="155"/>
      <c r="V486" s="155"/>
      <c r="W486" s="155"/>
      <c r="X486" s="155"/>
      <c r="Y486" s="155"/>
    </row>
    <row r="487">
      <c r="A487" s="817"/>
      <c r="B487" s="813"/>
      <c r="C487" s="813"/>
      <c r="D487" s="813"/>
      <c r="E487" s="813"/>
      <c r="F487" s="813"/>
      <c r="G487" s="813"/>
      <c r="H487" s="815"/>
      <c r="I487" s="813"/>
      <c r="J487" s="155"/>
      <c r="K487" s="155"/>
      <c r="L487" s="155"/>
      <c r="M487" s="155"/>
      <c r="N487" s="155"/>
      <c r="O487" s="155"/>
      <c r="P487" s="155"/>
      <c r="Q487" s="155"/>
      <c r="R487" s="155"/>
      <c r="S487" s="155"/>
      <c r="T487" s="155"/>
      <c r="U487" s="155"/>
      <c r="V487" s="155"/>
      <c r="W487" s="155"/>
      <c r="X487" s="155"/>
      <c r="Y487" s="155"/>
    </row>
    <row r="488">
      <c r="A488" s="817"/>
      <c r="B488" s="813"/>
      <c r="C488" s="813"/>
      <c r="D488" s="813"/>
      <c r="E488" s="813"/>
      <c r="F488" s="813"/>
      <c r="G488" s="813"/>
      <c r="H488" s="815"/>
      <c r="I488" s="813"/>
      <c r="J488" s="155"/>
      <c r="K488" s="155"/>
      <c r="L488" s="155"/>
      <c r="M488" s="155"/>
      <c r="N488" s="155"/>
      <c r="O488" s="155"/>
      <c r="P488" s="155"/>
      <c r="Q488" s="155"/>
      <c r="R488" s="155"/>
      <c r="S488" s="155"/>
      <c r="T488" s="155"/>
      <c r="U488" s="155"/>
      <c r="V488" s="155"/>
      <c r="W488" s="155"/>
      <c r="X488" s="155"/>
      <c r="Y488" s="155"/>
    </row>
    <row r="489">
      <c r="A489" s="817"/>
      <c r="B489" s="813"/>
      <c r="C489" s="813"/>
      <c r="D489" s="813"/>
      <c r="E489" s="813"/>
      <c r="F489" s="813"/>
      <c r="G489" s="813"/>
      <c r="H489" s="815"/>
      <c r="I489" s="813"/>
      <c r="J489" s="155"/>
      <c r="K489" s="155"/>
      <c r="L489" s="155"/>
      <c r="M489" s="155"/>
      <c r="N489" s="155"/>
      <c r="O489" s="155"/>
      <c r="P489" s="155"/>
      <c r="Q489" s="155"/>
      <c r="R489" s="155"/>
      <c r="S489" s="155"/>
      <c r="T489" s="155"/>
      <c r="U489" s="155"/>
      <c r="V489" s="155"/>
      <c r="W489" s="155"/>
      <c r="X489" s="155"/>
      <c r="Y489" s="155"/>
    </row>
    <row r="490">
      <c r="A490" s="817"/>
      <c r="B490" s="813"/>
      <c r="C490" s="813"/>
      <c r="D490" s="813"/>
      <c r="E490" s="813"/>
      <c r="F490" s="813"/>
      <c r="G490" s="813"/>
      <c r="H490" s="815"/>
      <c r="I490" s="813"/>
      <c r="J490" s="155"/>
      <c r="K490" s="155"/>
      <c r="L490" s="155"/>
      <c r="M490" s="155"/>
      <c r="N490" s="155"/>
      <c r="O490" s="155"/>
      <c r="P490" s="155"/>
      <c r="Q490" s="155"/>
      <c r="R490" s="155"/>
      <c r="S490" s="155"/>
      <c r="T490" s="155"/>
      <c r="U490" s="155"/>
      <c r="V490" s="155"/>
      <c r="W490" s="155"/>
      <c r="X490" s="155"/>
      <c r="Y490" s="155"/>
    </row>
    <row r="491">
      <c r="A491" s="817"/>
      <c r="B491" s="813"/>
      <c r="C491" s="813"/>
      <c r="D491" s="813"/>
      <c r="E491" s="813"/>
      <c r="F491" s="813"/>
      <c r="G491" s="813"/>
      <c r="H491" s="815"/>
      <c r="I491" s="813"/>
      <c r="J491" s="155"/>
      <c r="K491" s="155"/>
      <c r="L491" s="155"/>
      <c r="M491" s="155"/>
      <c r="N491" s="155"/>
      <c r="O491" s="155"/>
      <c r="P491" s="155"/>
      <c r="Q491" s="155"/>
      <c r="R491" s="155"/>
      <c r="S491" s="155"/>
      <c r="T491" s="155"/>
      <c r="U491" s="155"/>
      <c r="V491" s="155"/>
      <c r="W491" s="155"/>
      <c r="X491" s="155"/>
      <c r="Y491" s="155"/>
    </row>
    <row r="492">
      <c r="A492" s="817"/>
      <c r="B492" s="813"/>
      <c r="C492" s="813"/>
      <c r="D492" s="813"/>
      <c r="E492" s="813"/>
      <c r="F492" s="813"/>
      <c r="G492" s="813"/>
      <c r="H492" s="815"/>
      <c r="I492" s="813"/>
      <c r="J492" s="155"/>
      <c r="K492" s="155"/>
      <c r="L492" s="155"/>
      <c r="M492" s="155"/>
      <c r="N492" s="155"/>
      <c r="O492" s="155"/>
      <c r="P492" s="155"/>
      <c r="Q492" s="155"/>
      <c r="R492" s="155"/>
      <c r="S492" s="155"/>
      <c r="T492" s="155"/>
      <c r="U492" s="155"/>
      <c r="V492" s="155"/>
      <c r="W492" s="155"/>
      <c r="X492" s="155"/>
      <c r="Y492" s="155"/>
    </row>
    <row r="493">
      <c r="A493" s="817"/>
      <c r="B493" s="813"/>
      <c r="C493" s="813"/>
      <c r="D493" s="813"/>
      <c r="E493" s="813"/>
      <c r="F493" s="813"/>
      <c r="G493" s="813"/>
      <c r="H493" s="815"/>
      <c r="I493" s="813"/>
      <c r="J493" s="155"/>
      <c r="K493" s="155"/>
      <c r="L493" s="155"/>
      <c r="M493" s="155"/>
      <c r="N493" s="155"/>
      <c r="O493" s="155"/>
      <c r="P493" s="155"/>
      <c r="Q493" s="155"/>
      <c r="R493" s="155"/>
      <c r="S493" s="155"/>
      <c r="T493" s="155"/>
      <c r="U493" s="155"/>
      <c r="V493" s="155"/>
      <c r="W493" s="155"/>
      <c r="X493" s="155"/>
      <c r="Y493" s="155"/>
    </row>
    <row r="494">
      <c r="A494" s="817"/>
      <c r="B494" s="813"/>
      <c r="C494" s="813"/>
      <c r="D494" s="813"/>
      <c r="E494" s="813"/>
      <c r="F494" s="813"/>
      <c r="G494" s="813"/>
      <c r="H494" s="815"/>
      <c r="I494" s="813"/>
      <c r="J494" s="155"/>
      <c r="K494" s="155"/>
      <c r="L494" s="155"/>
      <c r="M494" s="155"/>
      <c r="N494" s="155"/>
      <c r="O494" s="155"/>
      <c r="P494" s="155"/>
      <c r="Q494" s="155"/>
      <c r="R494" s="155"/>
      <c r="S494" s="155"/>
      <c r="T494" s="155"/>
      <c r="U494" s="155"/>
      <c r="V494" s="155"/>
      <c r="W494" s="155"/>
      <c r="X494" s="155"/>
      <c r="Y494" s="155"/>
    </row>
    <row r="495">
      <c r="A495" s="817"/>
      <c r="B495" s="813"/>
      <c r="C495" s="813"/>
      <c r="D495" s="813"/>
      <c r="E495" s="813"/>
      <c r="F495" s="813"/>
      <c r="G495" s="813"/>
      <c r="H495" s="815"/>
      <c r="I495" s="813"/>
      <c r="J495" s="155"/>
      <c r="K495" s="155"/>
      <c r="L495" s="155"/>
      <c r="M495" s="155"/>
      <c r="N495" s="155"/>
      <c r="O495" s="155"/>
      <c r="P495" s="155"/>
      <c r="Q495" s="155"/>
      <c r="R495" s="155"/>
      <c r="S495" s="155"/>
      <c r="T495" s="155"/>
      <c r="U495" s="155"/>
      <c r="V495" s="155"/>
      <c r="W495" s="155"/>
      <c r="X495" s="155"/>
      <c r="Y495" s="155"/>
    </row>
    <row r="496">
      <c r="A496" s="817"/>
      <c r="B496" s="813"/>
      <c r="C496" s="813"/>
      <c r="D496" s="813"/>
      <c r="E496" s="813"/>
      <c r="F496" s="813"/>
      <c r="G496" s="813"/>
      <c r="H496" s="815"/>
      <c r="I496" s="813"/>
      <c r="J496" s="155"/>
      <c r="K496" s="155"/>
      <c r="L496" s="155"/>
      <c r="M496" s="155"/>
      <c r="N496" s="155"/>
      <c r="O496" s="155"/>
      <c r="P496" s="155"/>
      <c r="Q496" s="155"/>
      <c r="R496" s="155"/>
      <c r="S496" s="155"/>
      <c r="T496" s="155"/>
      <c r="U496" s="155"/>
      <c r="V496" s="155"/>
      <c r="W496" s="155"/>
      <c r="X496" s="155"/>
      <c r="Y496" s="155"/>
    </row>
    <row r="497">
      <c r="A497" s="817"/>
      <c r="B497" s="813"/>
      <c r="C497" s="813"/>
      <c r="D497" s="813"/>
      <c r="E497" s="813"/>
      <c r="F497" s="813"/>
      <c r="G497" s="813"/>
      <c r="H497" s="815"/>
      <c r="I497" s="813"/>
      <c r="J497" s="155"/>
      <c r="K497" s="155"/>
      <c r="L497" s="155"/>
      <c r="M497" s="155"/>
      <c r="N497" s="155"/>
      <c r="O497" s="155"/>
      <c r="P497" s="155"/>
      <c r="Q497" s="155"/>
      <c r="R497" s="155"/>
      <c r="S497" s="155"/>
      <c r="T497" s="155"/>
      <c r="U497" s="155"/>
      <c r="V497" s="155"/>
      <c r="W497" s="155"/>
      <c r="X497" s="155"/>
      <c r="Y497" s="155"/>
    </row>
    <row r="498">
      <c r="A498" s="817"/>
      <c r="B498" s="813"/>
      <c r="C498" s="813"/>
      <c r="D498" s="813"/>
      <c r="E498" s="813"/>
      <c r="F498" s="813"/>
      <c r="G498" s="813"/>
      <c r="H498" s="815"/>
      <c r="I498" s="813"/>
      <c r="J498" s="155"/>
      <c r="K498" s="155"/>
      <c r="L498" s="155"/>
      <c r="M498" s="155"/>
      <c r="N498" s="155"/>
      <c r="O498" s="155"/>
      <c r="P498" s="155"/>
      <c r="Q498" s="155"/>
      <c r="R498" s="155"/>
      <c r="S498" s="155"/>
      <c r="T498" s="155"/>
      <c r="U498" s="155"/>
      <c r="V498" s="155"/>
      <c r="W498" s="155"/>
      <c r="X498" s="155"/>
      <c r="Y498" s="155"/>
    </row>
    <row r="499">
      <c r="A499" s="817"/>
      <c r="B499" s="813"/>
      <c r="C499" s="813"/>
      <c r="D499" s="813"/>
      <c r="E499" s="813"/>
      <c r="F499" s="813"/>
      <c r="G499" s="813"/>
      <c r="H499" s="815"/>
      <c r="I499" s="813"/>
      <c r="J499" s="155"/>
      <c r="K499" s="155"/>
      <c r="L499" s="155"/>
      <c r="M499" s="155"/>
      <c r="N499" s="155"/>
      <c r="O499" s="155"/>
      <c r="P499" s="155"/>
      <c r="Q499" s="155"/>
      <c r="R499" s="155"/>
      <c r="S499" s="155"/>
      <c r="T499" s="155"/>
      <c r="U499" s="155"/>
      <c r="V499" s="155"/>
      <c r="W499" s="155"/>
      <c r="X499" s="155"/>
      <c r="Y499" s="155"/>
    </row>
    <row r="500">
      <c r="A500" s="817"/>
      <c r="B500" s="813"/>
      <c r="C500" s="813"/>
      <c r="D500" s="813"/>
      <c r="E500" s="813"/>
      <c r="F500" s="813"/>
      <c r="G500" s="813"/>
      <c r="H500" s="815"/>
      <c r="I500" s="813"/>
      <c r="J500" s="155"/>
      <c r="K500" s="155"/>
      <c r="L500" s="155"/>
      <c r="M500" s="155"/>
      <c r="N500" s="155"/>
      <c r="O500" s="155"/>
      <c r="P500" s="155"/>
      <c r="Q500" s="155"/>
      <c r="R500" s="155"/>
      <c r="S500" s="155"/>
      <c r="T500" s="155"/>
      <c r="U500" s="155"/>
      <c r="V500" s="155"/>
      <c r="W500" s="155"/>
      <c r="X500" s="155"/>
      <c r="Y500" s="155"/>
    </row>
    <row r="501">
      <c r="A501" s="817"/>
      <c r="B501" s="813"/>
      <c r="C501" s="813"/>
      <c r="D501" s="813"/>
      <c r="E501" s="813"/>
      <c r="F501" s="813"/>
      <c r="G501" s="813"/>
      <c r="H501" s="815"/>
      <c r="I501" s="813"/>
      <c r="J501" s="155"/>
      <c r="K501" s="155"/>
      <c r="L501" s="155"/>
      <c r="M501" s="155"/>
      <c r="N501" s="155"/>
      <c r="O501" s="155"/>
      <c r="P501" s="155"/>
      <c r="Q501" s="155"/>
      <c r="R501" s="155"/>
      <c r="S501" s="155"/>
      <c r="T501" s="155"/>
      <c r="U501" s="155"/>
      <c r="V501" s="155"/>
      <c r="W501" s="155"/>
      <c r="X501" s="155"/>
      <c r="Y501" s="155"/>
    </row>
    <row r="502">
      <c r="A502" s="817"/>
      <c r="B502" s="813"/>
      <c r="C502" s="813"/>
      <c r="D502" s="813"/>
      <c r="E502" s="813"/>
      <c r="F502" s="813"/>
      <c r="G502" s="813"/>
      <c r="H502" s="815"/>
      <c r="I502" s="813"/>
      <c r="J502" s="155"/>
      <c r="K502" s="155"/>
      <c r="L502" s="155"/>
      <c r="M502" s="155"/>
      <c r="N502" s="155"/>
      <c r="O502" s="155"/>
      <c r="P502" s="155"/>
      <c r="Q502" s="155"/>
      <c r="R502" s="155"/>
      <c r="S502" s="155"/>
      <c r="T502" s="155"/>
      <c r="U502" s="155"/>
      <c r="V502" s="155"/>
      <c r="W502" s="155"/>
      <c r="X502" s="155"/>
      <c r="Y502" s="155"/>
    </row>
    <row r="503">
      <c r="A503" s="817"/>
      <c r="B503" s="813"/>
      <c r="C503" s="813"/>
      <c r="D503" s="813"/>
      <c r="E503" s="813"/>
      <c r="F503" s="813"/>
      <c r="G503" s="813"/>
      <c r="H503" s="815"/>
      <c r="I503" s="813"/>
      <c r="J503" s="155"/>
      <c r="K503" s="155"/>
      <c r="L503" s="155"/>
      <c r="M503" s="155"/>
      <c r="N503" s="155"/>
      <c r="O503" s="155"/>
      <c r="P503" s="155"/>
      <c r="Q503" s="155"/>
      <c r="R503" s="155"/>
      <c r="S503" s="155"/>
      <c r="T503" s="155"/>
      <c r="U503" s="155"/>
      <c r="V503" s="155"/>
      <c r="W503" s="155"/>
      <c r="X503" s="155"/>
      <c r="Y503" s="155"/>
    </row>
    <row r="504">
      <c r="A504" s="817"/>
      <c r="B504" s="813"/>
      <c r="C504" s="813"/>
      <c r="D504" s="813"/>
      <c r="E504" s="813"/>
      <c r="F504" s="813"/>
      <c r="G504" s="813"/>
      <c r="H504" s="815"/>
      <c r="I504" s="813"/>
      <c r="J504" s="155"/>
      <c r="K504" s="155"/>
      <c r="L504" s="155"/>
      <c r="M504" s="155"/>
      <c r="N504" s="155"/>
      <c r="O504" s="155"/>
      <c r="P504" s="155"/>
      <c r="Q504" s="155"/>
      <c r="R504" s="155"/>
      <c r="S504" s="155"/>
      <c r="T504" s="155"/>
      <c r="U504" s="155"/>
      <c r="V504" s="155"/>
      <c r="W504" s="155"/>
      <c r="X504" s="155"/>
      <c r="Y504" s="155"/>
    </row>
    <row r="505">
      <c r="A505" s="817"/>
      <c r="B505" s="813"/>
      <c r="C505" s="813"/>
      <c r="D505" s="813"/>
      <c r="E505" s="813"/>
      <c r="F505" s="813"/>
      <c r="G505" s="813"/>
      <c r="H505" s="815"/>
      <c r="I505" s="813"/>
      <c r="J505" s="155"/>
      <c r="K505" s="155"/>
      <c r="L505" s="155"/>
      <c r="M505" s="155"/>
      <c r="N505" s="155"/>
      <c r="O505" s="155"/>
      <c r="P505" s="155"/>
      <c r="Q505" s="155"/>
      <c r="R505" s="155"/>
      <c r="S505" s="155"/>
      <c r="T505" s="155"/>
      <c r="U505" s="155"/>
      <c r="V505" s="155"/>
      <c r="W505" s="155"/>
      <c r="X505" s="155"/>
      <c r="Y505" s="155"/>
    </row>
    <row r="506">
      <c r="A506" s="817"/>
      <c r="B506" s="813"/>
      <c r="C506" s="813"/>
      <c r="D506" s="813"/>
      <c r="E506" s="813"/>
      <c r="F506" s="813"/>
      <c r="G506" s="813"/>
      <c r="H506" s="815"/>
      <c r="I506" s="813"/>
      <c r="J506" s="155"/>
      <c r="K506" s="155"/>
      <c r="L506" s="155"/>
      <c r="M506" s="155"/>
      <c r="N506" s="155"/>
      <c r="O506" s="155"/>
      <c r="P506" s="155"/>
      <c r="Q506" s="155"/>
      <c r="R506" s="155"/>
      <c r="S506" s="155"/>
      <c r="T506" s="155"/>
      <c r="U506" s="155"/>
      <c r="V506" s="155"/>
      <c r="W506" s="155"/>
      <c r="X506" s="155"/>
      <c r="Y506" s="155"/>
    </row>
    <row r="507">
      <c r="A507" s="817"/>
      <c r="B507" s="813"/>
      <c r="C507" s="813"/>
      <c r="D507" s="813"/>
      <c r="E507" s="813"/>
      <c r="F507" s="813"/>
      <c r="G507" s="813"/>
      <c r="H507" s="815"/>
      <c r="I507" s="813"/>
      <c r="J507" s="155"/>
      <c r="K507" s="155"/>
      <c r="L507" s="155"/>
      <c r="M507" s="155"/>
      <c r="N507" s="155"/>
      <c r="O507" s="155"/>
      <c r="P507" s="155"/>
      <c r="Q507" s="155"/>
      <c r="R507" s="155"/>
      <c r="S507" s="155"/>
      <c r="T507" s="155"/>
      <c r="U507" s="155"/>
      <c r="V507" s="155"/>
      <c r="W507" s="155"/>
      <c r="X507" s="155"/>
      <c r="Y507" s="155"/>
    </row>
    <row r="508">
      <c r="A508" s="817"/>
      <c r="B508" s="813"/>
      <c r="C508" s="813"/>
      <c r="D508" s="813"/>
      <c r="E508" s="813"/>
      <c r="F508" s="813"/>
      <c r="G508" s="813"/>
      <c r="H508" s="815"/>
      <c r="I508" s="813"/>
      <c r="J508" s="155"/>
      <c r="K508" s="155"/>
      <c r="L508" s="155"/>
      <c r="M508" s="155"/>
      <c r="N508" s="155"/>
      <c r="O508" s="155"/>
      <c r="P508" s="155"/>
      <c r="Q508" s="155"/>
      <c r="R508" s="155"/>
      <c r="S508" s="155"/>
      <c r="T508" s="155"/>
      <c r="U508" s="155"/>
      <c r="V508" s="155"/>
      <c r="W508" s="155"/>
      <c r="X508" s="155"/>
      <c r="Y508" s="155"/>
    </row>
    <row r="509">
      <c r="A509" s="817"/>
      <c r="B509" s="813"/>
      <c r="C509" s="813"/>
      <c r="D509" s="813"/>
      <c r="E509" s="813"/>
      <c r="F509" s="813"/>
      <c r="G509" s="813"/>
      <c r="H509" s="815"/>
      <c r="I509" s="813"/>
      <c r="J509" s="155"/>
      <c r="K509" s="155"/>
      <c r="L509" s="155"/>
      <c r="M509" s="155"/>
      <c r="N509" s="155"/>
      <c r="O509" s="155"/>
      <c r="P509" s="155"/>
      <c r="Q509" s="155"/>
      <c r="R509" s="155"/>
      <c r="S509" s="155"/>
      <c r="T509" s="155"/>
      <c r="U509" s="155"/>
      <c r="V509" s="155"/>
      <c r="W509" s="155"/>
      <c r="X509" s="155"/>
      <c r="Y509" s="155"/>
    </row>
    <row r="510">
      <c r="A510" s="817"/>
      <c r="B510" s="813"/>
      <c r="C510" s="813"/>
      <c r="D510" s="813"/>
      <c r="E510" s="813"/>
      <c r="F510" s="813"/>
      <c r="G510" s="813"/>
      <c r="H510" s="815"/>
      <c r="I510" s="813"/>
      <c r="J510" s="155"/>
      <c r="K510" s="155"/>
      <c r="L510" s="155"/>
      <c r="M510" s="155"/>
      <c r="N510" s="155"/>
      <c r="O510" s="155"/>
      <c r="P510" s="155"/>
      <c r="Q510" s="155"/>
      <c r="R510" s="155"/>
      <c r="S510" s="155"/>
      <c r="T510" s="155"/>
      <c r="U510" s="155"/>
      <c r="V510" s="155"/>
      <c r="W510" s="155"/>
      <c r="X510" s="155"/>
      <c r="Y510" s="155"/>
    </row>
    <row r="511">
      <c r="A511" s="817"/>
      <c r="B511" s="813"/>
      <c r="C511" s="813"/>
      <c r="D511" s="813"/>
      <c r="E511" s="813"/>
      <c r="F511" s="813"/>
      <c r="G511" s="813"/>
      <c r="H511" s="815"/>
      <c r="I511" s="813"/>
      <c r="J511" s="155"/>
      <c r="K511" s="155"/>
      <c r="L511" s="155"/>
      <c r="M511" s="155"/>
      <c r="N511" s="155"/>
      <c r="O511" s="155"/>
      <c r="P511" s="155"/>
      <c r="Q511" s="155"/>
      <c r="R511" s="155"/>
      <c r="S511" s="155"/>
      <c r="T511" s="155"/>
      <c r="U511" s="155"/>
      <c r="V511" s="155"/>
      <c r="W511" s="155"/>
      <c r="X511" s="155"/>
      <c r="Y511" s="155"/>
    </row>
    <row r="512">
      <c r="A512" s="817"/>
      <c r="B512" s="813"/>
      <c r="C512" s="813"/>
      <c r="D512" s="813"/>
      <c r="E512" s="813"/>
      <c r="F512" s="813"/>
      <c r="G512" s="813"/>
      <c r="H512" s="815"/>
      <c r="I512" s="813"/>
      <c r="J512" s="155"/>
      <c r="K512" s="155"/>
      <c r="L512" s="155"/>
      <c r="M512" s="155"/>
      <c r="N512" s="155"/>
      <c r="O512" s="155"/>
      <c r="P512" s="155"/>
      <c r="Q512" s="155"/>
      <c r="R512" s="155"/>
      <c r="S512" s="155"/>
      <c r="T512" s="155"/>
      <c r="U512" s="155"/>
      <c r="V512" s="155"/>
      <c r="W512" s="155"/>
      <c r="X512" s="155"/>
      <c r="Y512" s="155"/>
    </row>
    <row r="513">
      <c r="A513" s="817"/>
      <c r="B513" s="813"/>
      <c r="C513" s="813"/>
      <c r="D513" s="813"/>
      <c r="E513" s="813"/>
      <c r="F513" s="813"/>
      <c r="G513" s="813"/>
      <c r="H513" s="815"/>
      <c r="I513" s="813"/>
      <c r="J513" s="155"/>
      <c r="K513" s="155"/>
      <c r="L513" s="155"/>
      <c r="M513" s="155"/>
      <c r="N513" s="155"/>
      <c r="O513" s="155"/>
      <c r="P513" s="155"/>
      <c r="Q513" s="155"/>
      <c r="R513" s="155"/>
      <c r="S513" s="155"/>
      <c r="T513" s="155"/>
      <c r="U513" s="155"/>
      <c r="V513" s="155"/>
      <c r="W513" s="155"/>
      <c r="X513" s="155"/>
      <c r="Y513" s="155"/>
    </row>
    <row r="514">
      <c r="A514" s="817"/>
      <c r="B514" s="813"/>
      <c r="C514" s="813"/>
      <c r="D514" s="813"/>
      <c r="E514" s="813"/>
      <c r="F514" s="813"/>
      <c r="G514" s="813"/>
      <c r="H514" s="815"/>
      <c r="I514" s="813"/>
      <c r="J514" s="155"/>
      <c r="K514" s="155"/>
      <c r="L514" s="155"/>
      <c r="M514" s="155"/>
      <c r="N514" s="155"/>
      <c r="O514" s="155"/>
      <c r="P514" s="155"/>
      <c r="Q514" s="155"/>
      <c r="R514" s="155"/>
      <c r="S514" s="155"/>
      <c r="T514" s="155"/>
      <c r="U514" s="155"/>
      <c r="V514" s="155"/>
      <c r="W514" s="155"/>
      <c r="X514" s="155"/>
      <c r="Y514" s="155"/>
    </row>
    <row r="515">
      <c r="A515" s="817"/>
      <c r="B515" s="813"/>
      <c r="C515" s="813"/>
      <c r="D515" s="813"/>
      <c r="E515" s="813"/>
      <c r="F515" s="813"/>
      <c r="G515" s="813"/>
      <c r="H515" s="815"/>
      <c r="I515" s="813"/>
      <c r="J515" s="155"/>
      <c r="K515" s="155"/>
      <c r="L515" s="155"/>
      <c r="M515" s="155"/>
      <c r="N515" s="155"/>
      <c r="O515" s="155"/>
      <c r="P515" s="155"/>
      <c r="Q515" s="155"/>
      <c r="R515" s="155"/>
      <c r="S515" s="155"/>
      <c r="T515" s="155"/>
      <c r="U515" s="155"/>
      <c r="V515" s="155"/>
      <c r="W515" s="155"/>
      <c r="X515" s="155"/>
      <c r="Y515" s="155"/>
    </row>
    <row r="516">
      <c r="A516" s="817"/>
      <c r="B516" s="813"/>
      <c r="C516" s="813"/>
      <c r="D516" s="813"/>
      <c r="E516" s="813"/>
      <c r="F516" s="813"/>
      <c r="G516" s="813"/>
      <c r="H516" s="815"/>
      <c r="I516" s="813"/>
      <c r="J516" s="155"/>
      <c r="K516" s="155"/>
      <c r="L516" s="155"/>
      <c r="M516" s="155"/>
      <c r="N516" s="155"/>
      <c r="O516" s="155"/>
      <c r="P516" s="155"/>
      <c r="Q516" s="155"/>
      <c r="R516" s="155"/>
      <c r="S516" s="155"/>
      <c r="T516" s="155"/>
      <c r="U516" s="155"/>
      <c r="V516" s="155"/>
      <c r="W516" s="155"/>
      <c r="X516" s="155"/>
      <c r="Y516" s="155"/>
    </row>
    <row r="517">
      <c r="A517" s="817"/>
      <c r="B517" s="813"/>
      <c r="C517" s="813"/>
      <c r="D517" s="813"/>
      <c r="E517" s="813"/>
      <c r="F517" s="813"/>
      <c r="G517" s="813"/>
      <c r="H517" s="815"/>
      <c r="I517" s="813"/>
      <c r="J517" s="155"/>
      <c r="K517" s="155"/>
      <c r="L517" s="155"/>
      <c r="M517" s="155"/>
      <c r="N517" s="155"/>
      <c r="O517" s="155"/>
      <c r="P517" s="155"/>
      <c r="Q517" s="155"/>
      <c r="R517" s="155"/>
      <c r="S517" s="155"/>
      <c r="T517" s="155"/>
      <c r="U517" s="155"/>
      <c r="V517" s="155"/>
      <c r="W517" s="155"/>
      <c r="X517" s="155"/>
      <c r="Y517" s="155"/>
    </row>
    <row r="518">
      <c r="A518" s="817"/>
      <c r="B518" s="813"/>
      <c r="C518" s="813"/>
      <c r="D518" s="813"/>
      <c r="E518" s="813"/>
      <c r="F518" s="813"/>
      <c r="G518" s="813"/>
      <c r="H518" s="815"/>
      <c r="I518" s="813"/>
      <c r="J518" s="155"/>
      <c r="K518" s="155"/>
      <c r="L518" s="155"/>
      <c r="M518" s="155"/>
      <c r="N518" s="155"/>
      <c r="O518" s="155"/>
      <c r="P518" s="155"/>
      <c r="Q518" s="155"/>
      <c r="R518" s="155"/>
      <c r="S518" s="155"/>
      <c r="T518" s="155"/>
      <c r="U518" s="155"/>
      <c r="V518" s="155"/>
      <c r="W518" s="155"/>
      <c r="X518" s="155"/>
      <c r="Y518" s="155"/>
    </row>
    <row r="519">
      <c r="A519" s="817"/>
      <c r="B519" s="813"/>
      <c r="C519" s="813"/>
      <c r="D519" s="813"/>
      <c r="E519" s="813"/>
      <c r="F519" s="813"/>
      <c r="G519" s="813"/>
      <c r="H519" s="815"/>
      <c r="I519" s="813"/>
      <c r="J519" s="155"/>
      <c r="K519" s="155"/>
      <c r="L519" s="155"/>
      <c r="M519" s="155"/>
      <c r="N519" s="155"/>
      <c r="O519" s="155"/>
      <c r="P519" s="155"/>
      <c r="Q519" s="155"/>
      <c r="R519" s="155"/>
      <c r="S519" s="155"/>
      <c r="T519" s="155"/>
      <c r="U519" s="155"/>
      <c r="V519" s="155"/>
      <c r="W519" s="155"/>
      <c r="X519" s="155"/>
      <c r="Y519" s="155"/>
    </row>
    <row r="520">
      <c r="A520" s="817"/>
      <c r="B520" s="813"/>
      <c r="C520" s="813"/>
      <c r="D520" s="813"/>
      <c r="E520" s="813"/>
      <c r="F520" s="813"/>
      <c r="G520" s="813"/>
      <c r="H520" s="815"/>
      <c r="I520" s="813"/>
      <c r="J520" s="155"/>
      <c r="K520" s="155"/>
      <c r="L520" s="155"/>
      <c r="M520" s="155"/>
      <c r="N520" s="155"/>
      <c r="O520" s="155"/>
      <c r="P520" s="155"/>
      <c r="Q520" s="155"/>
      <c r="R520" s="155"/>
      <c r="S520" s="155"/>
      <c r="T520" s="155"/>
      <c r="U520" s="155"/>
      <c r="V520" s="155"/>
      <c r="W520" s="155"/>
      <c r="X520" s="155"/>
      <c r="Y520" s="155"/>
    </row>
    <row r="521">
      <c r="A521" s="817"/>
      <c r="B521" s="813"/>
      <c r="C521" s="813"/>
      <c r="D521" s="813"/>
      <c r="E521" s="813"/>
      <c r="F521" s="813"/>
      <c r="G521" s="813"/>
      <c r="H521" s="815"/>
      <c r="I521" s="813"/>
      <c r="J521" s="155"/>
      <c r="K521" s="155"/>
      <c r="L521" s="155"/>
      <c r="M521" s="155"/>
      <c r="N521" s="155"/>
      <c r="O521" s="155"/>
      <c r="P521" s="155"/>
      <c r="Q521" s="155"/>
      <c r="R521" s="155"/>
      <c r="S521" s="155"/>
      <c r="T521" s="155"/>
      <c r="U521" s="155"/>
      <c r="V521" s="155"/>
      <c r="W521" s="155"/>
      <c r="X521" s="155"/>
      <c r="Y521" s="155"/>
    </row>
    <row r="522">
      <c r="A522" s="817"/>
      <c r="B522" s="813"/>
      <c r="C522" s="813"/>
      <c r="D522" s="813"/>
      <c r="E522" s="813"/>
      <c r="F522" s="813"/>
      <c r="G522" s="813"/>
      <c r="H522" s="815"/>
      <c r="I522" s="813"/>
      <c r="J522" s="155"/>
      <c r="K522" s="155"/>
      <c r="L522" s="155"/>
      <c r="M522" s="155"/>
      <c r="N522" s="155"/>
      <c r="O522" s="155"/>
      <c r="P522" s="155"/>
      <c r="Q522" s="155"/>
      <c r="R522" s="155"/>
      <c r="S522" s="155"/>
      <c r="T522" s="155"/>
      <c r="U522" s="155"/>
      <c r="V522" s="155"/>
      <c r="W522" s="155"/>
      <c r="X522" s="155"/>
      <c r="Y522" s="155"/>
    </row>
    <row r="523">
      <c r="A523" s="817"/>
      <c r="B523" s="813"/>
      <c r="C523" s="813"/>
      <c r="D523" s="813"/>
      <c r="E523" s="813"/>
      <c r="F523" s="813"/>
      <c r="G523" s="813"/>
      <c r="H523" s="815"/>
      <c r="I523" s="813"/>
      <c r="J523" s="155"/>
      <c r="K523" s="155"/>
      <c r="L523" s="155"/>
      <c r="M523" s="155"/>
      <c r="N523" s="155"/>
      <c r="O523" s="155"/>
      <c r="P523" s="155"/>
      <c r="Q523" s="155"/>
      <c r="R523" s="155"/>
      <c r="S523" s="155"/>
      <c r="T523" s="155"/>
      <c r="U523" s="155"/>
      <c r="V523" s="155"/>
      <c r="W523" s="155"/>
      <c r="X523" s="155"/>
      <c r="Y523" s="155"/>
    </row>
    <row r="524">
      <c r="A524" s="817"/>
      <c r="B524" s="813"/>
      <c r="C524" s="813"/>
      <c r="D524" s="813"/>
      <c r="E524" s="813"/>
      <c r="F524" s="813"/>
      <c r="G524" s="813"/>
      <c r="H524" s="815"/>
      <c r="I524" s="813"/>
      <c r="J524" s="155"/>
      <c r="K524" s="155"/>
      <c r="L524" s="155"/>
      <c r="M524" s="155"/>
      <c r="N524" s="155"/>
      <c r="O524" s="155"/>
      <c r="P524" s="155"/>
      <c r="Q524" s="155"/>
      <c r="R524" s="155"/>
      <c r="S524" s="155"/>
      <c r="T524" s="155"/>
      <c r="U524" s="155"/>
      <c r="V524" s="155"/>
      <c r="W524" s="155"/>
      <c r="X524" s="155"/>
      <c r="Y524" s="155"/>
    </row>
    <row r="525">
      <c r="A525" s="817"/>
      <c r="B525" s="813"/>
      <c r="C525" s="813"/>
      <c r="D525" s="813"/>
      <c r="E525" s="813"/>
      <c r="F525" s="813"/>
      <c r="G525" s="813"/>
      <c r="H525" s="815"/>
      <c r="I525" s="813"/>
      <c r="J525" s="155"/>
      <c r="K525" s="155"/>
      <c r="L525" s="155"/>
      <c r="M525" s="155"/>
      <c r="N525" s="155"/>
      <c r="O525" s="155"/>
      <c r="P525" s="155"/>
      <c r="Q525" s="155"/>
      <c r="R525" s="155"/>
      <c r="S525" s="155"/>
      <c r="T525" s="155"/>
      <c r="U525" s="155"/>
      <c r="V525" s="155"/>
      <c r="W525" s="155"/>
      <c r="X525" s="155"/>
      <c r="Y525" s="155"/>
    </row>
    <row r="526">
      <c r="A526" s="817"/>
      <c r="B526" s="813"/>
      <c r="C526" s="813"/>
      <c r="D526" s="813"/>
      <c r="E526" s="813"/>
      <c r="F526" s="813"/>
      <c r="G526" s="813"/>
      <c r="H526" s="815"/>
      <c r="I526" s="813"/>
      <c r="J526" s="155"/>
      <c r="K526" s="155"/>
      <c r="L526" s="155"/>
      <c r="M526" s="155"/>
      <c r="N526" s="155"/>
      <c r="O526" s="155"/>
      <c r="P526" s="155"/>
      <c r="Q526" s="155"/>
      <c r="R526" s="155"/>
      <c r="S526" s="155"/>
      <c r="T526" s="155"/>
      <c r="U526" s="155"/>
      <c r="V526" s="155"/>
      <c r="W526" s="155"/>
      <c r="X526" s="155"/>
      <c r="Y526" s="155"/>
    </row>
    <row r="527">
      <c r="A527" s="817"/>
      <c r="B527" s="813"/>
      <c r="C527" s="813"/>
      <c r="D527" s="813"/>
      <c r="E527" s="813"/>
      <c r="F527" s="813"/>
      <c r="G527" s="813"/>
      <c r="H527" s="815"/>
      <c r="I527" s="813"/>
      <c r="J527" s="155"/>
      <c r="K527" s="155"/>
      <c r="L527" s="155"/>
      <c r="M527" s="155"/>
      <c r="N527" s="155"/>
      <c r="O527" s="155"/>
      <c r="P527" s="155"/>
      <c r="Q527" s="155"/>
      <c r="R527" s="155"/>
      <c r="S527" s="155"/>
      <c r="T527" s="155"/>
      <c r="U527" s="155"/>
      <c r="V527" s="155"/>
      <c r="W527" s="155"/>
      <c r="X527" s="155"/>
      <c r="Y527" s="155"/>
    </row>
    <row r="528">
      <c r="A528" s="817"/>
      <c r="B528" s="813"/>
      <c r="C528" s="813"/>
      <c r="D528" s="813"/>
      <c r="E528" s="813"/>
      <c r="F528" s="813"/>
      <c r="G528" s="813"/>
      <c r="H528" s="815"/>
      <c r="I528" s="813"/>
      <c r="J528" s="155"/>
      <c r="K528" s="155"/>
      <c r="L528" s="155"/>
      <c r="M528" s="155"/>
      <c r="N528" s="155"/>
      <c r="O528" s="155"/>
      <c r="P528" s="155"/>
      <c r="Q528" s="155"/>
      <c r="R528" s="155"/>
      <c r="S528" s="155"/>
      <c r="T528" s="155"/>
      <c r="U528" s="155"/>
      <c r="V528" s="155"/>
      <c r="W528" s="155"/>
      <c r="X528" s="155"/>
      <c r="Y528" s="155"/>
    </row>
    <row r="529">
      <c r="A529" s="817"/>
      <c r="B529" s="813"/>
      <c r="C529" s="813"/>
      <c r="D529" s="813"/>
      <c r="E529" s="813"/>
      <c r="F529" s="813"/>
      <c r="G529" s="813"/>
      <c r="H529" s="815"/>
      <c r="I529" s="813"/>
      <c r="J529" s="155"/>
      <c r="K529" s="155"/>
      <c r="L529" s="155"/>
      <c r="M529" s="155"/>
      <c r="N529" s="155"/>
      <c r="O529" s="155"/>
      <c r="P529" s="155"/>
      <c r="Q529" s="155"/>
      <c r="R529" s="155"/>
      <c r="S529" s="155"/>
      <c r="T529" s="155"/>
      <c r="U529" s="155"/>
      <c r="V529" s="155"/>
      <c r="W529" s="155"/>
      <c r="X529" s="155"/>
      <c r="Y529" s="155"/>
    </row>
    <row r="530">
      <c r="A530" s="817"/>
      <c r="B530" s="813"/>
      <c r="C530" s="813"/>
      <c r="D530" s="813"/>
      <c r="E530" s="813"/>
      <c r="F530" s="813"/>
      <c r="G530" s="813"/>
      <c r="H530" s="815"/>
      <c r="I530" s="813"/>
      <c r="J530" s="155"/>
      <c r="K530" s="155"/>
      <c r="L530" s="155"/>
      <c r="M530" s="155"/>
      <c r="N530" s="155"/>
      <c r="O530" s="155"/>
      <c r="P530" s="155"/>
      <c r="Q530" s="155"/>
      <c r="R530" s="155"/>
      <c r="S530" s="155"/>
      <c r="T530" s="155"/>
      <c r="U530" s="155"/>
      <c r="V530" s="155"/>
      <c r="W530" s="155"/>
      <c r="X530" s="155"/>
      <c r="Y530" s="155"/>
    </row>
    <row r="531">
      <c r="A531" s="817"/>
      <c r="B531" s="813"/>
      <c r="C531" s="813"/>
      <c r="D531" s="813"/>
      <c r="E531" s="813"/>
      <c r="F531" s="813"/>
      <c r="G531" s="813"/>
      <c r="H531" s="815"/>
      <c r="I531" s="813"/>
      <c r="J531" s="155"/>
      <c r="K531" s="155"/>
      <c r="L531" s="155"/>
      <c r="M531" s="155"/>
      <c r="N531" s="155"/>
      <c r="O531" s="155"/>
      <c r="P531" s="155"/>
      <c r="Q531" s="155"/>
      <c r="R531" s="155"/>
      <c r="S531" s="155"/>
      <c r="T531" s="155"/>
      <c r="U531" s="155"/>
      <c r="V531" s="155"/>
      <c r="W531" s="155"/>
      <c r="X531" s="155"/>
      <c r="Y531" s="155"/>
    </row>
    <row r="532">
      <c r="A532" s="817"/>
      <c r="B532" s="813"/>
      <c r="C532" s="813"/>
      <c r="D532" s="813"/>
      <c r="E532" s="813"/>
      <c r="F532" s="813"/>
      <c r="G532" s="813"/>
      <c r="H532" s="815"/>
      <c r="I532" s="813"/>
      <c r="J532" s="155"/>
      <c r="K532" s="155"/>
      <c r="L532" s="155"/>
      <c r="M532" s="155"/>
      <c r="N532" s="155"/>
      <c r="O532" s="155"/>
      <c r="P532" s="155"/>
      <c r="Q532" s="155"/>
      <c r="R532" s="155"/>
      <c r="S532" s="155"/>
      <c r="T532" s="155"/>
      <c r="U532" s="155"/>
      <c r="V532" s="155"/>
      <c r="W532" s="155"/>
      <c r="X532" s="155"/>
      <c r="Y532" s="155"/>
    </row>
    <row r="533">
      <c r="A533" s="817"/>
      <c r="B533" s="813"/>
      <c r="C533" s="813"/>
      <c r="D533" s="813"/>
      <c r="E533" s="813"/>
      <c r="F533" s="813"/>
      <c r="G533" s="813"/>
      <c r="H533" s="815"/>
      <c r="I533" s="813"/>
      <c r="J533" s="155"/>
      <c r="K533" s="155"/>
      <c r="L533" s="155"/>
      <c r="M533" s="155"/>
      <c r="N533" s="155"/>
      <c r="O533" s="155"/>
      <c r="P533" s="155"/>
      <c r="Q533" s="155"/>
      <c r="R533" s="155"/>
      <c r="S533" s="155"/>
      <c r="T533" s="155"/>
      <c r="U533" s="155"/>
      <c r="V533" s="155"/>
      <c r="W533" s="155"/>
      <c r="X533" s="155"/>
      <c r="Y533" s="155"/>
    </row>
    <row r="534">
      <c r="A534" s="817"/>
      <c r="B534" s="813"/>
      <c r="C534" s="813"/>
      <c r="D534" s="813"/>
      <c r="E534" s="813"/>
      <c r="F534" s="813"/>
      <c r="G534" s="813"/>
      <c r="H534" s="815"/>
      <c r="I534" s="813"/>
      <c r="J534" s="155"/>
      <c r="K534" s="155"/>
      <c r="L534" s="155"/>
      <c r="M534" s="155"/>
      <c r="N534" s="155"/>
      <c r="O534" s="155"/>
      <c r="P534" s="155"/>
      <c r="Q534" s="155"/>
      <c r="R534" s="155"/>
      <c r="S534" s="155"/>
      <c r="T534" s="155"/>
      <c r="U534" s="155"/>
      <c r="V534" s="155"/>
      <c r="W534" s="155"/>
      <c r="X534" s="155"/>
      <c r="Y534" s="155"/>
    </row>
    <row r="535">
      <c r="A535" s="817"/>
      <c r="B535" s="813"/>
      <c r="C535" s="813"/>
      <c r="D535" s="813"/>
      <c r="E535" s="813"/>
      <c r="F535" s="813"/>
      <c r="G535" s="813"/>
      <c r="H535" s="815"/>
      <c r="I535" s="813"/>
      <c r="J535" s="155"/>
      <c r="K535" s="155"/>
      <c r="L535" s="155"/>
      <c r="M535" s="155"/>
      <c r="N535" s="155"/>
      <c r="O535" s="155"/>
      <c r="P535" s="155"/>
      <c r="Q535" s="155"/>
      <c r="R535" s="155"/>
      <c r="S535" s="155"/>
      <c r="T535" s="155"/>
      <c r="U535" s="155"/>
      <c r="V535" s="155"/>
      <c r="W535" s="155"/>
      <c r="X535" s="155"/>
      <c r="Y535" s="155"/>
    </row>
    <row r="536">
      <c r="A536" s="817"/>
      <c r="B536" s="813"/>
      <c r="C536" s="813"/>
      <c r="D536" s="813"/>
      <c r="E536" s="813"/>
      <c r="F536" s="813"/>
      <c r="G536" s="813"/>
      <c r="H536" s="815"/>
      <c r="I536" s="813"/>
      <c r="J536" s="155"/>
      <c r="K536" s="155"/>
      <c r="L536" s="155"/>
      <c r="M536" s="155"/>
      <c r="N536" s="155"/>
      <c r="O536" s="155"/>
      <c r="P536" s="155"/>
      <c r="Q536" s="155"/>
      <c r="R536" s="155"/>
      <c r="S536" s="155"/>
      <c r="T536" s="155"/>
      <c r="U536" s="155"/>
      <c r="V536" s="155"/>
      <c r="W536" s="155"/>
      <c r="X536" s="155"/>
      <c r="Y536" s="155"/>
    </row>
    <row r="537">
      <c r="A537" s="817"/>
      <c r="B537" s="813"/>
      <c r="C537" s="813"/>
      <c r="D537" s="813"/>
      <c r="E537" s="813"/>
      <c r="F537" s="813"/>
      <c r="G537" s="813"/>
      <c r="H537" s="815"/>
      <c r="I537" s="813"/>
      <c r="J537" s="155"/>
      <c r="K537" s="155"/>
      <c r="L537" s="155"/>
      <c r="M537" s="155"/>
      <c r="N537" s="155"/>
      <c r="O537" s="155"/>
      <c r="P537" s="155"/>
      <c r="Q537" s="155"/>
      <c r="R537" s="155"/>
      <c r="S537" s="155"/>
      <c r="T537" s="155"/>
      <c r="U537" s="155"/>
      <c r="V537" s="155"/>
      <c r="W537" s="155"/>
      <c r="X537" s="155"/>
      <c r="Y537" s="155"/>
    </row>
    <row r="538">
      <c r="A538" s="817"/>
      <c r="B538" s="813"/>
      <c r="C538" s="813"/>
      <c r="D538" s="813"/>
      <c r="E538" s="813"/>
      <c r="F538" s="813"/>
      <c r="G538" s="813"/>
      <c r="H538" s="815"/>
      <c r="I538" s="813"/>
      <c r="J538" s="155"/>
      <c r="K538" s="155"/>
      <c r="L538" s="155"/>
      <c r="M538" s="155"/>
      <c r="N538" s="155"/>
      <c r="O538" s="155"/>
      <c r="P538" s="155"/>
      <c r="Q538" s="155"/>
      <c r="R538" s="155"/>
      <c r="S538" s="155"/>
      <c r="T538" s="155"/>
      <c r="U538" s="155"/>
      <c r="V538" s="155"/>
      <c r="W538" s="155"/>
      <c r="X538" s="155"/>
      <c r="Y538" s="155"/>
    </row>
    <row r="539">
      <c r="A539" s="817"/>
      <c r="B539" s="813"/>
      <c r="C539" s="813"/>
      <c r="D539" s="813"/>
      <c r="E539" s="813"/>
      <c r="F539" s="813"/>
      <c r="G539" s="813"/>
      <c r="H539" s="815"/>
      <c r="I539" s="813"/>
      <c r="J539" s="155"/>
      <c r="K539" s="155"/>
      <c r="L539" s="155"/>
      <c r="M539" s="155"/>
      <c r="N539" s="155"/>
      <c r="O539" s="155"/>
      <c r="P539" s="155"/>
      <c r="Q539" s="155"/>
      <c r="R539" s="155"/>
      <c r="S539" s="155"/>
      <c r="T539" s="155"/>
      <c r="U539" s="155"/>
      <c r="V539" s="155"/>
      <c r="W539" s="155"/>
      <c r="X539" s="155"/>
      <c r="Y539" s="155"/>
    </row>
    <row r="540">
      <c r="A540" s="817"/>
      <c r="B540" s="813"/>
      <c r="C540" s="813"/>
      <c r="D540" s="813"/>
      <c r="E540" s="813"/>
      <c r="F540" s="813"/>
      <c r="G540" s="813"/>
      <c r="H540" s="815"/>
      <c r="I540" s="813"/>
      <c r="J540" s="155"/>
      <c r="K540" s="155"/>
      <c r="L540" s="155"/>
      <c r="M540" s="155"/>
      <c r="N540" s="155"/>
      <c r="O540" s="155"/>
      <c r="P540" s="155"/>
      <c r="Q540" s="155"/>
      <c r="R540" s="155"/>
      <c r="S540" s="155"/>
      <c r="T540" s="155"/>
      <c r="U540" s="155"/>
      <c r="V540" s="155"/>
      <c r="W540" s="155"/>
      <c r="X540" s="155"/>
      <c r="Y540" s="155"/>
    </row>
    <row r="541">
      <c r="A541" s="817"/>
      <c r="B541" s="813"/>
      <c r="C541" s="813"/>
      <c r="D541" s="813"/>
      <c r="E541" s="813"/>
      <c r="F541" s="813"/>
      <c r="G541" s="813"/>
      <c r="H541" s="815"/>
      <c r="I541" s="813"/>
      <c r="J541" s="155"/>
      <c r="K541" s="155"/>
      <c r="L541" s="155"/>
      <c r="M541" s="155"/>
      <c r="N541" s="155"/>
      <c r="O541" s="155"/>
      <c r="P541" s="155"/>
      <c r="Q541" s="155"/>
      <c r="R541" s="155"/>
      <c r="S541" s="155"/>
      <c r="T541" s="155"/>
      <c r="U541" s="155"/>
      <c r="V541" s="155"/>
      <c r="W541" s="155"/>
      <c r="X541" s="155"/>
      <c r="Y541" s="155"/>
    </row>
    <row r="542">
      <c r="A542" s="817"/>
      <c r="B542" s="813"/>
      <c r="C542" s="813"/>
      <c r="D542" s="813"/>
      <c r="E542" s="813"/>
      <c r="F542" s="813"/>
      <c r="G542" s="813"/>
      <c r="H542" s="815"/>
      <c r="I542" s="813"/>
      <c r="J542" s="155"/>
      <c r="K542" s="155"/>
      <c r="L542" s="155"/>
      <c r="M542" s="155"/>
      <c r="N542" s="155"/>
      <c r="O542" s="155"/>
      <c r="P542" s="155"/>
      <c r="Q542" s="155"/>
      <c r="R542" s="155"/>
      <c r="S542" s="155"/>
      <c r="T542" s="155"/>
      <c r="U542" s="155"/>
      <c r="V542" s="155"/>
      <c r="W542" s="155"/>
      <c r="X542" s="155"/>
      <c r="Y542" s="155"/>
    </row>
    <row r="543">
      <c r="A543" s="817"/>
      <c r="B543" s="813"/>
      <c r="C543" s="813"/>
      <c r="D543" s="813"/>
      <c r="E543" s="813"/>
      <c r="F543" s="813"/>
      <c r="G543" s="813"/>
      <c r="H543" s="815"/>
      <c r="I543" s="813"/>
      <c r="J543" s="155"/>
      <c r="K543" s="155"/>
      <c r="L543" s="155"/>
      <c r="M543" s="155"/>
      <c r="N543" s="155"/>
      <c r="O543" s="155"/>
      <c r="P543" s="155"/>
      <c r="Q543" s="155"/>
      <c r="R543" s="155"/>
      <c r="S543" s="155"/>
      <c r="T543" s="155"/>
      <c r="U543" s="155"/>
      <c r="V543" s="155"/>
      <c r="W543" s="155"/>
      <c r="X543" s="155"/>
      <c r="Y543" s="155"/>
    </row>
    <row r="544">
      <c r="A544" s="817"/>
      <c r="B544" s="813"/>
      <c r="C544" s="813"/>
      <c r="D544" s="813"/>
      <c r="E544" s="813"/>
      <c r="F544" s="813"/>
      <c r="G544" s="813"/>
      <c r="H544" s="815"/>
      <c r="I544" s="813"/>
      <c r="J544" s="155"/>
      <c r="K544" s="155"/>
      <c r="L544" s="155"/>
      <c r="M544" s="155"/>
      <c r="N544" s="155"/>
      <c r="O544" s="155"/>
      <c r="P544" s="155"/>
      <c r="Q544" s="155"/>
      <c r="R544" s="155"/>
      <c r="S544" s="155"/>
      <c r="T544" s="155"/>
      <c r="U544" s="155"/>
      <c r="V544" s="155"/>
      <c r="W544" s="155"/>
      <c r="X544" s="155"/>
      <c r="Y544" s="155"/>
    </row>
    <row r="545">
      <c r="A545" s="817"/>
      <c r="B545" s="813"/>
      <c r="C545" s="813"/>
      <c r="D545" s="813"/>
      <c r="E545" s="813"/>
      <c r="F545" s="813"/>
      <c r="G545" s="813"/>
      <c r="H545" s="815"/>
      <c r="I545" s="813"/>
      <c r="J545" s="155"/>
      <c r="K545" s="155"/>
      <c r="L545" s="155"/>
      <c r="M545" s="155"/>
      <c r="N545" s="155"/>
      <c r="O545" s="155"/>
      <c r="P545" s="155"/>
      <c r="Q545" s="155"/>
      <c r="R545" s="155"/>
      <c r="S545" s="155"/>
      <c r="T545" s="155"/>
      <c r="U545" s="155"/>
      <c r="V545" s="155"/>
      <c r="W545" s="155"/>
      <c r="X545" s="155"/>
      <c r="Y545" s="155"/>
    </row>
    <row r="546">
      <c r="A546" s="817"/>
      <c r="B546" s="813"/>
      <c r="C546" s="813"/>
      <c r="D546" s="813"/>
      <c r="E546" s="813"/>
      <c r="F546" s="813"/>
      <c r="G546" s="813"/>
      <c r="H546" s="815"/>
      <c r="I546" s="813"/>
      <c r="J546" s="155"/>
      <c r="K546" s="155"/>
      <c r="L546" s="155"/>
      <c r="M546" s="155"/>
      <c r="N546" s="155"/>
      <c r="O546" s="155"/>
      <c r="P546" s="155"/>
      <c r="Q546" s="155"/>
      <c r="R546" s="155"/>
      <c r="S546" s="155"/>
      <c r="T546" s="155"/>
      <c r="U546" s="155"/>
      <c r="V546" s="155"/>
      <c r="W546" s="155"/>
      <c r="X546" s="155"/>
      <c r="Y546" s="155"/>
    </row>
    <row r="547">
      <c r="A547" s="817"/>
      <c r="B547" s="813"/>
      <c r="C547" s="813"/>
      <c r="D547" s="813"/>
      <c r="E547" s="813"/>
      <c r="F547" s="813"/>
      <c r="G547" s="813"/>
      <c r="H547" s="815"/>
      <c r="I547" s="813"/>
      <c r="J547" s="155"/>
      <c r="K547" s="155"/>
      <c r="L547" s="155"/>
      <c r="M547" s="155"/>
      <c r="N547" s="155"/>
      <c r="O547" s="155"/>
      <c r="P547" s="155"/>
      <c r="Q547" s="155"/>
      <c r="R547" s="155"/>
      <c r="S547" s="155"/>
      <c r="T547" s="155"/>
      <c r="U547" s="155"/>
      <c r="V547" s="155"/>
      <c r="W547" s="155"/>
      <c r="X547" s="155"/>
      <c r="Y547" s="155"/>
    </row>
    <row r="548">
      <c r="A548" s="817"/>
      <c r="B548" s="813"/>
      <c r="C548" s="813"/>
      <c r="D548" s="813"/>
      <c r="E548" s="813"/>
      <c r="F548" s="813"/>
      <c r="G548" s="813"/>
      <c r="H548" s="815"/>
      <c r="I548" s="813"/>
      <c r="J548" s="155"/>
      <c r="K548" s="155"/>
      <c r="L548" s="155"/>
      <c r="M548" s="155"/>
      <c r="N548" s="155"/>
      <c r="O548" s="155"/>
      <c r="P548" s="155"/>
      <c r="Q548" s="155"/>
      <c r="R548" s="155"/>
      <c r="S548" s="155"/>
      <c r="T548" s="155"/>
      <c r="U548" s="155"/>
      <c r="V548" s="155"/>
      <c r="W548" s="155"/>
      <c r="X548" s="155"/>
      <c r="Y548" s="155"/>
    </row>
    <row r="549">
      <c r="A549" s="817"/>
      <c r="B549" s="813"/>
      <c r="C549" s="813"/>
      <c r="D549" s="813"/>
      <c r="E549" s="813"/>
      <c r="F549" s="813"/>
      <c r="G549" s="813"/>
      <c r="H549" s="815"/>
      <c r="I549" s="813"/>
      <c r="J549" s="155"/>
      <c r="K549" s="155"/>
      <c r="L549" s="155"/>
      <c r="M549" s="155"/>
      <c r="N549" s="155"/>
      <c r="O549" s="155"/>
      <c r="P549" s="155"/>
      <c r="Q549" s="155"/>
      <c r="R549" s="155"/>
      <c r="S549" s="155"/>
      <c r="T549" s="155"/>
      <c r="U549" s="155"/>
      <c r="V549" s="155"/>
      <c r="W549" s="155"/>
      <c r="X549" s="155"/>
      <c r="Y549" s="155"/>
    </row>
    <row r="550">
      <c r="A550" s="817"/>
      <c r="B550" s="813"/>
      <c r="C550" s="813"/>
      <c r="D550" s="813"/>
      <c r="E550" s="813"/>
      <c r="F550" s="813"/>
      <c r="G550" s="813"/>
      <c r="H550" s="815"/>
      <c r="I550" s="813"/>
      <c r="J550" s="155"/>
      <c r="K550" s="155"/>
      <c r="L550" s="155"/>
      <c r="M550" s="155"/>
      <c r="N550" s="155"/>
      <c r="O550" s="155"/>
      <c r="P550" s="155"/>
      <c r="Q550" s="155"/>
      <c r="R550" s="155"/>
      <c r="S550" s="155"/>
      <c r="T550" s="155"/>
      <c r="U550" s="155"/>
      <c r="V550" s="155"/>
      <c r="W550" s="155"/>
      <c r="X550" s="155"/>
      <c r="Y550" s="155"/>
    </row>
    <row r="551">
      <c r="A551" s="817"/>
      <c r="B551" s="813"/>
      <c r="C551" s="813"/>
      <c r="D551" s="813"/>
      <c r="E551" s="813"/>
      <c r="F551" s="813"/>
      <c r="G551" s="813"/>
      <c r="H551" s="815"/>
      <c r="I551" s="813"/>
      <c r="J551" s="155"/>
      <c r="K551" s="155"/>
      <c r="L551" s="155"/>
      <c r="M551" s="155"/>
      <c r="N551" s="155"/>
      <c r="O551" s="155"/>
      <c r="P551" s="155"/>
      <c r="Q551" s="155"/>
      <c r="R551" s="155"/>
      <c r="S551" s="155"/>
      <c r="T551" s="155"/>
      <c r="U551" s="155"/>
      <c r="V551" s="155"/>
      <c r="W551" s="155"/>
      <c r="X551" s="155"/>
      <c r="Y551" s="155"/>
    </row>
    <row r="552">
      <c r="A552" s="817"/>
      <c r="B552" s="813"/>
      <c r="C552" s="813"/>
      <c r="D552" s="813"/>
      <c r="E552" s="813"/>
      <c r="F552" s="813"/>
      <c r="G552" s="813"/>
      <c r="H552" s="815"/>
      <c r="I552" s="813"/>
      <c r="J552" s="155"/>
      <c r="K552" s="155"/>
      <c r="L552" s="155"/>
      <c r="M552" s="155"/>
      <c r="N552" s="155"/>
      <c r="O552" s="155"/>
      <c r="P552" s="155"/>
      <c r="Q552" s="155"/>
      <c r="R552" s="155"/>
      <c r="S552" s="155"/>
      <c r="T552" s="155"/>
      <c r="U552" s="155"/>
      <c r="V552" s="155"/>
      <c r="W552" s="155"/>
      <c r="X552" s="155"/>
      <c r="Y552" s="155"/>
    </row>
    <row r="553">
      <c r="A553" s="817"/>
      <c r="B553" s="813"/>
      <c r="C553" s="813"/>
      <c r="D553" s="813"/>
      <c r="E553" s="813"/>
      <c r="F553" s="813"/>
      <c r="G553" s="813"/>
      <c r="H553" s="815"/>
      <c r="I553" s="813"/>
      <c r="J553" s="155"/>
      <c r="K553" s="155"/>
      <c r="L553" s="155"/>
      <c r="M553" s="155"/>
      <c r="N553" s="155"/>
      <c r="O553" s="155"/>
      <c r="P553" s="155"/>
      <c r="Q553" s="155"/>
      <c r="R553" s="155"/>
      <c r="S553" s="155"/>
      <c r="T553" s="155"/>
      <c r="U553" s="155"/>
      <c r="V553" s="155"/>
      <c r="W553" s="155"/>
      <c r="X553" s="155"/>
      <c r="Y553" s="155"/>
    </row>
    <row r="554">
      <c r="A554" s="817"/>
      <c r="B554" s="813"/>
      <c r="C554" s="813"/>
      <c r="D554" s="813"/>
      <c r="E554" s="813"/>
      <c r="F554" s="813"/>
      <c r="G554" s="813"/>
      <c r="H554" s="815"/>
      <c r="I554" s="813"/>
      <c r="J554" s="155"/>
      <c r="K554" s="155"/>
      <c r="L554" s="155"/>
      <c r="M554" s="155"/>
      <c r="N554" s="155"/>
      <c r="O554" s="155"/>
      <c r="P554" s="155"/>
      <c r="Q554" s="155"/>
      <c r="R554" s="155"/>
      <c r="S554" s="155"/>
      <c r="T554" s="155"/>
      <c r="U554" s="155"/>
      <c r="V554" s="155"/>
      <c r="W554" s="155"/>
      <c r="X554" s="155"/>
      <c r="Y554" s="155"/>
    </row>
    <row r="555">
      <c r="A555" s="817"/>
      <c r="B555" s="813"/>
      <c r="C555" s="813"/>
      <c r="D555" s="813"/>
      <c r="E555" s="813"/>
      <c r="F555" s="813"/>
      <c r="G555" s="813"/>
      <c r="H555" s="815"/>
      <c r="I555" s="813"/>
      <c r="J555" s="155"/>
      <c r="K555" s="155"/>
      <c r="L555" s="155"/>
      <c r="M555" s="155"/>
      <c r="N555" s="155"/>
      <c r="O555" s="155"/>
      <c r="P555" s="155"/>
      <c r="Q555" s="155"/>
      <c r="R555" s="155"/>
      <c r="S555" s="155"/>
      <c r="T555" s="155"/>
      <c r="U555" s="155"/>
      <c r="V555" s="155"/>
      <c r="W555" s="155"/>
      <c r="X555" s="155"/>
      <c r="Y555" s="155"/>
    </row>
    <row r="556">
      <c r="A556" s="817"/>
      <c r="B556" s="813"/>
      <c r="C556" s="813"/>
      <c r="D556" s="813"/>
      <c r="E556" s="813"/>
      <c r="F556" s="813"/>
      <c r="G556" s="813"/>
      <c r="H556" s="815"/>
      <c r="I556" s="813"/>
      <c r="J556" s="155"/>
      <c r="K556" s="155"/>
      <c r="L556" s="155"/>
      <c r="M556" s="155"/>
      <c r="N556" s="155"/>
      <c r="O556" s="155"/>
      <c r="P556" s="155"/>
      <c r="Q556" s="155"/>
      <c r="R556" s="155"/>
      <c r="S556" s="155"/>
      <c r="T556" s="155"/>
      <c r="U556" s="155"/>
      <c r="V556" s="155"/>
      <c r="W556" s="155"/>
      <c r="X556" s="155"/>
      <c r="Y556" s="155"/>
    </row>
    <row r="557">
      <c r="A557" s="817"/>
      <c r="B557" s="813"/>
      <c r="C557" s="813"/>
      <c r="D557" s="813"/>
      <c r="E557" s="813"/>
      <c r="F557" s="813"/>
      <c r="G557" s="813"/>
      <c r="H557" s="815"/>
      <c r="I557" s="813"/>
      <c r="J557" s="155"/>
      <c r="K557" s="155"/>
      <c r="L557" s="155"/>
      <c r="M557" s="155"/>
      <c r="N557" s="155"/>
      <c r="O557" s="155"/>
      <c r="P557" s="155"/>
      <c r="Q557" s="155"/>
      <c r="R557" s="155"/>
      <c r="S557" s="155"/>
      <c r="T557" s="155"/>
      <c r="U557" s="155"/>
      <c r="V557" s="155"/>
      <c r="W557" s="155"/>
      <c r="X557" s="155"/>
      <c r="Y557" s="155"/>
    </row>
    <row r="558">
      <c r="A558" s="817"/>
      <c r="B558" s="813"/>
      <c r="C558" s="813"/>
      <c r="D558" s="813"/>
      <c r="E558" s="813"/>
      <c r="F558" s="813"/>
      <c r="G558" s="813"/>
      <c r="H558" s="815"/>
      <c r="I558" s="813"/>
      <c r="J558" s="155"/>
      <c r="K558" s="155"/>
      <c r="L558" s="155"/>
      <c r="M558" s="155"/>
      <c r="N558" s="155"/>
      <c r="O558" s="155"/>
      <c r="P558" s="155"/>
      <c r="Q558" s="155"/>
      <c r="R558" s="155"/>
      <c r="S558" s="155"/>
      <c r="T558" s="155"/>
      <c r="U558" s="155"/>
      <c r="V558" s="155"/>
      <c r="W558" s="155"/>
      <c r="X558" s="155"/>
      <c r="Y558" s="155"/>
    </row>
    <row r="559">
      <c r="A559" s="817"/>
      <c r="B559" s="813"/>
      <c r="C559" s="813"/>
      <c r="D559" s="813"/>
      <c r="E559" s="813"/>
      <c r="F559" s="813"/>
      <c r="G559" s="813"/>
      <c r="H559" s="815"/>
      <c r="I559" s="813"/>
      <c r="J559" s="155"/>
      <c r="K559" s="155"/>
      <c r="L559" s="155"/>
      <c r="M559" s="155"/>
      <c r="N559" s="155"/>
      <c r="O559" s="155"/>
      <c r="P559" s="155"/>
      <c r="Q559" s="155"/>
      <c r="R559" s="155"/>
      <c r="S559" s="155"/>
      <c r="T559" s="155"/>
      <c r="U559" s="155"/>
      <c r="V559" s="155"/>
      <c r="W559" s="155"/>
      <c r="X559" s="155"/>
      <c r="Y559" s="155"/>
    </row>
    <row r="560">
      <c r="A560" s="817"/>
      <c r="B560" s="813"/>
      <c r="C560" s="813"/>
      <c r="D560" s="813"/>
      <c r="E560" s="813"/>
      <c r="F560" s="813"/>
      <c r="G560" s="813"/>
      <c r="H560" s="815"/>
      <c r="I560" s="813"/>
      <c r="J560" s="155"/>
      <c r="K560" s="155"/>
      <c r="L560" s="155"/>
      <c r="M560" s="155"/>
      <c r="N560" s="155"/>
      <c r="O560" s="155"/>
      <c r="P560" s="155"/>
      <c r="Q560" s="155"/>
      <c r="R560" s="155"/>
      <c r="S560" s="155"/>
      <c r="T560" s="155"/>
      <c r="U560" s="155"/>
      <c r="V560" s="155"/>
      <c r="W560" s="155"/>
      <c r="X560" s="155"/>
      <c r="Y560" s="155"/>
    </row>
    <row r="561">
      <c r="A561" s="817"/>
      <c r="B561" s="813"/>
      <c r="C561" s="813"/>
      <c r="D561" s="813"/>
      <c r="E561" s="813"/>
      <c r="F561" s="813"/>
      <c r="G561" s="813"/>
      <c r="H561" s="815"/>
      <c r="I561" s="813"/>
      <c r="J561" s="155"/>
      <c r="K561" s="155"/>
      <c r="L561" s="155"/>
      <c r="M561" s="155"/>
      <c r="N561" s="155"/>
      <c r="O561" s="155"/>
      <c r="P561" s="155"/>
      <c r="Q561" s="155"/>
      <c r="R561" s="155"/>
      <c r="S561" s="155"/>
      <c r="T561" s="155"/>
      <c r="U561" s="155"/>
      <c r="V561" s="155"/>
      <c r="W561" s="155"/>
      <c r="X561" s="155"/>
      <c r="Y561" s="155"/>
    </row>
    <row r="562">
      <c r="A562" s="817"/>
      <c r="B562" s="813"/>
      <c r="C562" s="813"/>
      <c r="D562" s="813"/>
      <c r="E562" s="813"/>
      <c r="F562" s="813"/>
      <c r="G562" s="813"/>
      <c r="H562" s="815"/>
      <c r="I562" s="813"/>
      <c r="J562" s="155"/>
      <c r="K562" s="155"/>
      <c r="L562" s="155"/>
      <c r="M562" s="155"/>
      <c r="N562" s="155"/>
      <c r="O562" s="155"/>
      <c r="P562" s="155"/>
      <c r="Q562" s="155"/>
      <c r="R562" s="155"/>
      <c r="S562" s="155"/>
      <c r="T562" s="155"/>
      <c r="U562" s="155"/>
      <c r="V562" s="155"/>
      <c r="W562" s="155"/>
      <c r="X562" s="155"/>
      <c r="Y562" s="155"/>
    </row>
    <row r="563">
      <c r="A563" s="817"/>
      <c r="B563" s="813"/>
      <c r="C563" s="813"/>
      <c r="D563" s="813"/>
      <c r="E563" s="813"/>
      <c r="F563" s="813"/>
      <c r="G563" s="813"/>
      <c r="H563" s="815"/>
      <c r="I563" s="813"/>
      <c r="J563" s="155"/>
      <c r="K563" s="155"/>
      <c r="L563" s="155"/>
      <c r="M563" s="155"/>
      <c r="N563" s="155"/>
      <c r="O563" s="155"/>
      <c r="P563" s="155"/>
      <c r="Q563" s="155"/>
      <c r="R563" s="155"/>
      <c r="S563" s="155"/>
      <c r="T563" s="155"/>
      <c r="U563" s="155"/>
      <c r="V563" s="155"/>
      <c r="W563" s="155"/>
      <c r="X563" s="155"/>
      <c r="Y563" s="155"/>
    </row>
    <row r="564">
      <c r="A564" s="817"/>
      <c r="B564" s="813"/>
      <c r="C564" s="813"/>
      <c r="D564" s="813"/>
      <c r="E564" s="813"/>
      <c r="F564" s="813"/>
      <c r="G564" s="813"/>
      <c r="H564" s="815"/>
      <c r="I564" s="813"/>
      <c r="J564" s="155"/>
      <c r="K564" s="155"/>
      <c r="L564" s="155"/>
      <c r="M564" s="155"/>
      <c r="N564" s="155"/>
      <c r="O564" s="155"/>
      <c r="P564" s="155"/>
      <c r="Q564" s="155"/>
      <c r="R564" s="155"/>
      <c r="S564" s="155"/>
      <c r="T564" s="155"/>
      <c r="U564" s="155"/>
      <c r="V564" s="155"/>
      <c r="W564" s="155"/>
      <c r="X564" s="155"/>
      <c r="Y564" s="155"/>
    </row>
    <row r="565">
      <c r="A565" s="817"/>
      <c r="B565" s="813"/>
      <c r="C565" s="813"/>
      <c r="D565" s="813"/>
      <c r="E565" s="813"/>
      <c r="F565" s="813"/>
      <c r="G565" s="813"/>
      <c r="H565" s="815"/>
      <c r="I565" s="813"/>
      <c r="J565" s="155"/>
      <c r="K565" s="155"/>
      <c r="L565" s="155"/>
      <c r="M565" s="155"/>
      <c r="N565" s="155"/>
      <c r="O565" s="155"/>
      <c r="P565" s="155"/>
      <c r="Q565" s="155"/>
      <c r="R565" s="155"/>
      <c r="S565" s="155"/>
      <c r="T565" s="155"/>
      <c r="U565" s="155"/>
      <c r="V565" s="155"/>
      <c r="W565" s="155"/>
      <c r="X565" s="155"/>
      <c r="Y565" s="155"/>
    </row>
    <row r="566">
      <c r="A566" s="817"/>
      <c r="B566" s="813"/>
      <c r="C566" s="813"/>
      <c r="D566" s="813"/>
      <c r="E566" s="813"/>
      <c r="F566" s="813"/>
      <c r="G566" s="813"/>
      <c r="H566" s="815"/>
      <c r="I566" s="813"/>
      <c r="J566" s="155"/>
      <c r="K566" s="155"/>
      <c r="L566" s="155"/>
      <c r="M566" s="155"/>
      <c r="N566" s="155"/>
      <c r="O566" s="155"/>
      <c r="P566" s="155"/>
      <c r="Q566" s="155"/>
      <c r="R566" s="155"/>
      <c r="S566" s="155"/>
      <c r="T566" s="155"/>
      <c r="U566" s="155"/>
      <c r="V566" s="155"/>
      <c r="W566" s="155"/>
      <c r="X566" s="155"/>
      <c r="Y566" s="155"/>
    </row>
    <row r="567">
      <c r="A567" s="817"/>
      <c r="B567" s="813"/>
      <c r="C567" s="813"/>
      <c r="D567" s="813"/>
      <c r="E567" s="813"/>
      <c r="F567" s="813"/>
      <c r="G567" s="813"/>
      <c r="H567" s="815"/>
      <c r="I567" s="813"/>
      <c r="J567" s="155"/>
      <c r="K567" s="155"/>
      <c r="L567" s="155"/>
      <c r="M567" s="155"/>
      <c r="N567" s="155"/>
      <c r="O567" s="155"/>
      <c r="P567" s="155"/>
      <c r="Q567" s="155"/>
      <c r="R567" s="155"/>
      <c r="S567" s="155"/>
      <c r="T567" s="155"/>
      <c r="U567" s="155"/>
      <c r="V567" s="155"/>
      <c r="W567" s="155"/>
      <c r="X567" s="155"/>
      <c r="Y567" s="155"/>
    </row>
    <row r="568">
      <c r="A568" s="817"/>
      <c r="B568" s="813"/>
      <c r="C568" s="813"/>
      <c r="D568" s="813"/>
      <c r="E568" s="813"/>
      <c r="F568" s="813"/>
      <c r="G568" s="813"/>
      <c r="H568" s="815"/>
      <c r="I568" s="813"/>
      <c r="J568" s="155"/>
      <c r="K568" s="155"/>
      <c r="L568" s="155"/>
      <c r="M568" s="155"/>
      <c r="N568" s="155"/>
      <c r="O568" s="155"/>
      <c r="P568" s="155"/>
      <c r="Q568" s="155"/>
      <c r="R568" s="155"/>
      <c r="S568" s="155"/>
      <c r="T568" s="155"/>
      <c r="U568" s="155"/>
      <c r="V568" s="155"/>
      <c r="W568" s="155"/>
      <c r="X568" s="155"/>
      <c r="Y568" s="155"/>
    </row>
    <row r="569">
      <c r="A569" s="817"/>
      <c r="B569" s="813"/>
      <c r="C569" s="813"/>
      <c r="D569" s="813"/>
      <c r="E569" s="813"/>
      <c r="F569" s="813"/>
      <c r="G569" s="813"/>
      <c r="H569" s="815"/>
      <c r="I569" s="813"/>
      <c r="J569" s="155"/>
      <c r="K569" s="155"/>
      <c r="L569" s="155"/>
      <c r="M569" s="155"/>
      <c r="N569" s="155"/>
      <c r="O569" s="155"/>
      <c r="P569" s="155"/>
      <c r="Q569" s="155"/>
      <c r="R569" s="155"/>
      <c r="S569" s="155"/>
      <c r="T569" s="155"/>
      <c r="U569" s="155"/>
      <c r="V569" s="155"/>
      <c r="W569" s="155"/>
      <c r="X569" s="155"/>
      <c r="Y569" s="155"/>
    </row>
    <row r="570">
      <c r="A570" s="817"/>
      <c r="B570" s="813"/>
      <c r="C570" s="813"/>
      <c r="D570" s="813"/>
      <c r="E570" s="813"/>
      <c r="F570" s="813"/>
      <c r="G570" s="813"/>
      <c r="H570" s="815"/>
      <c r="I570" s="813"/>
      <c r="J570" s="155"/>
      <c r="K570" s="155"/>
      <c r="L570" s="155"/>
      <c r="M570" s="155"/>
      <c r="N570" s="155"/>
      <c r="O570" s="155"/>
      <c r="P570" s="155"/>
      <c r="Q570" s="155"/>
      <c r="R570" s="155"/>
      <c r="S570" s="155"/>
      <c r="T570" s="155"/>
      <c r="U570" s="155"/>
      <c r="V570" s="155"/>
      <c r="W570" s="155"/>
      <c r="X570" s="155"/>
      <c r="Y570" s="155"/>
    </row>
    <row r="571">
      <c r="A571" s="817"/>
      <c r="B571" s="813"/>
      <c r="C571" s="813"/>
      <c r="D571" s="813"/>
      <c r="E571" s="813"/>
      <c r="F571" s="813"/>
      <c r="G571" s="813"/>
      <c r="H571" s="815"/>
      <c r="I571" s="813"/>
      <c r="J571" s="155"/>
      <c r="K571" s="155"/>
      <c r="L571" s="155"/>
      <c r="M571" s="155"/>
      <c r="N571" s="155"/>
      <c r="O571" s="155"/>
      <c r="P571" s="155"/>
      <c r="Q571" s="155"/>
      <c r="R571" s="155"/>
      <c r="S571" s="155"/>
      <c r="T571" s="155"/>
      <c r="U571" s="155"/>
      <c r="V571" s="155"/>
      <c r="W571" s="155"/>
      <c r="X571" s="155"/>
      <c r="Y571" s="155"/>
    </row>
    <row r="572">
      <c r="A572" s="817"/>
      <c r="B572" s="813"/>
      <c r="C572" s="813"/>
      <c r="D572" s="813"/>
      <c r="E572" s="813"/>
      <c r="F572" s="813"/>
      <c r="G572" s="813"/>
      <c r="H572" s="815"/>
      <c r="I572" s="813"/>
      <c r="J572" s="155"/>
      <c r="K572" s="155"/>
      <c r="L572" s="155"/>
      <c r="M572" s="155"/>
      <c r="N572" s="155"/>
      <c r="O572" s="155"/>
      <c r="P572" s="155"/>
      <c r="Q572" s="155"/>
      <c r="R572" s="155"/>
      <c r="S572" s="155"/>
      <c r="T572" s="155"/>
      <c r="U572" s="155"/>
      <c r="V572" s="155"/>
      <c r="W572" s="155"/>
      <c r="X572" s="155"/>
      <c r="Y572" s="155"/>
    </row>
    <row r="573">
      <c r="A573" s="817"/>
      <c r="B573" s="813"/>
      <c r="C573" s="813"/>
      <c r="D573" s="813"/>
      <c r="E573" s="813"/>
      <c r="F573" s="813"/>
      <c r="G573" s="813"/>
      <c r="H573" s="815"/>
      <c r="I573" s="813"/>
      <c r="J573" s="155"/>
      <c r="K573" s="155"/>
      <c r="L573" s="155"/>
      <c r="M573" s="155"/>
      <c r="N573" s="155"/>
      <c r="O573" s="155"/>
      <c r="P573" s="155"/>
      <c r="Q573" s="155"/>
      <c r="R573" s="155"/>
      <c r="S573" s="155"/>
      <c r="T573" s="155"/>
      <c r="U573" s="155"/>
      <c r="V573" s="155"/>
      <c r="W573" s="155"/>
      <c r="X573" s="155"/>
      <c r="Y573" s="155"/>
    </row>
    <row r="574">
      <c r="A574" s="817"/>
      <c r="B574" s="813"/>
      <c r="C574" s="813"/>
      <c r="D574" s="813"/>
      <c r="E574" s="813"/>
      <c r="F574" s="813"/>
      <c r="G574" s="813"/>
      <c r="H574" s="815"/>
      <c r="I574" s="813"/>
      <c r="J574" s="155"/>
      <c r="K574" s="155"/>
      <c r="L574" s="155"/>
      <c r="M574" s="155"/>
      <c r="N574" s="155"/>
      <c r="O574" s="155"/>
      <c r="P574" s="155"/>
      <c r="Q574" s="155"/>
      <c r="R574" s="155"/>
      <c r="S574" s="155"/>
      <c r="T574" s="155"/>
      <c r="U574" s="155"/>
      <c r="V574" s="155"/>
      <c r="W574" s="155"/>
      <c r="X574" s="155"/>
      <c r="Y574" s="155"/>
    </row>
    <row r="575">
      <c r="A575" s="817"/>
      <c r="B575" s="813"/>
      <c r="C575" s="813"/>
      <c r="D575" s="813"/>
      <c r="E575" s="813"/>
      <c r="F575" s="813"/>
      <c r="G575" s="813"/>
      <c r="H575" s="815"/>
      <c r="I575" s="813"/>
      <c r="J575" s="155"/>
      <c r="K575" s="155"/>
      <c r="L575" s="155"/>
      <c r="M575" s="155"/>
      <c r="N575" s="155"/>
      <c r="O575" s="155"/>
      <c r="P575" s="155"/>
      <c r="Q575" s="155"/>
      <c r="R575" s="155"/>
      <c r="S575" s="155"/>
      <c r="T575" s="155"/>
      <c r="U575" s="155"/>
      <c r="V575" s="155"/>
      <c r="W575" s="155"/>
      <c r="X575" s="155"/>
      <c r="Y575" s="155"/>
    </row>
    <row r="576">
      <c r="A576" s="817"/>
      <c r="B576" s="813"/>
      <c r="C576" s="813"/>
      <c r="D576" s="813"/>
      <c r="E576" s="813"/>
      <c r="F576" s="813"/>
      <c r="G576" s="813"/>
      <c r="H576" s="815"/>
      <c r="I576" s="813"/>
      <c r="J576" s="155"/>
      <c r="K576" s="155"/>
      <c r="L576" s="155"/>
      <c r="M576" s="155"/>
      <c r="N576" s="155"/>
      <c r="O576" s="155"/>
      <c r="P576" s="155"/>
      <c r="Q576" s="155"/>
      <c r="R576" s="155"/>
      <c r="S576" s="155"/>
      <c r="T576" s="155"/>
      <c r="U576" s="155"/>
      <c r="V576" s="155"/>
      <c r="W576" s="155"/>
      <c r="X576" s="155"/>
      <c r="Y576" s="155"/>
    </row>
    <row r="577">
      <c r="A577" s="817"/>
      <c r="B577" s="813"/>
      <c r="C577" s="813"/>
      <c r="D577" s="813"/>
      <c r="E577" s="813"/>
      <c r="F577" s="813"/>
      <c r="G577" s="813"/>
      <c r="H577" s="815"/>
      <c r="I577" s="813"/>
      <c r="J577" s="155"/>
      <c r="K577" s="155"/>
      <c r="L577" s="155"/>
      <c r="M577" s="155"/>
      <c r="N577" s="155"/>
      <c r="O577" s="155"/>
      <c r="P577" s="155"/>
      <c r="Q577" s="155"/>
      <c r="R577" s="155"/>
      <c r="S577" s="155"/>
      <c r="T577" s="155"/>
      <c r="U577" s="155"/>
      <c r="V577" s="155"/>
      <c r="W577" s="155"/>
      <c r="X577" s="155"/>
      <c r="Y577" s="155"/>
    </row>
    <row r="578">
      <c r="A578" s="817"/>
      <c r="B578" s="813"/>
      <c r="C578" s="813"/>
      <c r="D578" s="813"/>
      <c r="E578" s="813"/>
      <c r="F578" s="813"/>
      <c r="G578" s="813"/>
      <c r="H578" s="815"/>
      <c r="I578" s="813"/>
      <c r="J578" s="155"/>
      <c r="K578" s="155"/>
      <c r="L578" s="155"/>
      <c r="M578" s="155"/>
      <c r="N578" s="155"/>
      <c r="O578" s="155"/>
      <c r="P578" s="155"/>
      <c r="Q578" s="155"/>
      <c r="R578" s="155"/>
      <c r="S578" s="155"/>
      <c r="T578" s="155"/>
      <c r="U578" s="155"/>
      <c r="V578" s="155"/>
      <c r="W578" s="155"/>
      <c r="X578" s="155"/>
      <c r="Y578" s="155"/>
    </row>
    <row r="579">
      <c r="A579" s="817"/>
      <c r="B579" s="813"/>
      <c r="C579" s="813"/>
      <c r="D579" s="813"/>
      <c r="E579" s="813"/>
      <c r="F579" s="813"/>
      <c r="G579" s="813"/>
      <c r="H579" s="815"/>
      <c r="I579" s="813"/>
      <c r="J579" s="155"/>
      <c r="K579" s="155"/>
      <c r="L579" s="155"/>
      <c r="M579" s="155"/>
      <c r="N579" s="155"/>
      <c r="O579" s="155"/>
      <c r="P579" s="155"/>
      <c r="Q579" s="155"/>
      <c r="R579" s="155"/>
      <c r="S579" s="155"/>
      <c r="T579" s="155"/>
      <c r="U579" s="155"/>
      <c r="V579" s="155"/>
      <c r="W579" s="155"/>
      <c r="X579" s="155"/>
      <c r="Y579" s="155"/>
    </row>
    <row r="580">
      <c r="A580" s="817"/>
      <c r="B580" s="813"/>
      <c r="C580" s="813"/>
      <c r="D580" s="813"/>
      <c r="E580" s="813"/>
      <c r="F580" s="813"/>
      <c r="G580" s="813"/>
      <c r="H580" s="815"/>
      <c r="I580" s="813"/>
      <c r="J580" s="155"/>
      <c r="K580" s="155"/>
      <c r="L580" s="155"/>
      <c r="M580" s="155"/>
      <c r="N580" s="155"/>
      <c r="O580" s="155"/>
      <c r="P580" s="155"/>
      <c r="Q580" s="155"/>
      <c r="R580" s="155"/>
      <c r="S580" s="155"/>
      <c r="T580" s="155"/>
      <c r="U580" s="155"/>
      <c r="V580" s="155"/>
      <c r="W580" s="155"/>
      <c r="X580" s="155"/>
      <c r="Y580" s="155"/>
    </row>
    <row r="581">
      <c r="A581" s="817"/>
      <c r="B581" s="813"/>
      <c r="C581" s="813"/>
      <c r="D581" s="813"/>
      <c r="E581" s="813"/>
      <c r="F581" s="813"/>
      <c r="G581" s="813"/>
      <c r="H581" s="815"/>
      <c r="I581" s="813"/>
      <c r="J581" s="155"/>
      <c r="K581" s="155"/>
      <c r="L581" s="155"/>
      <c r="M581" s="155"/>
      <c r="N581" s="155"/>
      <c r="O581" s="155"/>
      <c r="P581" s="155"/>
      <c r="Q581" s="155"/>
      <c r="R581" s="155"/>
      <c r="S581" s="155"/>
      <c r="T581" s="155"/>
      <c r="U581" s="155"/>
      <c r="V581" s="155"/>
      <c r="W581" s="155"/>
      <c r="X581" s="155"/>
      <c r="Y581" s="155"/>
    </row>
    <row r="582">
      <c r="A582" s="817"/>
      <c r="B582" s="813"/>
      <c r="C582" s="813"/>
      <c r="D582" s="813"/>
      <c r="E582" s="813"/>
      <c r="F582" s="813"/>
      <c r="G582" s="813"/>
      <c r="H582" s="815"/>
      <c r="I582" s="813"/>
      <c r="J582" s="155"/>
      <c r="K582" s="155"/>
      <c r="L582" s="155"/>
      <c r="M582" s="155"/>
      <c r="N582" s="155"/>
      <c r="O582" s="155"/>
      <c r="P582" s="155"/>
      <c r="Q582" s="155"/>
      <c r="R582" s="155"/>
      <c r="S582" s="155"/>
      <c r="T582" s="155"/>
      <c r="U582" s="155"/>
      <c r="V582" s="155"/>
      <c r="W582" s="155"/>
      <c r="X582" s="155"/>
      <c r="Y582" s="155"/>
    </row>
    <row r="583">
      <c r="A583" s="817"/>
      <c r="B583" s="813"/>
      <c r="C583" s="813"/>
      <c r="D583" s="813"/>
      <c r="E583" s="813"/>
      <c r="F583" s="813"/>
      <c r="G583" s="813"/>
      <c r="H583" s="815"/>
      <c r="I583" s="813"/>
      <c r="J583" s="155"/>
      <c r="K583" s="155"/>
      <c r="L583" s="155"/>
      <c r="M583" s="155"/>
      <c r="N583" s="155"/>
      <c r="O583" s="155"/>
      <c r="P583" s="155"/>
      <c r="Q583" s="155"/>
      <c r="R583" s="155"/>
      <c r="S583" s="155"/>
      <c r="T583" s="155"/>
      <c r="U583" s="155"/>
      <c r="V583" s="155"/>
      <c r="W583" s="155"/>
      <c r="X583" s="155"/>
      <c r="Y583" s="155"/>
    </row>
    <row r="584">
      <c r="A584" s="817"/>
      <c r="B584" s="813"/>
      <c r="C584" s="813"/>
      <c r="D584" s="813"/>
      <c r="E584" s="813"/>
      <c r="F584" s="813"/>
      <c r="G584" s="813"/>
      <c r="H584" s="815"/>
      <c r="I584" s="813"/>
      <c r="J584" s="155"/>
      <c r="K584" s="155"/>
      <c r="L584" s="155"/>
      <c r="M584" s="155"/>
      <c r="N584" s="155"/>
      <c r="O584" s="155"/>
      <c r="P584" s="155"/>
      <c r="Q584" s="155"/>
      <c r="R584" s="155"/>
      <c r="S584" s="155"/>
      <c r="T584" s="155"/>
      <c r="U584" s="155"/>
      <c r="V584" s="155"/>
      <c r="W584" s="155"/>
      <c r="X584" s="155"/>
      <c r="Y584" s="155"/>
    </row>
    <row r="585">
      <c r="A585" s="817"/>
      <c r="B585" s="813"/>
      <c r="C585" s="813"/>
      <c r="D585" s="813"/>
      <c r="E585" s="813"/>
      <c r="F585" s="813"/>
      <c r="G585" s="813"/>
      <c r="H585" s="815"/>
      <c r="I585" s="813"/>
      <c r="J585" s="155"/>
      <c r="K585" s="155"/>
      <c r="L585" s="155"/>
      <c r="M585" s="155"/>
      <c r="N585" s="155"/>
      <c r="O585" s="155"/>
      <c r="P585" s="155"/>
      <c r="Q585" s="155"/>
      <c r="R585" s="155"/>
      <c r="S585" s="155"/>
      <c r="T585" s="155"/>
      <c r="U585" s="155"/>
      <c r="V585" s="155"/>
      <c r="W585" s="155"/>
      <c r="X585" s="155"/>
      <c r="Y585" s="155"/>
    </row>
    <row r="586">
      <c r="A586" s="817"/>
      <c r="B586" s="813"/>
      <c r="C586" s="813"/>
      <c r="D586" s="813"/>
      <c r="E586" s="813"/>
      <c r="F586" s="813"/>
      <c r="G586" s="813"/>
      <c r="H586" s="815"/>
      <c r="I586" s="813"/>
      <c r="J586" s="155"/>
      <c r="K586" s="155"/>
      <c r="L586" s="155"/>
      <c r="M586" s="155"/>
      <c r="N586" s="155"/>
      <c r="O586" s="155"/>
      <c r="P586" s="155"/>
      <c r="Q586" s="155"/>
      <c r="R586" s="155"/>
      <c r="S586" s="155"/>
      <c r="T586" s="155"/>
      <c r="U586" s="155"/>
      <c r="V586" s="155"/>
      <c r="W586" s="155"/>
      <c r="X586" s="155"/>
      <c r="Y586" s="155"/>
    </row>
    <row r="587">
      <c r="A587" s="817"/>
      <c r="B587" s="813"/>
      <c r="C587" s="813"/>
      <c r="D587" s="813"/>
      <c r="E587" s="813"/>
      <c r="F587" s="813"/>
      <c r="G587" s="813"/>
      <c r="H587" s="815"/>
      <c r="I587" s="813"/>
      <c r="J587" s="155"/>
      <c r="K587" s="155"/>
      <c r="L587" s="155"/>
      <c r="M587" s="155"/>
      <c r="N587" s="155"/>
      <c r="O587" s="155"/>
      <c r="P587" s="155"/>
      <c r="Q587" s="155"/>
      <c r="R587" s="155"/>
      <c r="S587" s="155"/>
      <c r="T587" s="155"/>
      <c r="U587" s="155"/>
      <c r="V587" s="155"/>
      <c r="W587" s="155"/>
      <c r="X587" s="155"/>
      <c r="Y587" s="155"/>
    </row>
    <row r="588">
      <c r="A588" s="817"/>
      <c r="B588" s="813"/>
      <c r="C588" s="813"/>
      <c r="D588" s="813"/>
      <c r="E588" s="813"/>
      <c r="F588" s="813"/>
      <c r="G588" s="813"/>
      <c r="H588" s="815"/>
      <c r="I588" s="813"/>
      <c r="J588" s="155"/>
      <c r="K588" s="155"/>
      <c r="L588" s="155"/>
      <c r="M588" s="155"/>
      <c r="N588" s="155"/>
      <c r="O588" s="155"/>
      <c r="P588" s="155"/>
      <c r="Q588" s="155"/>
      <c r="R588" s="155"/>
      <c r="S588" s="155"/>
      <c r="T588" s="155"/>
      <c r="U588" s="155"/>
      <c r="V588" s="155"/>
      <c r="W588" s="155"/>
      <c r="X588" s="155"/>
      <c r="Y588" s="155"/>
    </row>
    <row r="589">
      <c r="A589" s="817"/>
      <c r="B589" s="813"/>
      <c r="C589" s="813"/>
      <c r="D589" s="813"/>
      <c r="E589" s="813"/>
      <c r="F589" s="813"/>
      <c r="G589" s="813"/>
      <c r="H589" s="815"/>
      <c r="I589" s="813"/>
      <c r="J589" s="155"/>
      <c r="K589" s="155"/>
      <c r="L589" s="155"/>
      <c r="M589" s="155"/>
      <c r="N589" s="155"/>
      <c r="O589" s="155"/>
      <c r="P589" s="155"/>
      <c r="Q589" s="155"/>
      <c r="R589" s="155"/>
      <c r="S589" s="155"/>
      <c r="T589" s="155"/>
      <c r="U589" s="155"/>
      <c r="V589" s="155"/>
      <c r="W589" s="155"/>
      <c r="X589" s="155"/>
      <c r="Y589" s="155"/>
    </row>
    <row r="590">
      <c r="A590" s="817"/>
      <c r="B590" s="813"/>
      <c r="C590" s="813"/>
      <c r="D590" s="813"/>
      <c r="E590" s="813"/>
      <c r="F590" s="813"/>
      <c r="G590" s="813"/>
      <c r="H590" s="815"/>
      <c r="I590" s="813"/>
      <c r="J590" s="155"/>
      <c r="K590" s="155"/>
      <c r="L590" s="155"/>
      <c r="M590" s="155"/>
      <c r="N590" s="155"/>
      <c r="O590" s="155"/>
      <c r="P590" s="155"/>
      <c r="Q590" s="155"/>
      <c r="R590" s="155"/>
      <c r="S590" s="155"/>
      <c r="T590" s="155"/>
      <c r="U590" s="155"/>
      <c r="V590" s="155"/>
      <c r="W590" s="155"/>
      <c r="X590" s="155"/>
      <c r="Y590" s="155"/>
    </row>
    <row r="591">
      <c r="A591" s="817"/>
      <c r="B591" s="813"/>
      <c r="C591" s="813"/>
      <c r="D591" s="813"/>
      <c r="E591" s="813"/>
      <c r="F591" s="813"/>
      <c r="G591" s="813"/>
      <c r="H591" s="815"/>
      <c r="I591" s="813"/>
      <c r="J591" s="155"/>
      <c r="K591" s="155"/>
      <c r="L591" s="155"/>
      <c r="M591" s="155"/>
      <c r="N591" s="155"/>
      <c r="O591" s="155"/>
      <c r="P591" s="155"/>
      <c r="Q591" s="155"/>
      <c r="R591" s="155"/>
      <c r="S591" s="155"/>
      <c r="T591" s="155"/>
      <c r="U591" s="155"/>
      <c r="V591" s="155"/>
      <c r="W591" s="155"/>
      <c r="X591" s="155"/>
      <c r="Y591" s="155"/>
    </row>
    <row r="592">
      <c r="A592" s="817"/>
      <c r="B592" s="813"/>
      <c r="C592" s="813"/>
      <c r="D592" s="813"/>
      <c r="E592" s="813"/>
      <c r="F592" s="813"/>
      <c r="G592" s="813"/>
      <c r="H592" s="815"/>
      <c r="I592" s="813"/>
      <c r="J592" s="155"/>
      <c r="K592" s="155"/>
      <c r="L592" s="155"/>
      <c r="M592" s="155"/>
      <c r="N592" s="155"/>
      <c r="O592" s="155"/>
      <c r="P592" s="155"/>
      <c r="Q592" s="155"/>
      <c r="R592" s="155"/>
      <c r="S592" s="155"/>
      <c r="T592" s="155"/>
      <c r="U592" s="155"/>
      <c r="V592" s="155"/>
      <c r="W592" s="155"/>
      <c r="X592" s="155"/>
      <c r="Y592" s="155"/>
    </row>
    <row r="593">
      <c r="A593" s="817"/>
      <c r="B593" s="813"/>
      <c r="C593" s="813"/>
      <c r="D593" s="813"/>
      <c r="E593" s="813"/>
      <c r="F593" s="813"/>
      <c r="G593" s="813"/>
      <c r="H593" s="815"/>
      <c r="I593" s="813"/>
      <c r="J593" s="155"/>
      <c r="K593" s="155"/>
      <c r="L593" s="155"/>
      <c r="M593" s="155"/>
      <c r="N593" s="155"/>
      <c r="O593" s="155"/>
      <c r="P593" s="155"/>
      <c r="Q593" s="155"/>
      <c r="R593" s="155"/>
      <c r="S593" s="155"/>
      <c r="T593" s="155"/>
      <c r="U593" s="155"/>
      <c r="V593" s="155"/>
      <c r="W593" s="155"/>
      <c r="X593" s="155"/>
      <c r="Y593" s="155"/>
    </row>
    <row r="594">
      <c r="A594" s="817"/>
      <c r="B594" s="813"/>
      <c r="C594" s="813"/>
      <c r="D594" s="813"/>
      <c r="E594" s="813"/>
      <c r="F594" s="813"/>
      <c r="G594" s="813"/>
      <c r="H594" s="815"/>
      <c r="I594" s="813"/>
      <c r="J594" s="155"/>
      <c r="K594" s="155"/>
      <c r="L594" s="155"/>
      <c r="M594" s="155"/>
      <c r="N594" s="155"/>
      <c r="O594" s="155"/>
      <c r="P594" s="155"/>
      <c r="Q594" s="155"/>
      <c r="R594" s="155"/>
      <c r="S594" s="155"/>
      <c r="T594" s="155"/>
      <c r="U594" s="155"/>
      <c r="V594" s="155"/>
      <c r="W594" s="155"/>
      <c r="X594" s="155"/>
      <c r="Y594" s="155"/>
    </row>
    <row r="595">
      <c r="A595" s="817"/>
      <c r="B595" s="813"/>
      <c r="C595" s="813"/>
      <c r="D595" s="813"/>
      <c r="E595" s="813"/>
      <c r="F595" s="813"/>
      <c r="G595" s="813"/>
      <c r="H595" s="815"/>
      <c r="I595" s="813"/>
      <c r="J595" s="155"/>
      <c r="K595" s="155"/>
      <c r="L595" s="155"/>
      <c r="M595" s="155"/>
      <c r="N595" s="155"/>
      <c r="O595" s="155"/>
      <c r="P595" s="155"/>
      <c r="Q595" s="155"/>
      <c r="R595" s="155"/>
      <c r="S595" s="155"/>
      <c r="T595" s="155"/>
      <c r="U595" s="155"/>
      <c r="V595" s="155"/>
      <c r="W595" s="155"/>
      <c r="X595" s="155"/>
      <c r="Y595" s="155"/>
    </row>
    <row r="596">
      <c r="A596" s="817"/>
      <c r="B596" s="813"/>
      <c r="C596" s="813"/>
      <c r="D596" s="813"/>
      <c r="E596" s="813"/>
      <c r="F596" s="813"/>
      <c r="G596" s="813"/>
      <c r="H596" s="815"/>
      <c r="I596" s="813"/>
      <c r="J596" s="155"/>
      <c r="K596" s="155"/>
      <c r="L596" s="155"/>
      <c r="M596" s="155"/>
      <c r="N596" s="155"/>
      <c r="O596" s="155"/>
      <c r="P596" s="155"/>
      <c r="Q596" s="155"/>
      <c r="R596" s="155"/>
      <c r="S596" s="155"/>
      <c r="T596" s="155"/>
      <c r="U596" s="155"/>
      <c r="V596" s="155"/>
      <c r="W596" s="155"/>
      <c r="X596" s="155"/>
      <c r="Y596" s="155"/>
    </row>
    <row r="597">
      <c r="A597" s="817"/>
      <c r="B597" s="813"/>
      <c r="C597" s="813"/>
      <c r="D597" s="813"/>
      <c r="E597" s="813"/>
      <c r="F597" s="813"/>
      <c r="G597" s="813"/>
      <c r="H597" s="815"/>
      <c r="I597" s="813"/>
      <c r="J597" s="155"/>
      <c r="K597" s="155"/>
      <c r="L597" s="155"/>
      <c r="M597" s="155"/>
      <c r="N597" s="155"/>
      <c r="O597" s="155"/>
      <c r="P597" s="155"/>
      <c r="Q597" s="155"/>
      <c r="R597" s="155"/>
      <c r="S597" s="155"/>
      <c r="T597" s="155"/>
      <c r="U597" s="155"/>
      <c r="V597" s="155"/>
      <c r="W597" s="155"/>
      <c r="X597" s="155"/>
      <c r="Y597" s="155"/>
    </row>
    <row r="598">
      <c r="A598" s="817"/>
      <c r="B598" s="813"/>
      <c r="C598" s="813"/>
      <c r="D598" s="813"/>
      <c r="E598" s="813"/>
      <c r="F598" s="813"/>
      <c r="G598" s="813"/>
      <c r="H598" s="815"/>
      <c r="I598" s="813"/>
      <c r="J598" s="155"/>
      <c r="K598" s="155"/>
      <c r="L598" s="155"/>
      <c r="M598" s="155"/>
      <c r="N598" s="155"/>
      <c r="O598" s="155"/>
      <c r="P598" s="155"/>
      <c r="Q598" s="155"/>
      <c r="R598" s="155"/>
      <c r="S598" s="155"/>
      <c r="T598" s="155"/>
      <c r="U598" s="155"/>
      <c r="V598" s="155"/>
      <c r="W598" s="155"/>
      <c r="X598" s="155"/>
      <c r="Y598" s="155"/>
    </row>
    <row r="599">
      <c r="A599" s="817"/>
      <c r="B599" s="813"/>
      <c r="C599" s="813"/>
      <c r="D599" s="813"/>
      <c r="E599" s="813"/>
      <c r="F599" s="813"/>
      <c r="G599" s="813"/>
      <c r="H599" s="815"/>
      <c r="I599" s="813"/>
      <c r="J599" s="155"/>
      <c r="K599" s="155"/>
      <c r="L599" s="155"/>
      <c r="M599" s="155"/>
      <c r="N599" s="155"/>
      <c r="O599" s="155"/>
      <c r="P599" s="155"/>
      <c r="Q599" s="155"/>
      <c r="R599" s="155"/>
      <c r="S599" s="155"/>
      <c r="T599" s="155"/>
      <c r="U599" s="155"/>
      <c r="V599" s="155"/>
      <c r="W599" s="155"/>
      <c r="X599" s="155"/>
      <c r="Y599" s="155"/>
    </row>
    <row r="600">
      <c r="A600" s="817"/>
      <c r="B600" s="813"/>
      <c r="C600" s="813"/>
      <c r="D600" s="813"/>
      <c r="E600" s="813"/>
      <c r="F600" s="813"/>
      <c r="G600" s="813"/>
      <c r="H600" s="815"/>
      <c r="I600" s="813"/>
      <c r="J600" s="155"/>
      <c r="K600" s="155"/>
      <c r="L600" s="155"/>
      <c r="M600" s="155"/>
      <c r="N600" s="155"/>
      <c r="O600" s="155"/>
      <c r="P600" s="155"/>
      <c r="Q600" s="155"/>
      <c r="R600" s="155"/>
      <c r="S600" s="155"/>
      <c r="T600" s="155"/>
      <c r="U600" s="155"/>
      <c r="V600" s="155"/>
      <c r="W600" s="155"/>
      <c r="X600" s="155"/>
      <c r="Y600" s="155"/>
    </row>
    <row r="601">
      <c r="A601" s="817"/>
      <c r="B601" s="813"/>
      <c r="C601" s="813"/>
      <c r="D601" s="813"/>
      <c r="E601" s="813"/>
      <c r="F601" s="813"/>
      <c r="G601" s="813"/>
      <c r="H601" s="815"/>
      <c r="I601" s="813"/>
      <c r="J601" s="155"/>
      <c r="K601" s="155"/>
      <c r="L601" s="155"/>
      <c r="M601" s="155"/>
      <c r="N601" s="155"/>
      <c r="O601" s="155"/>
      <c r="P601" s="155"/>
      <c r="Q601" s="155"/>
      <c r="R601" s="155"/>
      <c r="S601" s="155"/>
      <c r="T601" s="155"/>
      <c r="U601" s="155"/>
      <c r="V601" s="155"/>
      <c r="W601" s="155"/>
      <c r="X601" s="155"/>
      <c r="Y601" s="155"/>
    </row>
    <row r="602">
      <c r="A602" s="817"/>
      <c r="B602" s="813"/>
      <c r="C602" s="813"/>
      <c r="D602" s="813"/>
      <c r="E602" s="813"/>
      <c r="F602" s="813"/>
      <c r="G602" s="813"/>
      <c r="H602" s="815"/>
      <c r="I602" s="813"/>
      <c r="J602" s="155"/>
      <c r="K602" s="155"/>
      <c r="L602" s="155"/>
      <c r="M602" s="155"/>
      <c r="N602" s="155"/>
      <c r="O602" s="155"/>
      <c r="P602" s="155"/>
      <c r="Q602" s="155"/>
      <c r="R602" s="155"/>
      <c r="S602" s="155"/>
      <c r="T602" s="155"/>
      <c r="U602" s="155"/>
      <c r="V602" s="155"/>
      <c r="W602" s="155"/>
      <c r="X602" s="155"/>
      <c r="Y602" s="155"/>
    </row>
    <row r="603">
      <c r="A603" s="817"/>
      <c r="B603" s="813"/>
      <c r="C603" s="813"/>
      <c r="D603" s="813"/>
      <c r="E603" s="813"/>
      <c r="F603" s="813"/>
      <c r="G603" s="813"/>
      <c r="H603" s="815"/>
      <c r="I603" s="813"/>
      <c r="J603" s="155"/>
      <c r="K603" s="155"/>
      <c r="L603" s="155"/>
      <c r="M603" s="155"/>
      <c r="N603" s="155"/>
      <c r="O603" s="155"/>
      <c r="P603" s="155"/>
      <c r="Q603" s="155"/>
      <c r="R603" s="155"/>
      <c r="S603" s="155"/>
      <c r="T603" s="155"/>
      <c r="U603" s="155"/>
      <c r="V603" s="155"/>
      <c r="W603" s="155"/>
      <c r="X603" s="155"/>
      <c r="Y603" s="155"/>
    </row>
    <row r="604">
      <c r="A604" s="817"/>
      <c r="B604" s="813"/>
      <c r="C604" s="813"/>
      <c r="D604" s="813"/>
      <c r="E604" s="813"/>
      <c r="F604" s="813"/>
      <c r="G604" s="813"/>
      <c r="H604" s="815"/>
      <c r="I604" s="813"/>
      <c r="J604" s="155"/>
      <c r="K604" s="155"/>
      <c r="L604" s="155"/>
      <c r="M604" s="155"/>
      <c r="N604" s="155"/>
      <c r="O604" s="155"/>
      <c r="P604" s="155"/>
      <c r="Q604" s="155"/>
      <c r="R604" s="155"/>
      <c r="S604" s="155"/>
      <c r="T604" s="155"/>
      <c r="U604" s="155"/>
      <c r="V604" s="155"/>
      <c r="W604" s="155"/>
      <c r="X604" s="155"/>
      <c r="Y604" s="155"/>
    </row>
    <row r="605">
      <c r="A605" s="817"/>
      <c r="B605" s="813"/>
      <c r="C605" s="813"/>
      <c r="D605" s="813"/>
      <c r="E605" s="813"/>
      <c r="F605" s="813"/>
      <c r="G605" s="813"/>
      <c r="H605" s="815"/>
      <c r="I605" s="813"/>
      <c r="J605" s="155"/>
      <c r="K605" s="155"/>
      <c r="L605" s="155"/>
      <c r="M605" s="155"/>
      <c r="N605" s="155"/>
      <c r="O605" s="155"/>
      <c r="P605" s="155"/>
      <c r="Q605" s="155"/>
      <c r="R605" s="155"/>
      <c r="S605" s="155"/>
      <c r="T605" s="155"/>
      <c r="U605" s="155"/>
      <c r="V605" s="155"/>
      <c r="W605" s="155"/>
      <c r="X605" s="155"/>
      <c r="Y605" s="155"/>
    </row>
    <row r="606">
      <c r="A606" s="817"/>
      <c r="B606" s="813"/>
      <c r="C606" s="813"/>
      <c r="D606" s="813"/>
      <c r="E606" s="813"/>
      <c r="F606" s="813"/>
      <c r="G606" s="813"/>
      <c r="H606" s="815"/>
      <c r="I606" s="813"/>
      <c r="J606" s="155"/>
      <c r="K606" s="155"/>
      <c r="L606" s="155"/>
      <c r="M606" s="155"/>
      <c r="N606" s="155"/>
      <c r="O606" s="155"/>
      <c r="P606" s="155"/>
      <c r="Q606" s="155"/>
      <c r="R606" s="155"/>
      <c r="S606" s="155"/>
      <c r="T606" s="155"/>
      <c r="U606" s="155"/>
      <c r="V606" s="155"/>
      <c r="W606" s="155"/>
      <c r="X606" s="155"/>
      <c r="Y606" s="155"/>
    </row>
    <row r="607">
      <c r="A607" s="817"/>
      <c r="B607" s="813"/>
      <c r="C607" s="813"/>
      <c r="D607" s="813"/>
      <c r="E607" s="813"/>
      <c r="F607" s="813"/>
      <c r="G607" s="813"/>
      <c r="H607" s="815"/>
      <c r="I607" s="813"/>
      <c r="J607" s="155"/>
      <c r="K607" s="155"/>
      <c r="L607" s="155"/>
      <c r="M607" s="155"/>
      <c r="N607" s="155"/>
      <c r="O607" s="155"/>
      <c r="P607" s="155"/>
      <c r="Q607" s="155"/>
      <c r="R607" s="155"/>
      <c r="S607" s="155"/>
      <c r="T607" s="155"/>
      <c r="U607" s="155"/>
      <c r="V607" s="155"/>
      <c r="W607" s="155"/>
      <c r="X607" s="155"/>
      <c r="Y607" s="155"/>
    </row>
    <row r="608">
      <c r="A608" s="817"/>
      <c r="B608" s="813"/>
      <c r="C608" s="813"/>
      <c r="D608" s="813"/>
      <c r="E608" s="813"/>
      <c r="F608" s="813"/>
      <c r="G608" s="813"/>
      <c r="H608" s="815"/>
      <c r="I608" s="813"/>
      <c r="J608" s="155"/>
      <c r="K608" s="155"/>
      <c r="L608" s="155"/>
      <c r="M608" s="155"/>
      <c r="N608" s="155"/>
      <c r="O608" s="155"/>
      <c r="P608" s="155"/>
      <c r="Q608" s="155"/>
      <c r="R608" s="155"/>
      <c r="S608" s="155"/>
      <c r="T608" s="155"/>
      <c r="U608" s="155"/>
      <c r="V608" s="155"/>
      <c r="W608" s="155"/>
      <c r="X608" s="155"/>
      <c r="Y608" s="155"/>
    </row>
    <row r="609">
      <c r="A609" s="817"/>
      <c r="B609" s="813"/>
      <c r="C609" s="813"/>
      <c r="D609" s="813"/>
      <c r="E609" s="813"/>
      <c r="F609" s="813"/>
      <c r="G609" s="813"/>
      <c r="H609" s="815"/>
      <c r="I609" s="813"/>
      <c r="J609" s="155"/>
      <c r="K609" s="155"/>
      <c r="L609" s="155"/>
      <c r="M609" s="155"/>
      <c r="N609" s="155"/>
      <c r="O609" s="155"/>
      <c r="P609" s="155"/>
      <c r="Q609" s="155"/>
      <c r="R609" s="155"/>
      <c r="S609" s="155"/>
      <c r="T609" s="155"/>
      <c r="U609" s="155"/>
      <c r="V609" s="155"/>
      <c r="W609" s="155"/>
      <c r="X609" s="155"/>
      <c r="Y609" s="155"/>
    </row>
    <row r="610">
      <c r="A610" s="817"/>
      <c r="B610" s="813"/>
      <c r="C610" s="813"/>
      <c r="D610" s="813"/>
      <c r="E610" s="813"/>
      <c r="F610" s="813"/>
      <c r="G610" s="813"/>
      <c r="H610" s="815"/>
      <c r="I610" s="813"/>
      <c r="J610" s="155"/>
      <c r="K610" s="155"/>
      <c r="L610" s="155"/>
      <c r="M610" s="155"/>
      <c r="N610" s="155"/>
      <c r="O610" s="155"/>
      <c r="P610" s="155"/>
      <c r="Q610" s="155"/>
      <c r="R610" s="155"/>
      <c r="S610" s="155"/>
      <c r="T610" s="155"/>
      <c r="U610" s="155"/>
      <c r="V610" s="155"/>
      <c r="W610" s="155"/>
      <c r="X610" s="155"/>
      <c r="Y610" s="155"/>
    </row>
    <row r="611">
      <c r="A611" s="817"/>
      <c r="B611" s="813"/>
      <c r="C611" s="813"/>
      <c r="D611" s="813"/>
      <c r="E611" s="813"/>
      <c r="F611" s="813"/>
      <c r="G611" s="813"/>
      <c r="H611" s="815"/>
      <c r="I611" s="813"/>
      <c r="J611" s="155"/>
      <c r="K611" s="155"/>
      <c r="L611" s="155"/>
      <c r="M611" s="155"/>
      <c r="N611" s="155"/>
      <c r="O611" s="155"/>
      <c r="P611" s="155"/>
      <c r="Q611" s="155"/>
      <c r="R611" s="155"/>
      <c r="S611" s="155"/>
      <c r="T611" s="155"/>
      <c r="U611" s="155"/>
      <c r="V611" s="155"/>
      <c r="W611" s="155"/>
      <c r="X611" s="155"/>
      <c r="Y611" s="155"/>
    </row>
    <row r="612">
      <c r="A612" s="817"/>
      <c r="B612" s="813"/>
      <c r="C612" s="813"/>
      <c r="D612" s="813"/>
      <c r="E612" s="813"/>
      <c r="F612" s="813"/>
      <c r="G612" s="813"/>
      <c r="H612" s="815"/>
      <c r="I612" s="813"/>
      <c r="J612" s="155"/>
      <c r="K612" s="155"/>
      <c r="L612" s="155"/>
      <c r="M612" s="155"/>
      <c r="N612" s="155"/>
      <c r="O612" s="155"/>
      <c r="P612" s="155"/>
      <c r="Q612" s="155"/>
      <c r="R612" s="155"/>
      <c r="S612" s="155"/>
      <c r="T612" s="155"/>
      <c r="U612" s="155"/>
      <c r="V612" s="155"/>
      <c r="W612" s="155"/>
      <c r="X612" s="155"/>
      <c r="Y612" s="155"/>
    </row>
    <row r="613">
      <c r="A613" s="817"/>
      <c r="B613" s="813"/>
      <c r="C613" s="813"/>
      <c r="D613" s="813"/>
      <c r="E613" s="813"/>
      <c r="F613" s="813"/>
      <c r="G613" s="813"/>
      <c r="H613" s="815"/>
      <c r="I613" s="813"/>
      <c r="J613" s="155"/>
      <c r="K613" s="155"/>
      <c r="L613" s="155"/>
      <c r="M613" s="155"/>
      <c r="N613" s="155"/>
      <c r="O613" s="155"/>
      <c r="P613" s="155"/>
      <c r="Q613" s="155"/>
      <c r="R613" s="155"/>
      <c r="S613" s="155"/>
      <c r="T613" s="155"/>
      <c r="U613" s="155"/>
      <c r="V613" s="155"/>
      <c r="W613" s="155"/>
      <c r="X613" s="155"/>
      <c r="Y613" s="155"/>
    </row>
    <row r="614">
      <c r="A614" s="817"/>
      <c r="B614" s="813"/>
      <c r="C614" s="813"/>
      <c r="D614" s="813"/>
      <c r="E614" s="813"/>
      <c r="F614" s="813"/>
      <c r="G614" s="813"/>
      <c r="H614" s="815"/>
      <c r="I614" s="813"/>
      <c r="J614" s="155"/>
      <c r="K614" s="155"/>
      <c r="L614" s="155"/>
      <c r="M614" s="155"/>
      <c r="N614" s="155"/>
      <c r="O614" s="155"/>
      <c r="P614" s="155"/>
      <c r="Q614" s="155"/>
      <c r="R614" s="155"/>
      <c r="S614" s="155"/>
      <c r="T614" s="155"/>
      <c r="U614" s="155"/>
      <c r="V614" s="155"/>
      <c r="W614" s="155"/>
      <c r="X614" s="155"/>
      <c r="Y614" s="155"/>
    </row>
    <row r="615">
      <c r="A615" s="817"/>
      <c r="B615" s="813"/>
      <c r="C615" s="813"/>
      <c r="D615" s="813"/>
      <c r="E615" s="813"/>
      <c r="F615" s="813"/>
      <c r="G615" s="813"/>
      <c r="H615" s="815"/>
      <c r="I615" s="813"/>
      <c r="J615" s="155"/>
      <c r="K615" s="155"/>
      <c r="L615" s="155"/>
      <c r="M615" s="155"/>
      <c r="N615" s="155"/>
      <c r="O615" s="155"/>
      <c r="P615" s="155"/>
      <c r="Q615" s="155"/>
      <c r="R615" s="155"/>
      <c r="S615" s="155"/>
      <c r="T615" s="155"/>
      <c r="U615" s="155"/>
      <c r="V615" s="155"/>
      <c r="W615" s="155"/>
      <c r="X615" s="155"/>
      <c r="Y615" s="155"/>
    </row>
    <row r="616">
      <c r="A616" s="817"/>
      <c r="B616" s="813"/>
      <c r="C616" s="813"/>
      <c r="D616" s="813"/>
      <c r="E616" s="813"/>
      <c r="F616" s="813"/>
      <c r="G616" s="813"/>
      <c r="H616" s="815"/>
      <c r="I616" s="813"/>
      <c r="J616" s="155"/>
      <c r="K616" s="155"/>
      <c r="L616" s="155"/>
      <c r="M616" s="155"/>
      <c r="N616" s="155"/>
      <c r="O616" s="155"/>
      <c r="P616" s="155"/>
      <c r="Q616" s="155"/>
      <c r="R616" s="155"/>
      <c r="S616" s="155"/>
      <c r="T616" s="155"/>
      <c r="U616" s="155"/>
      <c r="V616" s="155"/>
      <c r="W616" s="155"/>
      <c r="X616" s="155"/>
      <c r="Y616" s="155"/>
    </row>
    <row r="617">
      <c r="A617" s="817"/>
      <c r="B617" s="813"/>
      <c r="C617" s="813"/>
      <c r="D617" s="813"/>
      <c r="E617" s="813"/>
      <c r="F617" s="813"/>
      <c r="G617" s="813"/>
      <c r="H617" s="815"/>
      <c r="I617" s="813"/>
      <c r="J617" s="155"/>
      <c r="K617" s="155"/>
      <c r="L617" s="155"/>
      <c r="M617" s="155"/>
      <c r="N617" s="155"/>
      <c r="O617" s="155"/>
      <c r="P617" s="155"/>
      <c r="Q617" s="155"/>
      <c r="R617" s="155"/>
      <c r="S617" s="155"/>
      <c r="T617" s="155"/>
      <c r="U617" s="155"/>
      <c r="V617" s="155"/>
      <c r="W617" s="155"/>
      <c r="X617" s="155"/>
      <c r="Y617" s="155"/>
    </row>
    <row r="618">
      <c r="A618" s="817"/>
      <c r="B618" s="813"/>
      <c r="C618" s="813"/>
      <c r="D618" s="813"/>
      <c r="E618" s="813"/>
      <c r="F618" s="813"/>
      <c r="G618" s="813"/>
      <c r="H618" s="815"/>
      <c r="I618" s="813"/>
      <c r="J618" s="155"/>
      <c r="K618" s="155"/>
      <c r="L618" s="155"/>
      <c r="M618" s="155"/>
      <c r="N618" s="155"/>
      <c r="O618" s="155"/>
      <c r="P618" s="155"/>
      <c r="Q618" s="155"/>
      <c r="R618" s="155"/>
      <c r="S618" s="155"/>
      <c r="T618" s="155"/>
      <c r="U618" s="155"/>
      <c r="V618" s="155"/>
      <c r="W618" s="155"/>
      <c r="X618" s="155"/>
      <c r="Y618" s="155"/>
    </row>
    <row r="619">
      <c r="A619" s="817"/>
      <c r="B619" s="813"/>
      <c r="C619" s="813"/>
      <c r="D619" s="813"/>
      <c r="E619" s="813"/>
      <c r="F619" s="813"/>
      <c r="G619" s="813"/>
      <c r="H619" s="815"/>
      <c r="I619" s="813"/>
      <c r="J619" s="155"/>
      <c r="K619" s="155"/>
      <c r="L619" s="155"/>
      <c r="M619" s="155"/>
      <c r="N619" s="155"/>
      <c r="O619" s="155"/>
      <c r="P619" s="155"/>
      <c r="Q619" s="155"/>
      <c r="R619" s="155"/>
      <c r="S619" s="155"/>
      <c r="T619" s="155"/>
      <c r="U619" s="155"/>
      <c r="V619" s="155"/>
      <c r="W619" s="155"/>
      <c r="X619" s="155"/>
      <c r="Y619" s="155"/>
    </row>
    <row r="620">
      <c r="A620" s="817"/>
      <c r="B620" s="813"/>
      <c r="C620" s="813"/>
      <c r="D620" s="813"/>
      <c r="E620" s="813"/>
      <c r="F620" s="813"/>
      <c r="G620" s="813"/>
      <c r="H620" s="815"/>
      <c r="I620" s="813"/>
      <c r="J620" s="155"/>
      <c r="K620" s="155"/>
      <c r="L620" s="155"/>
      <c r="M620" s="155"/>
      <c r="N620" s="155"/>
      <c r="O620" s="155"/>
      <c r="P620" s="155"/>
      <c r="Q620" s="155"/>
      <c r="R620" s="155"/>
      <c r="S620" s="155"/>
      <c r="T620" s="155"/>
      <c r="U620" s="155"/>
      <c r="V620" s="155"/>
      <c r="W620" s="155"/>
      <c r="X620" s="155"/>
      <c r="Y620" s="155"/>
    </row>
    <row r="621">
      <c r="A621" s="817"/>
      <c r="B621" s="813"/>
      <c r="C621" s="813"/>
      <c r="D621" s="813"/>
      <c r="E621" s="813"/>
      <c r="F621" s="813"/>
      <c r="G621" s="813"/>
      <c r="H621" s="815"/>
      <c r="I621" s="813"/>
      <c r="J621" s="155"/>
      <c r="K621" s="155"/>
      <c r="L621" s="155"/>
      <c r="M621" s="155"/>
      <c r="N621" s="155"/>
      <c r="O621" s="155"/>
      <c r="P621" s="155"/>
      <c r="Q621" s="155"/>
      <c r="R621" s="155"/>
      <c r="S621" s="155"/>
      <c r="T621" s="155"/>
      <c r="U621" s="155"/>
      <c r="V621" s="155"/>
      <c r="W621" s="155"/>
      <c r="X621" s="155"/>
      <c r="Y621" s="155"/>
    </row>
    <row r="622">
      <c r="A622" s="817"/>
      <c r="B622" s="813"/>
      <c r="C622" s="813"/>
      <c r="D622" s="813"/>
      <c r="E622" s="813"/>
      <c r="F622" s="813"/>
      <c r="G622" s="813"/>
      <c r="H622" s="815"/>
      <c r="I622" s="813"/>
      <c r="J622" s="155"/>
      <c r="K622" s="155"/>
      <c r="L622" s="155"/>
      <c r="M622" s="155"/>
      <c r="N622" s="155"/>
      <c r="O622" s="155"/>
      <c r="P622" s="155"/>
      <c r="Q622" s="155"/>
      <c r="R622" s="155"/>
      <c r="S622" s="155"/>
      <c r="T622" s="155"/>
      <c r="U622" s="155"/>
      <c r="V622" s="155"/>
      <c r="W622" s="155"/>
      <c r="X622" s="155"/>
      <c r="Y622" s="155"/>
    </row>
    <row r="623">
      <c r="A623" s="817"/>
      <c r="B623" s="813"/>
      <c r="C623" s="813"/>
      <c r="D623" s="813"/>
      <c r="E623" s="813"/>
      <c r="F623" s="813"/>
      <c r="G623" s="813"/>
      <c r="H623" s="815"/>
      <c r="I623" s="813"/>
      <c r="J623" s="155"/>
      <c r="K623" s="155"/>
      <c r="L623" s="155"/>
      <c r="M623" s="155"/>
      <c r="N623" s="155"/>
      <c r="O623" s="155"/>
      <c r="P623" s="155"/>
      <c r="Q623" s="155"/>
      <c r="R623" s="155"/>
      <c r="S623" s="155"/>
      <c r="T623" s="155"/>
      <c r="U623" s="155"/>
      <c r="V623" s="155"/>
      <c r="W623" s="155"/>
      <c r="X623" s="155"/>
      <c r="Y623" s="155"/>
    </row>
    <row r="624">
      <c r="A624" s="817"/>
      <c r="B624" s="813"/>
      <c r="C624" s="813"/>
      <c r="D624" s="813"/>
      <c r="E624" s="813"/>
      <c r="F624" s="813"/>
      <c r="G624" s="813"/>
      <c r="H624" s="815"/>
      <c r="I624" s="813"/>
      <c r="J624" s="155"/>
      <c r="K624" s="155"/>
      <c r="L624" s="155"/>
      <c r="M624" s="155"/>
      <c r="N624" s="155"/>
      <c r="O624" s="155"/>
      <c r="P624" s="155"/>
      <c r="Q624" s="155"/>
      <c r="R624" s="155"/>
      <c r="S624" s="155"/>
      <c r="T624" s="155"/>
      <c r="U624" s="155"/>
      <c r="V624" s="155"/>
      <c r="W624" s="155"/>
      <c r="X624" s="155"/>
      <c r="Y624" s="155"/>
    </row>
    <row r="625">
      <c r="A625" s="817"/>
      <c r="B625" s="813"/>
      <c r="C625" s="813"/>
      <c r="D625" s="813"/>
      <c r="E625" s="813"/>
      <c r="F625" s="813"/>
      <c r="G625" s="813"/>
      <c r="H625" s="815"/>
      <c r="I625" s="813"/>
      <c r="J625" s="155"/>
      <c r="K625" s="155"/>
      <c r="L625" s="155"/>
      <c r="M625" s="155"/>
      <c r="N625" s="155"/>
      <c r="O625" s="155"/>
      <c r="P625" s="155"/>
      <c r="Q625" s="155"/>
      <c r="R625" s="155"/>
      <c r="S625" s="155"/>
      <c r="T625" s="155"/>
      <c r="U625" s="155"/>
      <c r="V625" s="155"/>
      <c r="W625" s="155"/>
      <c r="X625" s="155"/>
      <c r="Y625" s="155"/>
    </row>
    <row r="626">
      <c r="A626" s="817"/>
      <c r="B626" s="813"/>
      <c r="C626" s="813"/>
      <c r="D626" s="813"/>
      <c r="E626" s="813"/>
      <c r="F626" s="813"/>
      <c r="G626" s="813"/>
      <c r="H626" s="815"/>
      <c r="I626" s="813"/>
      <c r="J626" s="155"/>
      <c r="K626" s="155"/>
      <c r="L626" s="155"/>
      <c r="M626" s="155"/>
      <c r="N626" s="155"/>
      <c r="O626" s="155"/>
      <c r="P626" s="155"/>
      <c r="Q626" s="155"/>
      <c r="R626" s="155"/>
      <c r="S626" s="155"/>
      <c r="T626" s="155"/>
      <c r="U626" s="155"/>
      <c r="V626" s="155"/>
      <c r="W626" s="155"/>
      <c r="X626" s="155"/>
      <c r="Y626" s="155"/>
    </row>
    <row r="627">
      <c r="A627" s="817"/>
      <c r="B627" s="813"/>
      <c r="C627" s="813"/>
      <c r="D627" s="813"/>
      <c r="E627" s="813"/>
      <c r="F627" s="813"/>
      <c r="G627" s="813"/>
      <c r="H627" s="815"/>
      <c r="I627" s="813"/>
      <c r="J627" s="155"/>
      <c r="K627" s="155"/>
      <c r="L627" s="155"/>
      <c r="M627" s="155"/>
      <c r="N627" s="155"/>
      <c r="O627" s="155"/>
      <c r="P627" s="155"/>
      <c r="Q627" s="155"/>
      <c r="R627" s="155"/>
      <c r="S627" s="155"/>
      <c r="T627" s="155"/>
      <c r="U627" s="155"/>
      <c r="V627" s="155"/>
      <c r="W627" s="155"/>
      <c r="X627" s="155"/>
      <c r="Y627" s="155"/>
    </row>
    <row r="628">
      <c r="A628" s="817"/>
      <c r="B628" s="813"/>
      <c r="C628" s="813"/>
      <c r="D628" s="813"/>
      <c r="E628" s="813"/>
      <c r="F628" s="813"/>
      <c r="G628" s="813"/>
      <c r="H628" s="815"/>
      <c r="I628" s="813"/>
      <c r="J628" s="155"/>
      <c r="K628" s="155"/>
      <c r="L628" s="155"/>
      <c r="M628" s="155"/>
      <c r="N628" s="155"/>
      <c r="O628" s="155"/>
      <c r="P628" s="155"/>
      <c r="Q628" s="155"/>
      <c r="R628" s="155"/>
      <c r="S628" s="155"/>
      <c r="T628" s="155"/>
      <c r="U628" s="155"/>
      <c r="V628" s="155"/>
      <c r="W628" s="155"/>
      <c r="X628" s="155"/>
      <c r="Y628" s="155"/>
    </row>
    <row r="629">
      <c r="A629" s="817"/>
      <c r="B629" s="813"/>
      <c r="C629" s="813"/>
      <c r="D629" s="813"/>
      <c r="E629" s="813"/>
      <c r="F629" s="813"/>
      <c r="G629" s="813"/>
      <c r="H629" s="815"/>
      <c r="I629" s="813"/>
      <c r="J629" s="155"/>
      <c r="K629" s="155"/>
      <c r="L629" s="155"/>
      <c r="M629" s="155"/>
      <c r="N629" s="155"/>
      <c r="O629" s="155"/>
      <c r="P629" s="155"/>
      <c r="Q629" s="155"/>
      <c r="R629" s="155"/>
      <c r="S629" s="155"/>
      <c r="T629" s="155"/>
      <c r="U629" s="155"/>
      <c r="V629" s="155"/>
      <c r="W629" s="155"/>
      <c r="X629" s="155"/>
      <c r="Y629" s="155"/>
    </row>
    <row r="630">
      <c r="A630" s="817"/>
      <c r="B630" s="813"/>
      <c r="C630" s="813"/>
      <c r="D630" s="813"/>
      <c r="E630" s="813"/>
      <c r="F630" s="813"/>
      <c r="G630" s="813"/>
      <c r="H630" s="815"/>
      <c r="I630" s="813"/>
      <c r="J630" s="155"/>
      <c r="K630" s="155"/>
      <c r="L630" s="155"/>
      <c r="M630" s="155"/>
      <c r="N630" s="155"/>
      <c r="O630" s="155"/>
      <c r="P630" s="155"/>
      <c r="Q630" s="155"/>
      <c r="R630" s="155"/>
      <c r="S630" s="155"/>
      <c r="T630" s="155"/>
      <c r="U630" s="155"/>
      <c r="V630" s="155"/>
      <c r="W630" s="155"/>
      <c r="X630" s="155"/>
      <c r="Y630" s="155"/>
    </row>
    <row r="631">
      <c r="A631" s="817"/>
      <c r="B631" s="813"/>
      <c r="C631" s="813"/>
      <c r="D631" s="813"/>
      <c r="E631" s="813"/>
      <c r="F631" s="813"/>
      <c r="G631" s="813"/>
      <c r="H631" s="815"/>
      <c r="I631" s="813"/>
      <c r="J631" s="155"/>
      <c r="K631" s="155"/>
      <c r="L631" s="155"/>
      <c r="M631" s="155"/>
      <c r="N631" s="155"/>
      <c r="O631" s="155"/>
      <c r="P631" s="155"/>
      <c r="Q631" s="155"/>
      <c r="R631" s="155"/>
      <c r="S631" s="155"/>
      <c r="T631" s="155"/>
      <c r="U631" s="155"/>
      <c r="V631" s="155"/>
      <c r="W631" s="155"/>
      <c r="X631" s="155"/>
      <c r="Y631" s="155"/>
    </row>
    <row r="632">
      <c r="A632" s="817"/>
      <c r="B632" s="813"/>
      <c r="C632" s="813"/>
      <c r="D632" s="813"/>
      <c r="E632" s="813"/>
      <c r="F632" s="813"/>
      <c r="G632" s="813"/>
      <c r="H632" s="815"/>
      <c r="I632" s="813"/>
      <c r="J632" s="155"/>
      <c r="K632" s="155"/>
      <c r="L632" s="155"/>
      <c r="M632" s="155"/>
      <c r="N632" s="155"/>
      <c r="O632" s="155"/>
      <c r="P632" s="155"/>
      <c r="Q632" s="155"/>
      <c r="R632" s="155"/>
      <c r="S632" s="155"/>
      <c r="T632" s="155"/>
      <c r="U632" s="155"/>
      <c r="V632" s="155"/>
      <c r="W632" s="155"/>
      <c r="X632" s="155"/>
      <c r="Y632" s="155"/>
    </row>
    <row r="633">
      <c r="A633" s="817"/>
      <c r="B633" s="813"/>
      <c r="C633" s="813"/>
      <c r="D633" s="813"/>
      <c r="E633" s="813"/>
      <c r="F633" s="813"/>
      <c r="G633" s="813"/>
      <c r="H633" s="815"/>
      <c r="I633" s="813"/>
      <c r="J633" s="155"/>
      <c r="K633" s="155"/>
      <c r="L633" s="155"/>
      <c r="M633" s="155"/>
      <c r="N633" s="155"/>
      <c r="O633" s="155"/>
      <c r="P633" s="155"/>
      <c r="Q633" s="155"/>
      <c r="R633" s="155"/>
      <c r="S633" s="155"/>
      <c r="T633" s="155"/>
      <c r="U633" s="155"/>
      <c r="V633" s="155"/>
      <c r="W633" s="155"/>
      <c r="X633" s="155"/>
      <c r="Y633" s="155"/>
    </row>
    <row r="634">
      <c r="A634" s="817"/>
      <c r="B634" s="813"/>
      <c r="C634" s="813"/>
      <c r="D634" s="813"/>
      <c r="E634" s="813"/>
      <c r="F634" s="813"/>
      <c r="G634" s="813"/>
      <c r="H634" s="815"/>
      <c r="I634" s="813"/>
      <c r="J634" s="155"/>
      <c r="K634" s="155"/>
      <c r="L634" s="155"/>
      <c r="M634" s="155"/>
      <c r="N634" s="155"/>
      <c r="O634" s="155"/>
      <c r="P634" s="155"/>
      <c r="Q634" s="155"/>
      <c r="R634" s="155"/>
      <c r="S634" s="155"/>
      <c r="T634" s="155"/>
      <c r="U634" s="155"/>
      <c r="V634" s="155"/>
      <c r="W634" s="155"/>
      <c r="X634" s="155"/>
      <c r="Y634" s="155"/>
    </row>
    <row r="635">
      <c r="A635" s="817"/>
      <c r="B635" s="813"/>
      <c r="C635" s="813"/>
      <c r="D635" s="813"/>
      <c r="E635" s="813"/>
      <c r="F635" s="813"/>
      <c r="G635" s="813"/>
      <c r="H635" s="815"/>
      <c r="I635" s="813"/>
      <c r="J635" s="155"/>
      <c r="K635" s="155"/>
      <c r="L635" s="155"/>
      <c r="M635" s="155"/>
      <c r="N635" s="155"/>
      <c r="O635" s="155"/>
      <c r="P635" s="155"/>
      <c r="Q635" s="155"/>
      <c r="R635" s="155"/>
      <c r="S635" s="155"/>
      <c r="T635" s="155"/>
      <c r="U635" s="155"/>
      <c r="V635" s="155"/>
      <c r="W635" s="155"/>
      <c r="X635" s="155"/>
      <c r="Y635" s="155"/>
    </row>
    <row r="636">
      <c r="A636" s="817"/>
      <c r="B636" s="813"/>
      <c r="C636" s="813"/>
      <c r="D636" s="813"/>
      <c r="E636" s="813"/>
      <c r="F636" s="813"/>
      <c r="G636" s="813"/>
      <c r="H636" s="815"/>
      <c r="I636" s="813"/>
      <c r="J636" s="155"/>
      <c r="K636" s="155"/>
      <c r="L636" s="155"/>
      <c r="M636" s="155"/>
      <c r="N636" s="155"/>
      <c r="O636" s="155"/>
      <c r="P636" s="155"/>
      <c r="Q636" s="155"/>
      <c r="R636" s="155"/>
      <c r="S636" s="155"/>
      <c r="T636" s="155"/>
      <c r="U636" s="155"/>
      <c r="V636" s="155"/>
      <c r="W636" s="155"/>
      <c r="X636" s="155"/>
      <c r="Y636" s="155"/>
    </row>
    <row r="637">
      <c r="A637" s="817"/>
      <c r="B637" s="813"/>
      <c r="C637" s="813"/>
      <c r="D637" s="813"/>
      <c r="E637" s="813"/>
      <c r="F637" s="813"/>
      <c r="G637" s="813"/>
      <c r="H637" s="815"/>
      <c r="I637" s="813"/>
      <c r="J637" s="155"/>
      <c r="K637" s="155"/>
      <c r="L637" s="155"/>
      <c r="M637" s="155"/>
      <c r="N637" s="155"/>
      <c r="O637" s="155"/>
      <c r="P637" s="155"/>
      <c r="Q637" s="155"/>
      <c r="R637" s="155"/>
      <c r="S637" s="155"/>
      <c r="T637" s="155"/>
      <c r="U637" s="155"/>
      <c r="V637" s="155"/>
      <c r="W637" s="155"/>
      <c r="X637" s="155"/>
      <c r="Y637" s="155"/>
    </row>
    <row r="638">
      <c r="A638" s="817"/>
      <c r="B638" s="813"/>
      <c r="C638" s="813"/>
      <c r="D638" s="813"/>
      <c r="E638" s="813"/>
      <c r="F638" s="813"/>
      <c r="G638" s="813"/>
      <c r="H638" s="815"/>
      <c r="I638" s="813"/>
      <c r="J638" s="155"/>
      <c r="K638" s="155"/>
      <c r="L638" s="155"/>
      <c r="M638" s="155"/>
      <c r="N638" s="155"/>
      <c r="O638" s="155"/>
      <c r="P638" s="155"/>
      <c r="Q638" s="155"/>
      <c r="R638" s="155"/>
      <c r="S638" s="155"/>
      <c r="T638" s="155"/>
      <c r="U638" s="155"/>
      <c r="V638" s="155"/>
      <c r="W638" s="155"/>
      <c r="X638" s="155"/>
      <c r="Y638" s="155"/>
    </row>
    <row r="639">
      <c r="A639" s="817"/>
      <c r="B639" s="813"/>
      <c r="C639" s="813"/>
      <c r="D639" s="813"/>
      <c r="E639" s="813"/>
      <c r="F639" s="813"/>
      <c r="G639" s="813"/>
      <c r="H639" s="815"/>
      <c r="I639" s="813"/>
      <c r="J639" s="155"/>
      <c r="K639" s="155"/>
      <c r="L639" s="155"/>
      <c r="M639" s="155"/>
      <c r="N639" s="155"/>
      <c r="O639" s="155"/>
      <c r="P639" s="155"/>
      <c r="Q639" s="155"/>
      <c r="R639" s="155"/>
      <c r="S639" s="155"/>
      <c r="T639" s="155"/>
      <c r="U639" s="155"/>
      <c r="V639" s="155"/>
      <c r="W639" s="155"/>
      <c r="X639" s="155"/>
      <c r="Y639" s="155"/>
    </row>
    <row r="640">
      <c r="A640" s="817"/>
      <c r="B640" s="813"/>
      <c r="C640" s="813"/>
      <c r="D640" s="813"/>
      <c r="E640" s="813"/>
      <c r="F640" s="813"/>
      <c r="G640" s="813"/>
      <c r="H640" s="815"/>
      <c r="I640" s="813"/>
      <c r="J640" s="155"/>
      <c r="K640" s="155"/>
      <c r="L640" s="155"/>
      <c r="M640" s="155"/>
      <c r="N640" s="155"/>
      <c r="O640" s="155"/>
      <c r="P640" s="155"/>
      <c r="Q640" s="155"/>
      <c r="R640" s="155"/>
      <c r="S640" s="155"/>
      <c r="T640" s="155"/>
      <c r="U640" s="155"/>
      <c r="V640" s="155"/>
      <c r="W640" s="155"/>
      <c r="X640" s="155"/>
      <c r="Y640" s="155"/>
    </row>
    <row r="641">
      <c r="A641" s="817"/>
      <c r="B641" s="813"/>
      <c r="C641" s="813"/>
      <c r="D641" s="813"/>
      <c r="E641" s="813"/>
      <c r="F641" s="813"/>
      <c r="G641" s="813"/>
      <c r="H641" s="815"/>
      <c r="I641" s="813"/>
      <c r="J641" s="155"/>
      <c r="K641" s="155"/>
      <c r="L641" s="155"/>
      <c r="M641" s="155"/>
      <c r="N641" s="155"/>
      <c r="O641" s="155"/>
      <c r="P641" s="155"/>
      <c r="Q641" s="155"/>
      <c r="R641" s="155"/>
      <c r="S641" s="155"/>
      <c r="T641" s="155"/>
      <c r="U641" s="155"/>
      <c r="V641" s="155"/>
      <c r="W641" s="155"/>
      <c r="X641" s="155"/>
      <c r="Y641" s="155"/>
    </row>
    <row r="642">
      <c r="A642" s="817"/>
      <c r="B642" s="813"/>
      <c r="C642" s="813"/>
      <c r="D642" s="813"/>
      <c r="E642" s="813"/>
      <c r="F642" s="813"/>
      <c r="G642" s="813"/>
      <c r="H642" s="815"/>
      <c r="I642" s="813"/>
      <c r="J642" s="155"/>
      <c r="K642" s="155"/>
      <c r="L642" s="155"/>
      <c r="M642" s="155"/>
      <c r="N642" s="155"/>
      <c r="O642" s="155"/>
      <c r="P642" s="155"/>
      <c r="Q642" s="155"/>
      <c r="R642" s="155"/>
      <c r="S642" s="155"/>
      <c r="T642" s="155"/>
      <c r="U642" s="155"/>
      <c r="V642" s="155"/>
      <c r="W642" s="155"/>
      <c r="X642" s="155"/>
      <c r="Y642" s="155"/>
    </row>
    <row r="643">
      <c r="A643" s="817"/>
      <c r="B643" s="813"/>
      <c r="C643" s="813"/>
      <c r="D643" s="813"/>
      <c r="E643" s="813"/>
      <c r="F643" s="813"/>
      <c r="G643" s="813"/>
      <c r="H643" s="815"/>
      <c r="I643" s="813"/>
      <c r="J643" s="155"/>
      <c r="K643" s="155"/>
      <c r="L643" s="155"/>
      <c r="M643" s="155"/>
      <c r="N643" s="155"/>
      <c r="O643" s="155"/>
      <c r="P643" s="155"/>
      <c r="Q643" s="155"/>
      <c r="R643" s="155"/>
      <c r="S643" s="155"/>
      <c r="T643" s="155"/>
      <c r="U643" s="155"/>
      <c r="V643" s="155"/>
      <c r="W643" s="155"/>
      <c r="X643" s="155"/>
      <c r="Y643" s="155"/>
    </row>
    <row r="644">
      <c r="A644" s="817"/>
      <c r="B644" s="813"/>
      <c r="C644" s="813"/>
      <c r="D644" s="813"/>
      <c r="E644" s="813"/>
      <c r="F644" s="813"/>
      <c r="G644" s="813"/>
      <c r="H644" s="815"/>
      <c r="I644" s="813"/>
      <c r="J644" s="155"/>
      <c r="K644" s="155"/>
      <c r="L644" s="155"/>
      <c r="M644" s="155"/>
      <c r="N644" s="155"/>
      <c r="O644" s="155"/>
      <c r="P644" s="155"/>
      <c r="Q644" s="155"/>
      <c r="R644" s="155"/>
      <c r="S644" s="155"/>
      <c r="T644" s="155"/>
      <c r="U644" s="155"/>
      <c r="V644" s="155"/>
      <c r="W644" s="155"/>
      <c r="X644" s="155"/>
      <c r="Y644" s="155"/>
    </row>
    <row r="645">
      <c r="A645" s="817"/>
      <c r="B645" s="813"/>
      <c r="C645" s="813"/>
      <c r="D645" s="813"/>
      <c r="E645" s="813"/>
      <c r="F645" s="813"/>
      <c r="G645" s="813"/>
      <c r="H645" s="815"/>
      <c r="I645" s="813"/>
      <c r="J645" s="155"/>
      <c r="K645" s="155"/>
      <c r="L645" s="155"/>
      <c r="M645" s="155"/>
      <c r="N645" s="155"/>
      <c r="O645" s="155"/>
      <c r="P645" s="155"/>
      <c r="Q645" s="155"/>
      <c r="R645" s="155"/>
      <c r="S645" s="155"/>
      <c r="T645" s="155"/>
      <c r="U645" s="155"/>
      <c r="V645" s="155"/>
      <c r="W645" s="155"/>
      <c r="X645" s="155"/>
      <c r="Y645" s="155"/>
    </row>
    <row r="646">
      <c r="A646" s="817"/>
      <c r="B646" s="813"/>
      <c r="C646" s="813"/>
      <c r="D646" s="813"/>
      <c r="E646" s="813"/>
      <c r="F646" s="813"/>
      <c r="G646" s="813"/>
      <c r="H646" s="815"/>
      <c r="I646" s="813"/>
      <c r="J646" s="155"/>
      <c r="K646" s="155"/>
      <c r="L646" s="155"/>
      <c r="M646" s="155"/>
      <c r="N646" s="155"/>
      <c r="O646" s="155"/>
      <c r="P646" s="155"/>
      <c r="Q646" s="155"/>
      <c r="R646" s="155"/>
      <c r="S646" s="155"/>
      <c r="T646" s="155"/>
      <c r="U646" s="155"/>
      <c r="V646" s="155"/>
      <c r="W646" s="155"/>
      <c r="X646" s="155"/>
      <c r="Y646" s="155"/>
    </row>
    <row r="647">
      <c r="A647" s="817"/>
      <c r="B647" s="813"/>
      <c r="C647" s="813"/>
      <c r="D647" s="813"/>
      <c r="E647" s="813"/>
      <c r="F647" s="813"/>
      <c r="G647" s="813"/>
      <c r="H647" s="815"/>
      <c r="I647" s="813"/>
      <c r="J647" s="155"/>
      <c r="K647" s="155"/>
      <c r="L647" s="155"/>
      <c r="M647" s="155"/>
      <c r="N647" s="155"/>
      <c r="O647" s="155"/>
      <c r="P647" s="155"/>
      <c r="Q647" s="155"/>
      <c r="R647" s="155"/>
      <c r="S647" s="155"/>
      <c r="T647" s="155"/>
      <c r="U647" s="155"/>
      <c r="V647" s="155"/>
      <c r="W647" s="155"/>
      <c r="X647" s="155"/>
      <c r="Y647" s="155"/>
    </row>
    <row r="648">
      <c r="A648" s="817"/>
      <c r="B648" s="813"/>
      <c r="C648" s="813"/>
      <c r="D648" s="813"/>
      <c r="E648" s="813"/>
      <c r="F648" s="813"/>
      <c r="G648" s="813"/>
      <c r="H648" s="815"/>
      <c r="I648" s="813"/>
      <c r="J648" s="155"/>
      <c r="K648" s="155"/>
      <c r="L648" s="155"/>
      <c r="M648" s="155"/>
      <c r="N648" s="155"/>
      <c r="O648" s="155"/>
      <c r="P648" s="155"/>
      <c r="Q648" s="155"/>
      <c r="R648" s="155"/>
      <c r="S648" s="155"/>
      <c r="T648" s="155"/>
      <c r="U648" s="155"/>
      <c r="V648" s="155"/>
      <c r="W648" s="155"/>
      <c r="X648" s="155"/>
      <c r="Y648" s="155"/>
    </row>
    <row r="649">
      <c r="A649" s="817"/>
      <c r="B649" s="813"/>
      <c r="C649" s="813"/>
      <c r="D649" s="813"/>
      <c r="E649" s="813"/>
      <c r="F649" s="813"/>
      <c r="G649" s="813"/>
      <c r="H649" s="815"/>
      <c r="I649" s="813"/>
      <c r="J649" s="155"/>
      <c r="K649" s="155"/>
      <c r="L649" s="155"/>
      <c r="M649" s="155"/>
      <c r="N649" s="155"/>
      <c r="O649" s="155"/>
      <c r="P649" s="155"/>
      <c r="Q649" s="155"/>
      <c r="R649" s="155"/>
      <c r="S649" s="155"/>
      <c r="T649" s="155"/>
      <c r="U649" s="155"/>
      <c r="V649" s="155"/>
      <c r="W649" s="155"/>
      <c r="X649" s="155"/>
      <c r="Y649" s="155"/>
    </row>
    <row r="650">
      <c r="A650" s="817"/>
      <c r="B650" s="813"/>
      <c r="C650" s="813"/>
      <c r="D650" s="813"/>
      <c r="E650" s="813"/>
      <c r="F650" s="813"/>
      <c r="G650" s="813"/>
      <c r="H650" s="815"/>
      <c r="I650" s="813"/>
      <c r="J650" s="155"/>
      <c r="K650" s="155"/>
      <c r="L650" s="155"/>
      <c r="M650" s="155"/>
      <c r="N650" s="155"/>
      <c r="O650" s="155"/>
      <c r="P650" s="155"/>
      <c r="Q650" s="155"/>
      <c r="R650" s="155"/>
      <c r="S650" s="155"/>
      <c r="T650" s="155"/>
      <c r="U650" s="155"/>
      <c r="V650" s="155"/>
      <c r="W650" s="155"/>
      <c r="X650" s="155"/>
      <c r="Y650" s="155"/>
    </row>
    <row r="651">
      <c r="A651" s="817"/>
      <c r="B651" s="813"/>
      <c r="C651" s="813"/>
      <c r="D651" s="813"/>
      <c r="E651" s="813"/>
      <c r="F651" s="813"/>
      <c r="G651" s="813"/>
      <c r="H651" s="815"/>
      <c r="I651" s="813"/>
      <c r="J651" s="155"/>
      <c r="K651" s="155"/>
      <c r="L651" s="155"/>
      <c r="M651" s="155"/>
      <c r="N651" s="155"/>
      <c r="O651" s="155"/>
      <c r="P651" s="155"/>
      <c r="Q651" s="155"/>
      <c r="R651" s="155"/>
      <c r="S651" s="155"/>
      <c r="T651" s="155"/>
      <c r="U651" s="155"/>
      <c r="V651" s="155"/>
      <c r="W651" s="155"/>
      <c r="X651" s="155"/>
      <c r="Y651" s="155"/>
    </row>
    <row r="652">
      <c r="A652" s="817"/>
      <c r="B652" s="813"/>
      <c r="C652" s="813"/>
      <c r="D652" s="813"/>
      <c r="E652" s="813"/>
      <c r="F652" s="813"/>
      <c r="G652" s="813"/>
      <c r="H652" s="815"/>
      <c r="I652" s="813"/>
      <c r="J652" s="155"/>
      <c r="K652" s="155"/>
      <c r="L652" s="155"/>
      <c r="M652" s="155"/>
      <c r="N652" s="155"/>
      <c r="O652" s="155"/>
      <c r="P652" s="155"/>
      <c r="Q652" s="155"/>
      <c r="R652" s="155"/>
      <c r="S652" s="155"/>
      <c r="T652" s="155"/>
      <c r="U652" s="155"/>
      <c r="V652" s="155"/>
      <c r="W652" s="155"/>
      <c r="X652" s="155"/>
      <c r="Y652" s="155"/>
    </row>
    <row r="653">
      <c r="A653" s="817"/>
      <c r="B653" s="813"/>
      <c r="C653" s="813"/>
      <c r="D653" s="813"/>
      <c r="E653" s="813"/>
      <c r="F653" s="813"/>
      <c r="G653" s="813"/>
      <c r="H653" s="815"/>
      <c r="I653" s="813"/>
      <c r="J653" s="155"/>
      <c r="K653" s="155"/>
      <c r="L653" s="155"/>
      <c r="M653" s="155"/>
      <c r="N653" s="155"/>
      <c r="O653" s="155"/>
      <c r="P653" s="155"/>
      <c r="Q653" s="155"/>
      <c r="R653" s="155"/>
      <c r="S653" s="155"/>
      <c r="T653" s="155"/>
      <c r="U653" s="155"/>
      <c r="V653" s="155"/>
      <c r="W653" s="155"/>
      <c r="X653" s="155"/>
      <c r="Y653" s="155"/>
    </row>
    <row r="654">
      <c r="A654" s="817"/>
      <c r="B654" s="813"/>
      <c r="C654" s="813"/>
      <c r="D654" s="813"/>
      <c r="E654" s="813"/>
      <c r="F654" s="813"/>
      <c r="G654" s="813"/>
      <c r="H654" s="815"/>
      <c r="I654" s="813"/>
      <c r="J654" s="155"/>
      <c r="K654" s="155"/>
      <c r="L654" s="155"/>
      <c r="M654" s="155"/>
      <c r="N654" s="155"/>
      <c r="O654" s="155"/>
      <c r="P654" s="155"/>
      <c r="Q654" s="155"/>
      <c r="R654" s="155"/>
      <c r="S654" s="155"/>
      <c r="T654" s="155"/>
      <c r="U654" s="155"/>
      <c r="V654" s="155"/>
      <c r="W654" s="155"/>
      <c r="X654" s="155"/>
      <c r="Y654" s="155"/>
    </row>
    <row r="655">
      <c r="A655" s="817"/>
      <c r="B655" s="813"/>
      <c r="C655" s="813"/>
      <c r="D655" s="813"/>
      <c r="E655" s="813"/>
      <c r="F655" s="813"/>
      <c r="G655" s="813"/>
      <c r="H655" s="815"/>
      <c r="I655" s="813"/>
      <c r="J655" s="155"/>
      <c r="K655" s="155"/>
      <c r="L655" s="155"/>
      <c r="M655" s="155"/>
      <c r="N655" s="155"/>
      <c r="O655" s="155"/>
      <c r="P655" s="155"/>
      <c r="Q655" s="155"/>
      <c r="R655" s="155"/>
      <c r="S655" s="155"/>
      <c r="T655" s="155"/>
      <c r="U655" s="155"/>
      <c r="V655" s="155"/>
      <c r="W655" s="155"/>
      <c r="X655" s="155"/>
      <c r="Y655" s="155"/>
    </row>
    <row r="656">
      <c r="A656" s="817"/>
      <c r="B656" s="813"/>
      <c r="C656" s="813"/>
      <c r="D656" s="813"/>
      <c r="E656" s="813"/>
      <c r="F656" s="813"/>
      <c r="G656" s="813"/>
      <c r="H656" s="815"/>
      <c r="I656" s="813"/>
      <c r="J656" s="155"/>
      <c r="K656" s="155"/>
      <c r="L656" s="155"/>
      <c r="M656" s="155"/>
      <c r="N656" s="155"/>
      <c r="O656" s="155"/>
      <c r="P656" s="155"/>
      <c r="Q656" s="155"/>
      <c r="R656" s="155"/>
      <c r="S656" s="155"/>
      <c r="T656" s="155"/>
      <c r="U656" s="155"/>
      <c r="V656" s="155"/>
      <c r="W656" s="155"/>
      <c r="X656" s="155"/>
      <c r="Y656" s="155"/>
    </row>
    <row r="657">
      <c r="A657" s="817"/>
      <c r="B657" s="813"/>
      <c r="C657" s="813"/>
      <c r="D657" s="813"/>
      <c r="E657" s="813"/>
      <c r="F657" s="813"/>
      <c r="G657" s="813"/>
      <c r="H657" s="815"/>
      <c r="I657" s="813"/>
      <c r="J657" s="155"/>
      <c r="K657" s="155"/>
      <c r="L657" s="155"/>
      <c r="M657" s="155"/>
      <c r="N657" s="155"/>
      <c r="O657" s="155"/>
      <c r="P657" s="155"/>
      <c r="Q657" s="155"/>
      <c r="R657" s="155"/>
      <c r="S657" s="155"/>
      <c r="T657" s="155"/>
      <c r="U657" s="155"/>
      <c r="V657" s="155"/>
      <c r="W657" s="155"/>
      <c r="X657" s="155"/>
      <c r="Y657" s="155"/>
    </row>
    <row r="658">
      <c r="A658" s="817"/>
      <c r="B658" s="813"/>
      <c r="C658" s="813"/>
      <c r="D658" s="813"/>
      <c r="E658" s="813"/>
      <c r="F658" s="813"/>
      <c r="G658" s="813"/>
      <c r="H658" s="815"/>
      <c r="I658" s="813"/>
      <c r="J658" s="155"/>
      <c r="K658" s="155"/>
      <c r="L658" s="155"/>
      <c r="M658" s="155"/>
      <c r="N658" s="155"/>
      <c r="O658" s="155"/>
      <c r="P658" s="155"/>
      <c r="Q658" s="155"/>
      <c r="R658" s="155"/>
      <c r="S658" s="155"/>
      <c r="T658" s="155"/>
      <c r="U658" s="155"/>
      <c r="V658" s="155"/>
      <c r="W658" s="155"/>
      <c r="X658" s="155"/>
      <c r="Y658" s="155"/>
    </row>
    <row r="659">
      <c r="A659" s="817"/>
      <c r="B659" s="813"/>
      <c r="C659" s="813"/>
      <c r="D659" s="813"/>
      <c r="E659" s="813"/>
      <c r="F659" s="813"/>
      <c r="G659" s="813"/>
      <c r="H659" s="815"/>
      <c r="I659" s="813"/>
      <c r="J659" s="155"/>
      <c r="K659" s="155"/>
      <c r="L659" s="155"/>
      <c r="M659" s="155"/>
      <c r="N659" s="155"/>
      <c r="O659" s="155"/>
      <c r="P659" s="155"/>
      <c r="Q659" s="155"/>
      <c r="R659" s="155"/>
      <c r="S659" s="155"/>
      <c r="T659" s="155"/>
      <c r="U659" s="155"/>
      <c r="V659" s="155"/>
      <c r="W659" s="155"/>
      <c r="X659" s="155"/>
      <c r="Y659" s="155"/>
    </row>
    <row r="660">
      <c r="A660" s="817"/>
      <c r="B660" s="813"/>
      <c r="C660" s="813"/>
      <c r="D660" s="813"/>
      <c r="E660" s="813"/>
      <c r="F660" s="813"/>
      <c r="G660" s="813"/>
      <c r="H660" s="815"/>
      <c r="I660" s="813"/>
      <c r="J660" s="155"/>
      <c r="K660" s="155"/>
      <c r="L660" s="155"/>
      <c r="M660" s="155"/>
      <c r="N660" s="155"/>
      <c r="O660" s="155"/>
      <c r="P660" s="155"/>
      <c r="Q660" s="155"/>
      <c r="R660" s="155"/>
      <c r="S660" s="155"/>
      <c r="T660" s="155"/>
      <c r="U660" s="155"/>
      <c r="V660" s="155"/>
      <c r="W660" s="155"/>
      <c r="X660" s="155"/>
      <c r="Y660" s="155"/>
    </row>
    <row r="661">
      <c r="A661" s="817"/>
      <c r="B661" s="813"/>
      <c r="C661" s="813"/>
      <c r="D661" s="813"/>
      <c r="E661" s="813"/>
      <c r="F661" s="813"/>
      <c r="G661" s="813"/>
      <c r="H661" s="815"/>
      <c r="I661" s="813"/>
      <c r="J661" s="155"/>
      <c r="K661" s="155"/>
      <c r="L661" s="155"/>
      <c r="M661" s="155"/>
      <c r="N661" s="155"/>
      <c r="O661" s="155"/>
      <c r="P661" s="155"/>
      <c r="Q661" s="155"/>
      <c r="R661" s="155"/>
      <c r="S661" s="155"/>
      <c r="T661" s="155"/>
      <c r="U661" s="155"/>
      <c r="V661" s="155"/>
      <c r="W661" s="155"/>
      <c r="X661" s="155"/>
      <c r="Y661" s="155"/>
    </row>
    <row r="662">
      <c r="A662" s="817"/>
      <c r="B662" s="813"/>
      <c r="C662" s="813"/>
      <c r="D662" s="813"/>
      <c r="E662" s="813"/>
      <c r="F662" s="813"/>
      <c r="G662" s="813"/>
      <c r="H662" s="815"/>
      <c r="I662" s="813"/>
      <c r="J662" s="155"/>
      <c r="K662" s="155"/>
      <c r="L662" s="155"/>
      <c r="M662" s="155"/>
      <c r="N662" s="155"/>
      <c r="O662" s="155"/>
      <c r="P662" s="155"/>
      <c r="Q662" s="155"/>
      <c r="R662" s="155"/>
      <c r="S662" s="155"/>
      <c r="T662" s="155"/>
      <c r="U662" s="155"/>
      <c r="V662" s="155"/>
      <c r="W662" s="155"/>
      <c r="X662" s="155"/>
      <c r="Y662" s="155"/>
    </row>
    <row r="663">
      <c r="A663" s="817"/>
      <c r="B663" s="813"/>
      <c r="C663" s="813"/>
      <c r="D663" s="813"/>
      <c r="E663" s="813"/>
      <c r="F663" s="813"/>
      <c r="G663" s="813"/>
      <c r="H663" s="815"/>
      <c r="I663" s="813"/>
      <c r="J663" s="155"/>
      <c r="K663" s="155"/>
      <c r="L663" s="155"/>
      <c r="M663" s="155"/>
      <c r="N663" s="155"/>
      <c r="O663" s="155"/>
      <c r="P663" s="155"/>
      <c r="Q663" s="155"/>
      <c r="R663" s="155"/>
      <c r="S663" s="155"/>
      <c r="T663" s="155"/>
      <c r="U663" s="155"/>
      <c r="V663" s="155"/>
      <c r="W663" s="155"/>
      <c r="X663" s="155"/>
      <c r="Y663" s="155"/>
    </row>
    <row r="664">
      <c r="A664" s="817"/>
      <c r="B664" s="813"/>
      <c r="C664" s="813"/>
      <c r="D664" s="813"/>
      <c r="E664" s="813"/>
      <c r="F664" s="813"/>
      <c r="G664" s="813"/>
      <c r="H664" s="815"/>
      <c r="I664" s="813"/>
      <c r="J664" s="155"/>
      <c r="K664" s="155"/>
      <c r="L664" s="155"/>
      <c r="M664" s="155"/>
      <c r="N664" s="155"/>
      <c r="O664" s="155"/>
      <c r="P664" s="155"/>
      <c r="Q664" s="155"/>
      <c r="R664" s="155"/>
      <c r="S664" s="155"/>
      <c r="T664" s="155"/>
      <c r="U664" s="155"/>
      <c r="V664" s="155"/>
      <c r="W664" s="155"/>
      <c r="X664" s="155"/>
      <c r="Y664" s="155"/>
    </row>
    <row r="665">
      <c r="A665" s="817"/>
      <c r="B665" s="813"/>
      <c r="C665" s="813"/>
      <c r="D665" s="813"/>
      <c r="E665" s="813"/>
      <c r="F665" s="813"/>
      <c r="G665" s="813"/>
      <c r="H665" s="815"/>
      <c r="I665" s="813"/>
      <c r="J665" s="155"/>
      <c r="K665" s="155"/>
      <c r="L665" s="155"/>
      <c r="M665" s="155"/>
      <c r="N665" s="155"/>
      <c r="O665" s="155"/>
      <c r="P665" s="155"/>
      <c r="Q665" s="155"/>
      <c r="R665" s="155"/>
      <c r="S665" s="155"/>
      <c r="T665" s="155"/>
      <c r="U665" s="155"/>
      <c r="V665" s="155"/>
      <c r="W665" s="155"/>
      <c r="X665" s="155"/>
      <c r="Y665" s="155"/>
    </row>
    <row r="666">
      <c r="A666" s="817"/>
      <c r="B666" s="813"/>
      <c r="C666" s="813"/>
      <c r="D666" s="813"/>
      <c r="E666" s="813"/>
      <c r="F666" s="813"/>
      <c r="G666" s="813"/>
      <c r="H666" s="815"/>
      <c r="I666" s="813"/>
      <c r="J666" s="155"/>
      <c r="K666" s="155"/>
      <c r="L666" s="155"/>
      <c r="M666" s="155"/>
      <c r="N666" s="155"/>
      <c r="O666" s="155"/>
      <c r="P666" s="155"/>
      <c r="Q666" s="155"/>
      <c r="R666" s="155"/>
      <c r="S666" s="155"/>
      <c r="T666" s="155"/>
      <c r="U666" s="155"/>
      <c r="V666" s="155"/>
      <c r="W666" s="155"/>
      <c r="X666" s="155"/>
      <c r="Y666" s="155"/>
    </row>
    <row r="667">
      <c r="A667" s="817"/>
      <c r="B667" s="813"/>
      <c r="C667" s="813"/>
      <c r="D667" s="813"/>
      <c r="E667" s="813"/>
      <c r="F667" s="813"/>
      <c r="G667" s="813"/>
      <c r="H667" s="815"/>
      <c r="I667" s="813"/>
      <c r="J667" s="155"/>
      <c r="K667" s="155"/>
      <c r="L667" s="155"/>
      <c r="M667" s="155"/>
      <c r="N667" s="155"/>
      <c r="O667" s="155"/>
      <c r="P667" s="155"/>
      <c r="Q667" s="155"/>
      <c r="R667" s="155"/>
      <c r="S667" s="155"/>
      <c r="T667" s="155"/>
      <c r="U667" s="155"/>
      <c r="V667" s="155"/>
      <c r="W667" s="155"/>
      <c r="X667" s="155"/>
      <c r="Y667" s="155"/>
    </row>
    <row r="668">
      <c r="A668" s="817"/>
      <c r="B668" s="813"/>
      <c r="C668" s="813"/>
      <c r="D668" s="813"/>
      <c r="E668" s="813"/>
      <c r="F668" s="813"/>
      <c r="G668" s="813"/>
      <c r="H668" s="815"/>
      <c r="I668" s="813"/>
      <c r="J668" s="155"/>
      <c r="K668" s="155"/>
      <c r="L668" s="155"/>
      <c r="M668" s="155"/>
      <c r="N668" s="155"/>
      <c r="O668" s="155"/>
      <c r="P668" s="155"/>
      <c r="Q668" s="155"/>
      <c r="R668" s="155"/>
      <c r="S668" s="155"/>
      <c r="T668" s="155"/>
      <c r="U668" s="155"/>
      <c r="V668" s="155"/>
      <c r="W668" s="155"/>
      <c r="X668" s="155"/>
      <c r="Y668" s="155"/>
    </row>
    <row r="669">
      <c r="A669" s="817"/>
      <c r="B669" s="813"/>
      <c r="C669" s="813"/>
      <c r="D669" s="813"/>
      <c r="E669" s="813"/>
      <c r="F669" s="813"/>
      <c r="G669" s="813"/>
      <c r="H669" s="815"/>
      <c r="I669" s="813"/>
      <c r="J669" s="155"/>
      <c r="K669" s="155"/>
      <c r="L669" s="155"/>
      <c r="M669" s="155"/>
      <c r="N669" s="155"/>
      <c r="O669" s="155"/>
      <c r="P669" s="155"/>
      <c r="Q669" s="155"/>
      <c r="R669" s="155"/>
      <c r="S669" s="155"/>
      <c r="T669" s="155"/>
      <c r="U669" s="155"/>
      <c r="V669" s="155"/>
      <c r="W669" s="155"/>
      <c r="X669" s="155"/>
      <c r="Y669" s="155"/>
    </row>
    <row r="670">
      <c r="A670" s="817"/>
      <c r="B670" s="813"/>
      <c r="C670" s="813"/>
      <c r="D670" s="813"/>
      <c r="E670" s="813"/>
      <c r="F670" s="813"/>
      <c r="G670" s="813"/>
      <c r="H670" s="815"/>
      <c r="I670" s="813"/>
      <c r="J670" s="155"/>
      <c r="K670" s="155"/>
      <c r="L670" s="155"/>
      <c r="M670" s="155"/>
      <c r="N670" s="155"/>
      <c r="O670" s="155"/>
      <c r="P670" s="155"/>
      <c r="Q670" s="155"/>
      <c r="R670" s="155"/>
      <c r="S670" s="155"/>
      <c r="T670" s="155"/>
      <c r="U670" s="155"/>
      <c r="V670" s="155"/>
      <c r="W670" s="155"/>
      <c r="X670" s="155"/>
      <c r="Y670" s="155"/>
    </row>
    <row r="671">
      <c r="A671" s="817"/>
      <c r="B671" s="813"/>
      <c r="C671" s="813"/>
      <c r="D671" s="813"/>
      <c r="E671" s="813"/>
      <c r="F671" s="813"/>
      <c r="G671" s="813"/>
      <c r="H671" s="815"/>
      <c r="I671" s="813"/>
      <c r="J671" s="155"/>
      <c r="K671" s="155"/>
      <c r="L671" s="155"/>
      <c r="M671" s="155"/>
      <c r="N671" s="155"/>
      <c r="O671" s="155"/>
      <c r="P671" s="155"/>
      <c r="Q671" s="155"/>
      <c r="R671" s="155"/>
      <c r="S671" s="155"/>
      <c r="T671" s="155"/>
      <c r="U671" s="155"/>
      <c r="V671" s="155"/>
      <c r="W671" s="155"/>
      <c r="X671" s="155"/>
      <c r="Y671" s="155"/>
    </row>
    <row r="672">
      <c r="A672" s="817"/>
      <c r="B672" s="813"/>
      <c r="C672" s="813"/>
      <c r="D672" s="813"/>
      <c r="E672" s="813"/>
      <c r="F672" s="813"/>
      <c r="G672" s="813"/>
      <c r="H672" s="815"/>
      <c r="I672" s="813"/>
      <c r="J672" s="155"/>
      <c r="K672" s="155"/>
      <c r="L672" s="155"/>
      <c r="M672" s="155"/>
      <c r="N672" s="155"/>
      <c r="O672" s="155"/>
      <c r="P672" s="155"/>
      <c r="Q672" s="155"/>
      <c r="R672" s="155"/>
      <c r="S672" s="155"/>
      <c r="T672" s="155"/>
      <c r="U672" s="155"/>
      <c r="V672" s="155"/>
      <c r="W672" s="155"/>
      <c r="X672" s="155"/>
      <c r="Y672" s="155"/>
    </row>
    <row r="673">
      <c r="A673" s="817"/>
      <c r="B673" s="813"/>
      <c r="C673" s="813"/>
      <c r="D673" s="813"/>
      <c r="E673" s="813"/>
      <c r="F673" s="813"/>
      <c r="G673" s="813"/>
      <c r="H673" s="815"/>
      <c r="I673" s="813"/>
      <c r="J673" s="155"/>
      <c r="K673" s="155"/>
      <c r="L673" s="155"/>
      <c r="M673" s="155"/>
      <c r="N673" s="155"/>
      <c r="O673" s="155"/>
      <c r="P673" s="155"/>
      <c r="Q673" s="155"/>
      <c r="R673" s="155"/>
      <c r="S673" s="155"/>
      <c r="T673" s="155"/>
      <c r="U673" s="155"/>
      <c r="V673" s="155"/>
      <c r="W673" s="155"/>
      <c r="X673" s="155"/>
      <c r="Y673" s="155"/>
    </row>
    <row r="674">
      <c r="A674" s="817"/>
      <c r="B674" s="813"/>
      <c r="C674" s="813"/>
      <c r="D674" s="813"/>
      <c r="E674" s="813"/>
      <c r="F674" s="813"/>
      <c r="G674" s="813"/>
      <c r="H674" s="815"/>
      <c r="I674" s="813"/>
      <c r="J674" s="155"/>
      <c r="K674" s="155"/>
      <c r="L674" s="155"/>
      <c r="M674" s="155"/>
      <c r="N674" s="155"/>
      <c r="O674" s="155"/>
      <c r="P674" s="155"/>
      <c r="Q674" s="155"/>
      <c r="R674" s="155"/>
      <c r="S674" s="155"/>
      <c r="T674" s="155"/>
      <c r="U674" s="155"/>
      <c r="V674" s="155"/>
      <c r="W674" s="155"/>
      <c r="X674" s="155"/>
      <c r="Y674" s="155"/>
    </row>
    <row r="675">
      <c r="A675" s="817"/>
      <c r="B675" s="813"/>
      <c r="C675" s="813"/>
      <c r="D675" s="813"/>
      <c r="E675" s="813"/>
      <c r="F675" s="813"/>
      <c r="G675" s="813"/>
      <c r="H675" s="815"/>
      <c r="I675" s="813"/>
      <c r="J675" s="155"/>
      <c r="K675" s="155"/>
      <c r="L675" s="155"/>
      <c r="M675" s="155"/>
      <c r="N675" s="155"/>
      <c r="O675" s="155"/>
      <c r="P675" s="155"/>
      <c r="Q675" s="155"/>
      <c r="R675" s="155"/>
      <c r="S675" s="155"/>
      <c r="T675" s="155"/>
      <c r="U675" s="155"/>
      <c r="V675" s="155"/>
      <c r="W675" s="155"/>
      <c r="X675" s="155"/>
      <c r="Y675" s="155"/>
    </row>
    <row r="676">
      <c r="A676" s="817"/>
      <c r="B676" s="813"/>
      <c r="C676" s="813"/>
      <c r="D676" s="813"/>
      <c r="E676" s="813"/>
      <c r="F676" s="813"/>
      <c r="G676" s="813"/>
      <c r="H676" s="815"/>
      <c r="I676" s="813"/>
      <c r="J676" s="155"/>
      <c r="K676" s="155"/>
      <c r="L676" s="155"/>
      <c r="M676" s="155"/>
      <c r="N676" s="155"/>
      <c r="O676" s="155"/>
      <c r="P676" s="155"/>
      <c r="Q676" s="155"/>
      <c r="R676" s="155"/>
      <c r="S676" s="155"/>
      <c r="T676" s="155"/>
      <c r="U676" s="155"/>
      <c r="V676" s="155"/>
      <c r="W676" s="155"/>
      <c r="X676" s="155"/>
      <c r="Y676" s="155"/>
    </row>
    <row r="677">
      <c r="A677" s="817"/>
      <c r="B677" s="813"/>
      <c r="C677" s="813"/>
      <c r="D677" s="813"/>
      <c r="E677" s="813"/>
      <c r="F677" s="813"/>
      <c r="G677" s="813"/>
      <c r="H677" s="815"/>
      <c r="I677" s="813"/>
      <c r="J677" s="155"/>
      <c r="K677" s="155"/>
      <c r="L677" s="155"/>
      <c r="M677" s="155"/>
      <c r="N677" s="155"/>
      <c r="O677" s="155"/>
      <c r="P677" s="155"/>
      <c r="Q677" s="155"/>
      <c r="R677" s="155"/>
      <c r="S677" s="155"/>
      <c r="T677" s="155"/>
      <c r="U677" s="155"/>
      <c r="V677" s="155"/>
      <c r="W677" s="155"/>
      <c r="X677" s="155"/>
      <c r="Y677" s="155"/>
    </row>
    <row r="678">
      <c r="A678" s="817"/>
      <c r="B678" s="813"/>
      <c r="C678" s="813"/>
      <c r="D678" s="813"/>
      <c r="E678" s="813"/>
      <c r="F678" s="813"/>
      <c r="G678" s="813"/>
      <c r="H678" s="815"/>
      <c r="I678" s="813"/>
      <c r="J678" s="155"/>
      <c r="K678" s="155"/>
      <c r="L678" s="155"/>
      <c r="M678" s="155"/>
      <c r="N678" s="155"/>
      <c r="O678" s="155"/>
      <c r="P678" s="155"/>
      <c r="Q678" s="155"/>
      <c r="R678" s="155"/>
      <c r="S678" s="155"/>
      <c r="T678" s="155"/>
      <c r="U678" s="155"/>
      <c r="V678" s="155"/>
      <c r="W678" s="155"/>
      <c r="X678" s="155"/>
      <c r="Y678" s="155"/>
    </row>
    <row r="679">
      <c r="A679" s="817"/>
      <c r="B679" s="813"/>
      <c r="C679" s="813"/>
      <c r="D679" s="813"/>
      <c r="E679" s="813"/>
      <c r="F679" s="813"/>
      <c r="G679" s="813"/>
      <c r="H679" s="815"/>
      <c r="I679" s="813"/>
      <c r="J679" s="155"/>
      <c r="K679" s="155"/>
      <c r="L679" s="155"/>
      <c r="M679" s="155"/>
      <c r="N679" s="155"/>
      <c r="O679" s="155"/>
      <c r="P679" s="155"/>
      <c r="Q679" s="155"/>
      <c r="R679" s="155"/>
      <c r="S679" s="155"/>
      <c r="T679" s="155"/>
      <c r="U679" s="155"/>
      <c r="V679" s="155"/>
      <c r="W679" s="155"/>
      <c r="X679" s="155"/>
      <c r="Y679" s="155"/>
    </row>
    <row r="680">
      <c r="A680" s="817"/>
      <c r="B680" s="813"/>
      <c r="C680" s="813"/>
      <c r="D680" s="813"/>
      <c r="E680" s="813"/>
      <c r="F680" s="813"/>
      <c r="G680" s="813"/>
      <c r="H680" s="815"/>
      <c r="I680" s="813"/>
      <c r="J680" s="155"/>
      <c r="K680" s="155"/>
      <c r="L680" s="155"/>
      <c r="M680" s="155"/>
      <c r="N680" s="155"/>
      <c r="O680" s="155"/>
      <c r="P680" s="155"/>
      <c r="Q680" s="155"/>
      <c r="R680" s="155"/>
      <c r="S680" s="155"/>
      <c r="T680" s="155"/>
      <c r="U680" s="155"/>
      <c r="V680" s="155"/>
      <c r="W680" s="155"/>
      <c r="X680" s="155"/>
      <c r="Y680" s="155"/>
    </row>
    <row r="681">
      <c r="A681" s="817"/>
      <c r="B681" s="813"/>
      <c r="C681" s="813"/>
      <c r="D681" s="813"/>
      <c r="E681" s="813"/>
      <c r="F681" s="813"/>
      <c r="G681" s="813"/>
      <c r="H681" s="815"/>
      <c r="I681" s="813"/>
      <c r="J681" s="155"/>
      <c r="K681" s="155"/>
      <c r="L681" s="155"/>
      <c r="M681" s="155"/>
      <c r="N681" s="155"/>
      <c r="O681" s="155"/>
      <c r="P681" s="155"/>
      <c r="Q681" s="155"/>
      <c r="R681" s="155"/>
      <c r="S681" s="155"/>
      <c r="T681" s="155"/>
      <c r="U681" s="155"/>
      <c r="V681" s="155"/>
      <c r="W681" s="155"/>
      <c r="X681" s="155"/>
      <c r="Y681" s="155"/>
    </row>
    <row r="682">
      <c r="A682" s="817"/>
      <c r="B682" s="813"/>
      <c r="C682" s="813"/>
      <c r="D682" s="813"/>
      <c r="E682" s="813"/>
      <c r="F682" s="813"/>
      <c r="G682" s="813"/>
      <c r="H682" s="815"/>
      <c r="I682" s="813"/>
      <c r="J682" s="155"/>
      <c r="K682" s="155"/>
      <c r="L682" s="155"/>
      <c r="M682" s="155"/>
      <c r="N682" s="155"/>
      <c r="O682" s="155"/>
      <c r="P682" s="155"/>
      <c r="Q682" s="155"/>
      <c r="R682" s="155"/>
      <c r="S682" s="155"/>
      <c r="T682" s="155"/>
      <c r="U682" s="155"/>
      <c r="V682" s="155"/>
      <c r="W682" s="155"/>
      <c r="X682" s="155"/>
      <c r="Y682" s="155"/>
    </row>
    <row r="683">
      <c r="A683" s="817"/>
      <c r="B683" s="813"/>
      <c r="C683" s="813"/>
      <c r="D683" s="813"/>
      <c r="E683" s="813"/>
      <c r="F683" s="813"/>
      <c r="G683" s="813"/>
      <c r="H683" s="815"/>
      <c r="I683" s="813"/>
      <c r="J683" s="155"/>
      <c r="K683" s="155"/>
      <c r="L683" s="155"/>
      <c r="M683" s="155"/>
      <c r="N683" s="155"/>
      <c r="O683" s="155"/>
      <c r="P683" s="155"/>
      <c r="Q683" s="155"/>
      <c r="R683" s="155"/>
      <c r="S683" s="155"/>
      <c r="T683" s="155"/>
      <c r="U683" s="155"/>
      <c r="V683" s="155"/>
      <c r="W683" s="155"/>
      <c r="X683" s="155"/>
      <c r="Y683" s="155"/>
    </row>
    <row r="684">
      <c r="A684" s="817"/>
      <c r="B684" s="813"/>
      <c r="C684" s="813"/>
      <c r="D684" s="813"/>
      <c r="E684" s="813"/>
      <c r="F684" s="813"/>
      <c r="G684" s="813"/>
      <c r="H684" s="815"/>
      <c r="I684" s="813"/>
      <c r="J684" s="155"/>
      <c r="K684" s="155"/>
      <c r="L684" s="155"/>
      <c r="M684" s="155"/>
      <c r="N684" s="155"/>
      <c r="O684" s="155"/>
      <c r="P684" s="155"/>
      <c r="Q684" s="155"/>
      <c r="R684" s="155"/>
      <c r="S684" s="155"/>
      <c r="T684" s="155"/>
      <c r="U684" s="155"/>
      <c r="V684" s="155"/>
      <c r="W684" s="155"/>
      <c r="X684" s="155"/>
      <c r="Y684" s="155"/>
    </row>
    <row r="685">
      <c r="A685" s="817"/>
      <c r="B685" s="813"/>
      <c r="C685" s="813"/>
      <c r="D685" s="813"/>
      <c r="E685" s="813"/>
      <c r="F685" s="813"/>
      <c r="G685" s="813"/>
      <c r="H685" s="815"/>
      <c r="I685" s="813"/>
      <c r="J685" s="155"/>
      <c r="K685" s="155"/>
      <c r="L685" s="155"/>
      <c r="M685" s="155"/>
      <c r="N685" s="155"/>
      <c r="O685" s="155"/>
      <c r="P685" s="155"/>
      <c r="Q685" s="155"/>
      <c r="R685" s="155"/>
      <c r="S685" s="155"/>
      <c r="T685" s="155"/>
      <c r="U685" s="155"/>
      <c r="V685" s="155"/>
      <c r="W685" s="155"/>
      <c r="X685" s="155"/>
      <c r="Y685" s="155"/>
    </row>
    <row r="686">
      <c r="A686" s="817"/>
      <c r="B686" s="813"/>
      <c r="C686" s="813"/>
      <c r="D686" s="813"/>
      <c r="E686" s="813"/>
      <c r="F686" s="813"/>
      <c r="G686" s="813"/>
      <c r="H686" s="815"/>
      <c r="I686" s="813"/>
      <c r="J686" s="155"/>
      <c r="K686" s="155"/>
      <c r="L686" s="155"/>
      <c r="M686" s="155"/>
      <c r="N686" s="155"/>
      <c r="O686" s="155"/>
      <c r="P686" s="155"/>
      <c r="Q686" s="155"/>
      <c r="R686" s="155"/>
      <c r="S686" s="155"/>
      <c r="T686" s="155"/>
      <c r="U686" s="155"/>
      <c r="V686" s="155"/>
      <c r="W686" s="155"/>
      <c r="X686" s="155"/>
      <c r="Y686" s="155"/>
    </row>
    <row r="687">
      <c r="A687" s="817"/>
      <c r="B687" s="813"/>
      <c r="C687" s="813"/>
      <c r="D687" s="813"/>
      <c r="E687" s="813"/>
      <c r="F687" s="813"/>
      <c r="G687" s="813"/>
      <c r="H687" s="815"/>
      <c r="I687" s="813"/>
      <c r="J687" s="155"/>
      <c r="K687" s="155"/>
      <c r="L687" s="155"/>
      <c r="M687" s="155"/>
      <c r="N687" s="155"/>
      <c r="O687" s="155"/>
      <c r="P687" s="155"/>
      <c r="Q687" s="155"/>
      <c r="R687" s="155"/>
      <c r="S687" s="155"/>
      <c r="T687" s="155"/>
      <c r="U687" s="155"/>
      <c r="V687" s="155"/>
      <c r="W687" s="155"/>
      <c r="X687" s="155"/>
      <c r="Y687" s="155"/>
    </row>
    <row r="688">
      <c r="A688" s="817"/>
      <c r="B688" s="813"/>
      <c r="C688" s="813"/>
      <c r="D688" s="813"/>
      <c r="E688" s="813"/>
      <c r="F688" s="813"/>
      <c r="G688" s="813"/>
      <c r="H688" s="815"/>
      <c r="I688" s="813"/>
      <c r="J688" s="155"/>
      <c r="K688" s="155"/>
      <c r="L688" s="155"/>
      <c r="M688" s="155"/>
      <c r="N688" s="155"/>
      <c r="O688" s="155"/>
      <c r="P688" s="155"/>
      <c r="Q688" s="155"/>
      <c r="R688" s="155"/>
      <c r="S688" s="155"/>
      <c r="T688" s="155"/>
      <c r="U688" s="155"/>
      <c r="V688" s="155"/>
      <c r="W688" s="155"/>
      <c r="X688" s="155"/>
      <c r="Y688" s="155"/>
    </row>
    <row r="689">
      <c r="A689" s="817"/>
      <c r="B689" s="813"/>
      <c r="C689" s="813"/>
      <c r="D689" s="813"/>
      <c r="E689" s="813"/>
      <c r="F689" s="813"/>
      <c r="G689" s="813"/>
      <c r="H689" s="815"/>
      <c r="I689" s="813"/>
      <c r="J689" s="155"/>
      <c r="K689" s="155"/>
      <c r="L689" s="155"/>
      <c r="M689" s="155"/>
      <c r="N689" s="155"/>
      <c r="O689" s="155"/>
      <c r="P689" s="155"/>
      <c r="Q689" s="155"/>
      <c r="R689" s="155"/>
      <c r="S689" s="155"/>
      <c r="T689" s="155"/>
      <c r="U689" s="155"/>
      <c r="V689" s="155"/>
      <c r="W689" s="155"/>
      <c r="X689" s="155"/>
      <c r="Y689" s="155"/>
    </row>
    <row r="690">
      <c r="A690" s="817"/>
      <c r="B690" s="813"/>
      <c r="C690" s="813"/>
      <c r="D690" s="813"/>
      <c r="E690" s="813"/>
      <c r="F690" s="813"/>
      <c r="G690" s="813"/>
      <c r="H690" s="815"/>
      <c r="I690" s="813"/>
      <c r="J690" s="155"/>
      <c r="K690" s="155"/>
      <c r="L690" s="155"/>
      <c r="M690" s="155"/>
      <c r="N690" s="155"/>
      <c r="O690" s="155"/>
      <c r="P690" s="155"/>
      <c r="Q690" s="155"/>
      <c r="R690" s="155"/>
      <c r="S690" s="155"/>
      <c r="T690" s="155"/>
      <c r="U690" s="155"/>
      <c r="V690" s="155"/>
      <c r="W690" s="155"/>
      <c r="X690" s="155"/>
      <c r="Y690" s="155"/>
    </row>
    <row r="691">
      <c r="A691" s="817"/>
      <c r="B691" s="813"/>
      <c r="C691" s="813"/>
      <c r="D691" s="813"/>
      <c r="E691" s="813"/>
      <c r="F691" s="813"/>
      <c r="G691" s="813"/>
      <c r="H691" s="815"/>
      <c r="I691" s="813"/>
      <c r="J691" s="155"/>
      <c r="K691" s="155"/>
      <c r="L691" s="155"/>
      <c r="M691" s="155"/>
      <c r="N691" s="155"/>
      <c r="O691" s="155"/>
      <c r="P691" s="155"/>
      <c r="Q691" s="155"/>
      <c r="R691" s="155"/>
      <c r="S691" s="155"/>
      <c r="T691" s="155"/>
      <c r="U691" s="155"/>
      <c r="V691" s="155"/>
      <c r="W691" s="155"/>
      <c r="X691" s="155"/>
      <c r="Y691" s="155"/>
    </row>
    <row r="692">
      <c r="A692" s="817"/>
      <c r="B692" s="813"/>
      <c r="C692" s="813"/>
      <c r="D692" s="813"/>
      <c r="E692" s="813"/>
      <c r="F692" s="813"/>
      <c r="G692" s="813"/>
      <c r="H692" s="815"/>
      <c r="I692" s="813"/>
      <c r="J692" s="155"/>
      <c r="K692" s="155"/>
      <c r="L692" s="155"/>
      <c r="M692" s="155"/>
      <c r="N692" s="155"/>
      <c r="O692" s="155"/>
      <c r="P692" s="155"/>
      <c r="Q692" s="155"/>
      <c r="R692" s="155"/>
      <c r="S692" s="155"/>
      <c r="T692" s="155"/>
      <c r="U692" s="155"/>
      <c r="V692" s="155"/>
      <c r="W692" s="155"/>
      <c r="X692" s="155"/>
      <c r="Y692" s="155"/>
    </row>
    <row r="693">
      <c r="A693" s="817"/>
      <c r="B693" s="813"/>
      <c r="C693" s="813"/>
      <c r="D693" s="813"/>
      <c r="E693" s="813"/>
      <c r="F693" s="813"/>
      <c r="G693" s="813"/>
      <c r="H693" s="815"/>
      <c r="I693" s="813"/>
      <c r="J693" s="155"/>
      <c r="K693" s="155"/>
      <c r="L693" s="155"/>
      <c r="M693" s="155"/>
      <c r="N693" s="155"/>
      <c r="O693" s="155"/>
      <c r="P693" s="155"/>
      <c r="Q693" s="155"/>
      <c r="R693" s="155"/>
      <c r="S693" s="155"/>
      <c r="T693" s="155"/>
      <c r="U693" s="155"/>
      <c r="V693" s="155"/>
      <c r="W693" s="155"/>
      <c r="X693" s="155"/>
      <c r="Y693" s="155"/>
    </row>
    <row r="694">
      <c r="A694" s="817"/>
      <c r="B694" s="813"/>
      <c r="C694" s="813"/>
      <c r="D694" s="813"/>
      <c r="E694" s="813"/>
      <c r="F694" s="813"/>
      <c r="G694" s="813"/>
      <c r="H694" s="815"/>
      <c r="I694" s="813"/>
      <c r="J694" s="155"/>
      <c r="K694" s="155"/>
      <c r="L694" s="155"/>
      <c r="M694" s="155"/>
      <c r="N694" s="155"/>
      <c r="O694" s="155"/>
      <c r="P694" s="155"/>
      <c r="Q694" s="155"/>
      <c r="R694" s="155"/>
      <c r="S694" s="155"/>
      <c r="T694" s="155"/>
      <c r="U694" s="155"/>
      <c r="V694" s="155"/>
      <c r="W694" s="155"/>
      <c r="X694" s="155"/>
      <c r="Y694" s="155"/>
    </row>
    <row r="695">
      <c r="A695" s="817"/>
      <c r="B695" s="813"/>
      <c r="C695" s="813"/>
      <c r="D695" s="813"/>
      <c r="E695" s="813"/>
      <c r="F695" s="813"/>
      <c r="G695" s="813"/>
      <c r="H695" s="815"/>
      <c r="I695" s="813"/>
      <c r="J695" s="155"/>
      <c r="K695" s="155"/>
      <c r="L695" s="155"/>
      <c r="M695" s="155"/>
      <c r="N695" s="155"/>
      <c r="O695" s="155"/>
      <c r="P695" s="155"/>
      <c r="Q695" s="155"/>
      <c r="R695" s="155"/>
      <c r="S695" s="155"/>
      <c r="T695" s="155"/>
      <c r="U695" s="155"/>
      <c r="V695" s="155"/>
      <c r="W695" s="155"/>
      <c r="X695" s="155"/>
      <c r="Y695" s="155"/>
    </row>
    <row r="696">
      <c r="A696" s="817"/>
      <c r="B696" s="813"/>
      <c r="C696" s="813"/>
      <c r="D696" s="813"/>
      <c r="E696" s="813"/>
      <c r="F696" s="813"/>
      <c r="G696" s="813"/>
      <c r="H696" s="815"/>
      <c r="I696" s="813"/>
      <c r="J696" s="155"/>
      <c r="K696" s="155"/>
      <c r="L696" s="155"/>
      <c r="M696" s="155"/>
      <c r="N696" s="155"/>
      <c r="O696" s="155"/>
      <c r="P696" s="155"/>
      <c r="Q696" s="155"/>
      <c r="R696" s="155"/>
      <c r="S696" s="155"/>
      <c r="T696" s="155"/>
      <c r="U696" s="155"/>
      <c r="V696" s="155"/>
      <c r="W696" s="155"/>
      <c r="X696" s="155"/>
      <c r="Y696" s="155"/>
    </row>
    <row r="697">
      <c r="A697" s="817"/>
      <c r="B697" s="813"/>
      <c r="C697" s="813"/>
      <c r="D697" s="813"/>
      <c r="E697" s="813"/>
      <c r="F697" s="813"/>
      <c r="G697" s="813"/>
      <c r="H697" s="815"/>
      <c r="I697" s="813"/>
      <c r="J697" s="155"/>
      <c r="K697" s="155"/>
      <c r="L697" s="155"/>
      <c r="M697" s="155"/>
      <c r="N697" s="155"/>
      <c r="O697" s="155"/>
      <c r="P697" s="155"/>
      <c r="Q697" s="155"/>
      <c r="R697" s="155"/>
      <c r="S697" s="155"/>
      <c r="T697" s="155"/>
      <c r="U697" s="155"/>
      <c r="V697" s="155"/>
      <c r="W697" s="155"/>
      <c r="X697" s="155"/>
      <c r="Y697" s="155"/>
    </row>
    <row r="698">
      <c r="A698" s="817"/>
      <c r="B698" s="813"/>
      <c r="C698" s="813"/>
      <c r="D698" s="813"/>
      <c r="E698" s="813"/>
      <c r="F698" s="813"/>
      <c r="G698" s="813"/>
      <c r="H698" s="815"/>
      <c r="I698" s="813"/>
      <c r="J698" s="155"/>
      <c r="K698" s="155"/>
      <c r="L698" s="155"/>
      <c r="M698" s="155"/>
      <c r="N698" s="155"/>
      <c r="O698" s="155"/>
      <c r="P698" s="155"/>
      <c r="Q698" s="155"/>
      <c r="R698" s="155"/>
      <c r="S698" s="155"/>
      <c r="T698" s="155"/>
      <c r="U698" s="155"/>
      <c r="V698" s="155"/>
      <c r="W698" s="155"/>
      <c r="X698" s="155"/>
      <c r="Y698" s="155"/>
    </row>
    <row r="699">
      <c r="A699" s="817"/>
      <c r="B699" s="813"/>
      <c r="C699" s="813"/>
      <c r="D699" s="813"/>
      <c r="E699" s="813"/>
      <c r="F699" s="813"/>
      <c r="G699" s="813"/>
      <c r="H699" s="815"/>
      <c r="I699" s="813"/>
      <c r="J699" s="155"/>
      <c r="K699" s="155"/>
      <c r="L699" s="155"/>
      <c r="M699" s="155"/>
      <c r="N699" s="155"/>
      <c r="O699" s="155"/>
      <c r="P699" s="155"/>
      <c r="Q699" s="155"/>
      <c r="R699" s="155"/>
      <c r="S699" s="155"/>
      <c r="T699" s="155"/>
      <c r="U699" s="155"/>
      <c r="V699" s="155"/>
      <c r="W699" s="155"/>
      <c r="X699" s="155"/>
      <c r="Y699" s="155"/>
    </row>
    <row r="700">
      <c r="A700" s="817"/>
      <c r="B700" s="813"/>
      <c r="C700" s="813"/>
      <c r="D700" s="813"/>
      <c r="E700" s="813"/>
      <c r="F700" s="813"/>
      <c r="G700" s="813"/>
      <c r="H700" s="815"/>
      <c r="I700" s="813"/>
      <c r="J700" s="155"/>
      <c r="K700" s="155"/>
      <c r="L700" s="155"/>
      <c r="M700" s="155"/>
      <c r="N700" s="155"/>
      <c r="O700" s="155"/>
      <c r="P700" s="155"/>
      <c r="Q700" s="155"/>
      <c r="R700" s="155"/>
      <c r="S700" s="155"/>
      <c r="T700" s="155"/>
      <c r="U700" s="155"/>
      <c r="V700" s="155"/>
      <c r="W700" s="155"/>
      <c r="X700" s="155"/>
      <c r="Y700" s="155"/>
    </row>
    <row r="701">
      <c r="A701" s="817"/>
      <c r="B701" s="813"/>
      <c r="C701" s="813"/>
      <c r="D701" s="813"/>
      <c r="E701" s="813"/>
      <c r="F701" s="813"/>
      <c r="G701" s="813"/>
      <c r="H701" s="815"/>
      <c r="I701" s="813"/>
      <c r="J701" s="155"/>
      <c r="K701" s="155"/>
      <c r="L701" s="155"/>
      <c r="M701" s="155"/>
      <c r="N701" s="155"/>
      <c r="O701" s="155"/>
      <c r="P701" s="155"/>
      <c r="Q701" s="155"/>
      <c r="R701" s="155"/>
      <c r="S701" s="155"/>
      <c r="T701" s="155"/>
      <c r="U701" s="155"/>
      <c r="V701" s="155"/>
      <c r="W701" s="155"/>
      <c r="X701" s="155"/>
      <c r="Y701" s="155"/>
    </row>
    <row r="702">
      <c r="A702" s="817"/>
      <c r="B702" s="813"/>
      <c r="C702" s="813"/>
      <c r="D702" s="813"/>
      <c r="E702" s="813"/>
      <c r="F702" s="813"/>
      <c r="G702" s="813"/>
      <c r="H702" s="815"/>
      <c r="I702" s="813"/>
      <c r="J702" s="155"/>
      <c r="K702" s="155"/>
      <c r="L702" s="155"/>
      <c r="M702" s="155"/>
      <c r="N702" s="155"/>
      <c r="O702" s="155"/>
      <c r="P702" s="155"/>
      <c r="Q702" s="155"/>
      <c r="R702" s="155"/>
      <c r="S702" s="155"/>
      <c r="T702" s="155"/>
      <c r="U702" s="155"/>
      <c r="V702" s="155"/>
      <c r="W702" s="155"/>
      <c r="X702" s="155"/>
      <c r="Y702" s="155"/>
    </row>
    <row r="703">
      <c r="A703" s="817"/>
      <c r="B703" s="813"/>
      <c r="C703" s="813"/>
      <c r="D703" s="813"/>
      <c r="E703" s="813"/>
      <c r="F703" s="813"/>
      <c r="G703" s="813"/>
      <c r="H703" s="815"/>
      <c r="I703" s="813"/>
      <c r="J703" s="155"/>
      <c r="K703" s="155"/>
      <c r="L703" s="155"/>
      <c r="M703" s="155"/>
      <c r="N703" s="155"/>
      <c r="O703" s="155"/>
      <c r="P703" s="155"/>
      <c r="Q703" s="155"/>
      <c r="R703" s="155"/>
      <c r="S703" s="155"/>
      <c r="T703" s="155"/>
      <c r="U703" s="155"/>
      <c r="V703" s="155"/>
      <c r="W703" s="155"/>
      <c r="X703" s="155"/>
      <c r="Y703" s="155"/>
    </row>
    <row r="704">
      <c r="A704" s="817"/>
      <c r="B704" s="813"/>
      <c r="C704" s="813"/>
      <c r="D704" s="813"/>
      <c r="E704" s="813"/>
      <c r="F704" s="813"/>
      <c r="G704" s="813"/>
      <c r="H704" s="815"/>
      <c r="I704" s="813"/>
      <c r="J704" s="155"/>
      <c r="K704" s="155"/>
      <c r="L704" s="155"/>
      <c r="M704" s="155"/>
      <c r="N704" s="155"/>
      <c r="O704" s="155"/>
      <c r="P704" s="155"/>
      <c r="Q704" s="155"/>
      <c r="R704" s="155"/>
      <c r="S704" s="155"/>
      <c r="T704" s="155"/>
      <c r="U704" s="155"/>
      <c r="V704" s="155"/>
      <c r="W704" s="155"/>
      <c r="X704" s="155"/>
      <c r="Y704" s="155"/>
    </row>
    <row r="705">
      <c r="A705" s="817"/>
      <c r="B705" s="813"/>
      <c r="C705" s="813"/>
      <c r="D705" s="813"/>
      <c r="E705" s="813"/>
      <c r="F705" s="813"/>
      <c r="G705" s="813"/>
      <c r="H705" s="815"/>
      <c r="I705" s="813"/>
      <c r="J705" s="155"/>
      <c r="K705" s="155"/>
      <c r="L705" s="155"/>
      <c r="M705" s="155"/>
      <c r="N705" s="155"/>
      <c r="O705" s="155"/>
      <c r="P705" s="155"/>
      <c r="Q705" s="155"/>
      <c r="R705" s="155"/>
      <c r="S705" s="155"/>
      <c r="T705" s="155"/>
      <c r="U705" s="155"/>
      <c r="V705" s="155"/>
      <c r="W705" s="155"/>
      <c r="X705" s="155"/>
      <c r="Y705" s="155"/>
    </row>
    <row r="706">
      <c r="A706" s="817"/>
      <c r="B706" s="813"/>
      <c r="C706" s="813"/>
      <c r="D706" s="813"/>
      <c r="E706" s="813"/>
      <c r="F706" s="813"/>
      <c r="G706" s="813"/>
      <c r="H706" s="815"/>
      <c r="I706" s="813"/>
      <c r="J706" s="155"/>
      <c r="K706" s="155"/>
      <c r="L706" s="155"/>
      <c r="M706" s="155"/>
      <c r="N706" s="155"/>
      <c r="O706" s="155"/>
      <c r="P706" s="155"/>
      <c r="Q706" s="155"/>
      <c r="R706" s="155"/>
      <c r="S706" s="155"/>
      <c r="T706" s="155"/>
      <c r="U706" s="155"/>
      <c r="V706" s="155"/>
      <c r="W706" s="155"/>
      <c r="X706" s="155"/>
      <c r="Y706" s="155"/>
    </row>
    <row r="707">
      <c r="A707" s="817"/>
      <c r="B707" s="813"/>
      <c r="C707" s="813"/>
      <c r="D707" s="813"/>
      <c r="E707" s="813"/>
      <c r="F707" s="813"/>
      <c r="G707" s="813"/>
      <c r="H707" s="815"/>
      <c r="I707" s="813"/>
      <c r="J707" s="155"/>
      <c r="K707" s="155"/>
      <c r="L707" s="155"/>
      <c r="M707" s="155"/>
      <c r="N707" s="155"/>
      <c r="O707" s="155"/>
      <c r="P707" s="155"/>
      <c r="Q707" s="155"/>
      <c r="R707" s="155"/>
      <c r="S707" s="155"/>
      <c r="T707" s="155"/>
      <c r="U707" s="155"/>
      <c r="V707" s="155"/>
      <c r="W707" s="155"/>
      <c r="X707" s="155"/>
      <c r="Y707" s="155"/>
    </row>
    <row r="708">
      <c r="A708" s="817"/>
      <c r="B708" s="813"/>
      <c r="C708" s="813"/>
      <c r="D708" s="813"/>
      <c r="E708" s="813"/>
      <c r="F708" s="813"/>
      <c r="G708" s="813"/>
      <c r="H708" s="815"/>
      <c r="I708" s="813"/>
      <c r="J708" s="155"/>
      <c r="K708" s="155"/>
      <c r="L708" s="155"/>
      <c r="M708" s="155"/>
      <c r="N708" s="155"/>
      <c r="O708" s="155"/>
      <c r="P708" s="155"/>
      <c r="Q708" s="155"/>
      <c r="R708" s="155"/>
      <c r="S708" s="155"/>
      <c r="T708" s="155"/>
      <c r="U708" s="155"/>
      <c r="V708" s="155"/>
      <c r="W708" s="155"/>
      <c r="X708" s="155"/>
      <c r="Y708" s="155"/>
    </row>
    <row r="709">
      <c r="A709" s="817"/>
      <c r="B709" s="813"/>
      <c r="C709" s="813"/>
      <c r="D709" s="813"/>
      <c r="E709" s="813"/>
      <c r="F709" s="813"/>
      <c r="G709" s="813"/>
      <c r="H709" s="815"/>
      <c r="I709" s="813"/>
      <c r="J709" s="155"/>
      <c r="K709" s="155"/>
      <c r="L709" s="155"/>
      <c r="M709" s="155"/>
      <c r="N709" s="155"/>
      <c r="O709" s="155"/>
      <c r="P709" s="155"/>
      <c r="Q709" s="155"/>
      <c r="R709" s="155"/>
      <c r="S709" s="155"/>
      <c r="T709" s="155"/>
      <c r="U709" s="155"/>
      <c r="V709" s="155"/>
      <c r="W709" s="155"/>
      <c r="X709" s="155"/>
      <c r="Y709" s="155"/>
    </row>
    <row r="710">
      <c r="A710" s="817"/>
      <c r="B710" s="813"/>
      <c r="C710" s="813"/>
      <c r="D710" s="813"/>
      <c r="E710" s="813"/>
      <c r="F710" s="813"/>
      <c r="G710" s="813"/>
      <c r="H710" s="815"/>
      <c r="I710" s="813"/>
      <c r="J710" s="155"/>
      <c r="K710" s="155"/>
      <c r="L710" s="155"/>
      <c r="M710" s="155"/>
      <c r="N710" s="155"/>
      <c r="O710" s="155"/>
      <c r="P710" s="155"/>
      <c r="Q710" s="155"/>
      <c r="R710" s="155"/>
      <c r="S710" s="155"/>
      <c r="T710" s="155"/>
      <c r="U710" s="155"/>
      <c r="V710" s="155"/>
      <c r="W710" s="155"/>
      <c r="X710" s="155"/>
      <c r="Y710" s="155"/>
    </row>
    <row r="711">
      <c r="A711" s="817"/>
      <c r="B711" s="813"/>
      <c r="C711" s="813"/>
      <c r="D711" s="813"/>
      <c r="E711" s="813"/>
      <c r="F711" s="813"/>
      <c r="G711" s="813"/>
      <c r="H711" s="815"/>
      <c r="I711" s="813"/>
      <c r="J711" s="155"/>
      <c r="K711" s="155"/>
      <c r="L711" s="155"/>
      <c r="M711" s="155"/>
      <c r="N711" s="155"/>
      <c r="O711" s="155"/>
      <c r="P711" s="155"/>
      <c r="Q711" s="155"/>
      <c r="R711" s="155"/>
      <c r="S711" s="155"/>
      <c r="T711" s="155"/>
      <c r="U711" s="155"/>
      <c r="V711" s="155"/>
      <c r="W711" s="155"/>
      <c r="X711" s="155"/>
      <c r="Y711" s="155"/>
    </row>
    <row r="712">
      <c r="A712" s="817"/>
      <c r="B712" s="813"/>
      <c r="C712" s="813"/>
      <c r="D712" s="813"/>
      <c r="E712" s="813"/>
      <c r="F712" s="813"/>
      <c r="G712" s="813"/>
      <c r="H712" s="815"/>
      <c r="I712" s="813"/>
      <c r="J712" s="155"/>
      <c r="K712" s="155"/>
      <c r="L712" s="155"/>
      <c r="M712" s="155"/>
      <c r="N712" s="155"/>
      <c r="O712" s="155"/>
      <c r="P712" s="155"/>
      <c r="Q712" s="155"/>
      <c r="R712" s="155"/>
      <c r="S712" s="155"/>
      <c r="T712" s="155"/>
      <c r="U712" s="155"/>
      <c r="V712" s="155"/>
      <c r="W712" s="155"/>
      <c r="X712" s="155"/>
      <c r="Y712" s="155"/>
    </row>
    <row r="713">
      <c r="A713" s="817"/>
      <c r="B713" s="813"/>
      <c r="C713" s="813"/>
      <c r="D713" s="813"/>
      <c r="E713" s="813"/>
      <c r="F713" s="813"/>
      <c r="G713" s="813"/>
      <c r="H713" s="815"/>
      <c r="I713" s="813"/>
      <c r="J713" s="155"/>
      <c r="K713" s="155"/>
      <c r="L713" s="155"/>
      <c r="M713" s="155"/>
      <c r="N713" s="155"/>
      <c r="O713" s="155"/>
      <c r="P713" s="155"/>
      <c r="Q713" s="155"/>
      <c r="R713" s="155"/>
      <c r="S713" s="155"/>
      <c r="T713" s="155"/>
      <c r="U713" s="155"/>
      <c r="V713" s="155"/>
      <c r="W713" s="155"/>
      <c r="X713" s="155"/>
      <c r="Y713" s="155"/>
    </row>
    <row r="714">
      <c r="A714" s="817"/>
      <c r="B714" s="813"/>
      <c r="C714" s="813"/>
      <c r="D714" s="813"/>
      <c r="E714" s="813"/>
      <c r="F714" s="813"/>
      <c r="G714" s="813"/>
      <c r="H714" s="815"/>
      <c r="I714" s="813"/>
      <c r="J714" s="155"/>
      <c r="K714" s="155"/>
      <c r="L714" s="155"/>
      <c r="M714" s="155"/>
      <c r="N714" s="155"/>
      <c r="O714" s="155"/>
      <c r="P714" s="155"/>
      <c r="Q714" s="155"/>
      <c r="R714" s="155"/>
      <c r="S714" s="155"/>
      <c r="T714" s="155"/>
      <c r="U714" s="155"/>
      <c r="V714" s="155"/>
      <c r="W714" s="155"/>
      <c r="X714" s="155"/>
      <c r="Y714" s="155"/>
    </row>
    <row r="715">
      <c r="A715" s="817"/>
      <c r="B715" s="813"/>
      <c r="C715" s="813"/>
      <c r="D715" s="813"/>
      <c r="E715" s="813"/>
      <c r="F715" s="813"/>
      <c r="G715" s="813"/>
      <c r="H715" s="815"/>
      <c r="I715" s="813"/>
      <c r="J715" s="155"/>
      <c r="K715" s="155"/>
      <c r="L715" s="155"/>
      <c r="M715" s="155"/>
      <c r="N715" s="155"/>
      <c r="O715" s="155"/>
      <c r="P715" s="155"/>
      <c r="Q715" s="155"/>
      <c r="R715" s="155"/>
      <c r="S715" s="155"/>
      <c r="T715" s="155"/>
      <c r="U715" s="155"/>
      <c r="V715" s="155"/>
      <c r="W715" s="155"/>
      <c r="X715" s="155"/>
      <c r="Y715" s="155"/>
    </row>
    <row r="716">
      <c r="A716" s="817"/>
      <c r="B716" s="813"/>
      <c r="C716" s="813"/>
      <c r="D716" s="813"/>
      <c r="E716" s="813"/>
      <c r="F716" s="813"/>
      <c r="G716" s="813"/>
      <c r="H716" s="815"/>
      <c r="I716" s="813"/>
      <c r="J716" s="155"/>
      <c r="K716" s="155"/>
      <c r="L716" s="155"/>
      <c r="M716" s="155"/>
      <c r="N716" s="155"/>
      <c r="O716" s="155"/>
      <c r="P716" s="155"/>
      <c r="Q716" s="155"/>
      <c r="R716" s="155"/>
      <c r="S716" s="155"/>
      <c r="T716" s="155"/>
      <c r="U716" s="155"/>
      <c r="V716" s="155"/>
      <c r="W716" s="155"/>
      <c r="X716" s="155"/>
      <c r="Y716" s="155"/>
    </row>
    <row r="717">
      <c r="A717" s="817"/>
      <c r="B717" s="813"/>
      <c r="C717" s="813"/>
      <c r="D717" s="813"/>
      <c r="E717" s="813"/>
      <c r="F717" s="813"/>
      <c r="G717" s="813"/>
      <c r="H717" s="815"/>
      <c r="I717" s="813"/>
      <c r="J717" s="155"/>
      <c r="K717" s="155"/>
      <c r="L717" s="155"/>
      <c r="M717" s="155"/>
      <c r="N717" s="155"/>
      <c r="O717" s="155"/>
      <c r="P717" s="155"/>
      <c r="Q717" s="155"/>
      <c r="R717" s="155"/>
      <c r="S717" s="155"/>
      <c r="T717" s="155"/>
      <c r="U717" s="155"/>
      <c r="V717" s="155"/>
      <c r="W717" s="155"/>
      <c r="X717" s="155"/>
      <c r="Y717" s="155"/>
    </row>
    <row r="718">
      <c r="A718" s="817"/>
      <c r="B718" s="813"/>
      <c r="C718" s="813"/>
      <c r="D718" s="813"/>
      <c r="E718" s="813"/>
      <c r="F718" s="813"/>
      <c r="G718" s="813"/>
      <c r="H718" s="815"/>
      <c r="I718" s="813"/>
      <c r="J718" s="155"/>
      <c r="K718" s="155"/>
      <c r="L718" s="155"/>
      <c r="M718" s="155"/>
      <c r="N718" s="155"/>
      <c r="O718" s="155"/>
      <c r="P718" s="155"/>
      <c r="Q718" s="155"/>
      <c r="R718" s="155"/>
      <c r="S718" s="155"/>
      <c r="T718" s="155"/>
      <c r="U718" s="155"/>
      <c r="V718" s="155"/>
      <c r="W718" s="155"/>
      <c r="X718" s="155"/>
      <c r="Y718" s="155"/>
    </row>
    <row r="719">
      <c r="A719" s="817"/>
      <c r="B719" s="813"/>
      <c r="C719" s="813"/>
      <c r="D719" s="813"/>
      <c r="E719" s="813"/>
      <c r="F719" s="813"/>
      <c r="G719" s="813"/>
      <c r="H719" s="815"/>
      <c r="I719" s="813"/>
      <c r="J719" s="155"/>
      <c r="K719" s="155"/>
      <c r="L719" s="155"/>
      <c r="M719" s="155"/>
      <c r="N719" s="155"/>
      <c r="O719" s="155"/>
      <c r="P719" s="155"/>
      <c r="Q719" s="155"/>
      <c r="R719" s="155"/>
      <c r="S719" s="155"/>
      <c r="T719" s="155"/>
      <c r="U719" s="155"/>
      <c r="V719" s="155"/>
      <c r="W719" s="155"/>
      <c r="X719" s="155"/>
      <c r="Y719" s="155"/>
    </row>
    <row r="720">
      <c r="A720" s="817"/>
      <c r="B720" s="813"/>
      <c r="C720" s="813"/>
      <c r="D720" s="813"/>
      <c r="E720" s="813"/>
      <c r="F720" s="813"/>
      <c r="G720" s="813"/>
      <c r="H720" s="815"/>
      <c r="I720" s="813"/>
      <c r="J720" s="155"/>
      <c r="K720" s="155"/>
      <c r="L720" s="155"/>
      <c r="M720" s="155"/>
      <c r="N720" s="155"/>
      <c r="O720" s="155"/>
      <c r="P720" s="155"/>
      <c r="Q720" s="155"/>
      <c r="R720" s="155"/>
      <c r="S720" s="155"/>
      <c r="T720" s="155"/>
      <c r="U720" s="155"/>
      <c r="V720" s="155"/>
      <c r="W720" s="155"/>
      <c r="X720" s="155"/>
      <c r="Y720" s="155"/>
    </row>
    <row r="721">
      <c r="A721" s="817"/>
      <c r="B721" s="813"/>
      <c r="C721" s="813"/>
      <c r="D721" s="813"/>
      <c r="E721" s="813"/>
      <c r="F721" s="813"/>
      <c r="G721" s="813"/>
      <c r="H721" s="815"/>
      <c r="I721" s="813"/>
      <c r="J721" s="155"/>
      <c r="K721" s="155"/>
      <c r="L721" s="155"/>
      <c r="M721" s="155"/>
      <c r="N721" s="155"/>
      <c r="O721" s="155"/>
      <c r="P721" s="155"/>
      <c r="Q721" s="155"/>
      <c r="R721" s="155"/>
      <c r="S721" s="155"/>
      <c r="T721" s="155"/>
      <c r="U721" s="155"/>
      <c r="V721" s="155"/>
      <c r="W721" s="155"/>
      <c r="X721" s="155"/>
      <c r="Y721" s="155"/>
    </row>
    <row r="722">
      <c r="A722" s="817"/>
      <c r="B722" s="813"/>
      <c r="C722" s="813"/>
      <c r="D722" s="813"/>
      <c r="E722" s="813"/>
      <c r="F722" s="813"/>
      <c r="G722" s="813"/>
      <c r="H722" s="815"/>
      <c r="I722" s="813"/>
      <c r="J722" s="155"/>
      <c r="K722" s="155"/>
      <c r="L722" s="155"/>
      <c r="M722" s="155"/>
      <c r="N722" s="155"/>
      <c r="O722" s="155"/>
      <c r="P722" s="155"/>
      <c r="Q722" s="155"/>
      <c r="R722" s="155"/>
      <c r="S722" s="155"/>
      <c r="T722" s="155"/>
      <c r="U722" s="155"/>
      <c r="V722" s="155"/>
      <c r="W722" s="155"/>
      <c r="X722" s="155"/>
      <c r="Y722" s="155"/>
    </row>
    <row r="723">
      <c r="A723" s="817"/>
      <c r="B723" s="813"/>
      <c r="C723" s="813"/>
      <c r="D723" s="813"/>
      <c r="E723" s="813"/>
      <c r="F723" s="813"/>
      <c r="G723" s="813"/>
      <c r="H723" s="815"/>
      <c r="I723" s="813"/>
      <c r="J723" s="155"/>
      <c r="K723" s="155"/>
      <c r="L723" s="155"/>
      <c r="M723" s="155"/>
      <c r="N723" s="155"/>
      <c r="O723" s="155"/>
      <c r="P723" s="155"/>
      <c r="Q723" s="155"/>
      <c r="R723" s="155"/>
      <c r="S723" s="155"/>
      <c r="T723" s="155"/>
      <c r="U723" s="155"/>
      <c r="V723" s="155"/>
      <c r="W723" s="155"/>
      <c r="X723" s="155"/>
      <c r="Y723" s="155"/>
    </row>
    <row r="724">
      <c r="A724" s="817"/>
      <c r="B724" s="813"/>
      <c r="C724" s="813"/>
      <c r="D724" s="813"/>
      <c r="E724" s="813"/>
      <c r="F724" s="813"/>
      <c r="G724" s="813"/>
      <c r="H724" s="815"/>
      <c r="I724" s="813"/>
      <c r="J724" s="155"/>
      <c r="K724" s="155"/>
      <c r="L724" s="155"/>
      <c r="M724" s="155"/>
      <c r="N724" s="155"/>
      <c r="O724" s="155"/>
      <c r="P724" s="155"/>
      <c r="Q724" s="155"/>
      <c r="R724" s="155"/>
      <c r="S724" s="155"/>
      <c r="T724" s="155"/>
      <c r="U724" s="155"/>
      <c r="V724" s="155"/>
      <c r="W724" s="155"/>
      <c r="X724" s="155"/>
      <c r="Y724" s="155"/>
    </row>
    <row r="725">
      <c r="A725" s="817"/>
      <c r="B725" s="813"/>
      <c r="C725" s="813"/>
      <c r="D725" s="813"/>
      <c r="E725" s="813"/>
      <c r="F725" s="813"/>
      <c r="G725" s="813"/>
      <c r="H725" s="815"/>
      <c r="I725" s="813"/>
      <c r="J725" s="155"/>
      <c r="K725" s="155"/>
      <c r="L725" s="155"/>
      <c r="M725" s="155"/>
      <c r="N725" s="155"/>
      <c r="O725" s="155"/>
      <c r="P725" s="155"/>
      <c r="Q725" s="155"/>
      <c r="R725" s="155"/>
      <c r="S725" s="155"/>
      <c r="T725" s="155"/>
      <c r="U725" s="155"/>
      <c r="V725" s="155"/>
      <c r="W725" s="155"/>
      <c r="X725" s="155"/>
      <c r="Y725" s="155"/>
    </row>
    <row r="726">
      <c r="A726" s="817"/>
      <c r="B726" s="813"/>
      <c r="C726" s="813"/>
      <c r="D726" s="813"/>
      <c r="E726" s="813"/>
      <c r="F726" s="813"/>
      <c r="G726" s="813"/>
      <c r="H726" s="815"/>
      <c r="I726" s="813"/>
      <c r="J726" s="155"/>
      <c r="K726" s="155"/>
      <c r="L726" s="155"/>
      <c r="M726" s="155"/>
      <c r="N726" s="155"/>
      <c r="O726" s="155"/>
      <c r="P726" s="155"/>
      <c r="Q726" s="155"/>
      <c r="R726" s="155"/>
      <c r="S726" s="155"/>
      <c r="T726" s="155"/>
      <c r="U726" s="155"/>
      <c r="V726" s="155"/>
      <c r="W726" s="155"/>
      <c r="X726" s="155"/>
      <c r="Y726" s="155"/>
    </row>
    <row r="727">
      <c r="A727" s="817"/>
      <c r="B727" s="813"/>
      <c r="C727" s="813"/>
      <c r="D727" s="813"/>
      <c r="E727" s="813"/>
      <c r="F727" s="813"/>
      <c r="G727" s="813"/>
      <c r="H727" s="815"/>
      <c r="I727" s="813"/>
      <c r="J727" s="155"/>
      <c r="K727" s="155"/>
      <c r="L727" s="155"/>
      <c r="M727" s="155"/>
      <c r="N727" s="155"/>
      <c r="O727" s="155"/>
      <c r="P727" s="155"/>
      <c r="Q727" s="155"/>
      <c r="R727" s="155"/>
      <c r="S727" s="155"/>
      <c r="T727" s="155"/>
      <c r="U727" s="155"/>
      <c r="V727" s="155"/>
      <c r="W727" s="155"/>
      <c r="X727" s="155"/>
      <c r="Y727" s="155"/>
    </row>
    <row r="728">
      <c r="A728" s="817"/>
      <c r="B728" s="813"/>
      <c r="C728" s="813"/>
      <c r="D728" s="813"/>
      <c r="E728" s="813"/>
      <c r="F728" s="813"/>
      <c r="G728" s="813"/>
      <c r="H728" s="815"/>
      <c r="I728" s="813"/>
      <c r="J728" s="155"/>
      <c r="K728" s="155"/>
      <c r="L728" s="155"/>
      <c r="M728" s="155"/>
      <c r="N728" s="155"/>
      <c r="O728" s="155"/>
      <c r="P728" s="155"/>
      <c r="Q728" s="155"/>
      <c r="R728" s="155"/>
      <c r="S728" s="155"/>
      <c r="T728" s="155"/>
      <c r="U728" s="155"/>
      <c r="V728" s="155"/>
      <c r="W728" s="155"/>
      <c r="X728" s="155"/>
      <c r="Y728" s="155"/>
    </row>
    <row r="729">
      <c r="A729" s="817"/>
      <c r="B729" s="813"/>
      <c r="C729" s="813"/>
      <c r="D729" s="813"/>
      <c r="E729" s="813"/>
      <c r="F729" s="813"/>
      <c r="G729" s="813"/>
      <c r="H729" s="815"/>
      <c r="I729" s="813"/>
      <c r="J729" s="155"/>
      <c r="K729" s="155"/>
      <c r="L729" s="155"/>
      <c r="M729" s="155"/>
      <c r="N729" s="155"/>
      <c r="O729" s="155"/>
      <c r="P729" s="155"/>
      <c r="Q729" s="155"/>
      <c r="R729" s="155"/>
      <c r="S729" s="155"/>
      <c r="T729" s="155"/>
      <c r="U729" s="155"/>
      <c r="V729" s="155"/>
      <c r="W729" s="155"/>
      <c r="X729" s="155"/>
      <c r="Y729" s="155"/>
    </row>
    <row r="730">
      <c r="A730" s="817"/>
      <c r="B730" s="813"/>
      <c r="C730" s="813"/>
      <c r="D730" s="813"/>
      <c r="E730" s="813"/>
      <c r="F730" s="813"/>
      <c r="G730" s="813"/>
      <c r="H730" s="815"/>
      <c r="I730" s="813"/>
      <c r="J730" s="155"/>
      <c r="K730" s="155"/>
      <c r="L730" s="155"/>
      <c r="M730" s="155"/>
      <c r="N730" s="155"/>
      <c r="O730" s="155"/>
      <c r="P730" s="155"/>
      <c r="Q730" s="155"/>
      <c r="R730" s="155"/>
      <c r="S730" s="155"/>
      <c r="T730" s="155"/>
      <c r="U730" s="155"/>
      <c r="V730" s="155"/>
      <c r="W730" s="155"/>
      <c r="X730" s="155"/>
      <c r="Y730" s="155"/>
    </row>
    <row r="731">
      <c r="A731" s="817"/>
      <c r="B731" s="813"/>
      <c r="C731" s="813"/>
      <c r="D731" s="813"/>
      <c r="E731" s="813"/>
      <c r="F731" s="813"/>
      <c r="G731" s="813"/>
      <c r="H731" s="815"/>
      <c r="I731" s="813"/>
      <c r="J731" s="155"/>
      <c r="K731" s="155"/>
      <c r="L731" s="155"/>
      <c r="M731" s="155"/>
      <c r="N731" s="155"/>
      <c r="O731" s="155"/>
      <c r="P731" s="155"/>
      <c r="Q731" s="155"/>
      <c r="R731" s="155"/>
      <c r="S731" s="155"/>
      <c r="T731" s="155"/>
      <c r="U731" s="155"/>
      <c r="V731" s="155"/>
      <c r="W731" s="155"/>
      <c r="X731" s="155"/>
      <c r="Y731" s="155"/>
    </row>
    <row r="732">
      <c r="A732" s="817"/>
      <c r="B732" s="813"/>
      <c r="C732" s="813"/>
      <c r="D732" s="813"/>
      <c r="E732" s="813"/>
      <c r="F732" s="813"/>
      <c r="G732" s="813"/>
      <c r="H732" s="815"/>
      <c r="I732" s="813"/>
      <c r="J732" s="155"/>
      <c r="K732" s="155"/>
      <c r="L732" s="155"/>
      <c r="M732" s="155"/>
      <c r="N732" s="155"/>
      <c r="O732" s="155"/>
      <c r="P732" s="155"/>
      <c r="Q732" s="155"/>
      <c r="R732" s="155"/>
      <c r="S732" s="155"/>
      <c r="T732" s="155"/>
      <c r="U732" s="155"/>
      <c r="V732" s="155"/>
      <c r="W732" s="155"/>
      <c r="X732" s="155"/>
      <c r="Y732" s="155"/>
    </row>
    <row r="733">
      <c r="A733" s="817"/>
      <c r="B733" s="813"/>
      <c r="C733" s="813"/>
      <c r="D733" s="813"/>
      <c r="E733" s="813"/>
      <c r="F733" s="813"/>
      <c r="G733" s="813"/>
      <c r="H733" s="815"/>
      <c r="I733" s="813"/>
      <c r="J733" s="155"/>
      <c r="K733" s="155"/>
      <c r="L733" s="155"/>
      <c r="M733" s="155"/>
      <c r="N733" s="155"/>
      <c r="O733" s="155"/>
      <c r="P733" s="155"/>
      <c r="Q733" s="155"/>
      <c r="R733" s="155"/>
      <c r="S733" s="155"/>
      <c r="T733" s="155"/>
      <c r="U733" s="155"/>
      <c r="V733" s="155"/>
      <c r="W733" s="155"/>
      <c r="X733" s="155"/>
      <c r="Y733" s="155"/>
    </row>
    <row r="734">
      <c r="A734" s="817"/>
      <c r="B734" s="813"/>
      <c r="C734" s="813"/>
      <c r="D734" s="813"/>
      <c r="E734" s="813"/>
      <c r="F734" s="813"/>
      <c r="G734" s="813"/>
      <c r="H734" s="815"/>
      <c r="I734" s="813"/>
      <c r="J734" s="155"/>
      <c r="K734" s="155"/>
      <c r="L734" s="155"/>
      <c r="M734" s="155"/>
      <c r="N734" s="155"/>
      <c r="O734" s="155"/>
      <c r="P734" s="155"/>
      <c r="Q734" s="155"/>
      <c r="R734" s="155"/>
      <c r="S734" s="155"/>
      <c r="T734" s="155"/>
      <c r="U734" s="155"/>
      <c r="V734" s="155"/>
      <c r="W734" s="155"/>
      <c r="X734" s="155"/>
      <c r="Y734" s="155"/>
    </row>
    <row r="735">
      <c r="A735" s="817"/>
      <c r="B735" s="813"/>
      <c r="C735" s="813"/>
      <c r="D735" s="813"/>
      <c r="E735" s="813"/>
      <c r="F735" s="813"/>
      <c r="G735" s="813"/>
      <c r="H735" s="815"/>
      <c r="I735" s="813"/>
      <c r="J735" s="155"/>
      <c r="K735" s="155"/>
      <c r="L735" s="155"/>
      <c r="M735" s="155"/>
      <c r="N735" s="155"/>
      <c r="O735" s="155"/>
      <c r="P735" s="155"/>
      <c r="Q735" s="155"/>
      <c r="R735" s="155"/>
      <c r="S735" s="155"/>
      <c r="T735" s="155"/>
      <c r="U735" s="155"/>
      <c r="V735" s="155"/>
      <c r="W735" s="155"/>
      <c r="X735" s="155"/>
      <c r="Y735" s="155"/>
    </row>
    <row r="736">
      <c r="A736" s="817"/>
      <c r="B736" s="813"/>
      <c r="C736" s="813"/>
      <c r="D736" s="813"/>
      <c r="E736" s="813"/>
      <c r="F736" s="813"/>
      <c r="G736" s="813"/>
      <c r="H736" s="815"/>
      <c r="I736" s="813"/>
      <c r="J736" s="155"/>
      <c r="K736" s="155"/>
      <c r="L736" s="155"/>
      <c r="M736" s="155"/>
      <c r="N736" s="155"/>
      <c r="O736" s="155"/>
      <c r="P736" s="155"/>
      <c r="Q736" s="155"/>
      <c r="R736" s="155"/>
      <c r="S736" s="155"/>
      <c r="T736" s="155"/>
      <c r="U736" s="155"/>
      <c r="V736" s="155"/>
      <c r="W736" s="155"/>
      <c r="X736" s="155"/>
      <c r="Y736" s="155"/>
    </row>
    <row r="737">
      <c r="A737" s="817"/>
      <c r="B737" s="813"/>
      <c r="C737" s="813"/>
      <c r="D737" s="813"/>
      <c r="E737" s="813"/>
      <c r="F737" s="813"/>
      <c r="G737" s="813"/>
      <c r="H737" s="815"/>
      <c r="I737" s="813"/>
      <c r="J737" s="155"/>
      <c r="K737" s="155"/>
      <c r="L737" s="155"/>
      <c r="M737" s="155"/>
      <c r="N737" s="155"/>
      <c r="O737" s="155"/>
      <c r="P737" s="155"/>
      <c r="Q737" s="155"/>
      <c r="R737" s="155"/>
      <c r="S737" s="155"/>
      <c r="T737" s="155"/>
      <c r="U737" s="155"/>
      <c r="V737" s="155"/>
      <c r="W737" s="155"/>
      <c r="X737" s="155"/>
      <c r="Y737" s="155"/>
    </row>
    <row r="738">
      <c r="A738" s="817"/>
      <c r="B738" s="813"/>
      <c r="C738" s="813"/>
      <c r="D738" s="813"/>
      <c r="E738" s="813"/>
      <c r="F738" s="813"/>
      <c r="G738" s="813"/>
      <c r="H738" s="815"/>
      <c r="I738" s="813"/>
      <c r="J738" s="155"/>
      <c r="K738" s="155"/>
      <c r="L738" s="155"/>
      <c r="M738" s="155"/>
      <c r="N738" s="155"/>
      <c r="O738" s="155"/>
      <c r="P738" s="155"/>
      <c r="Q738" s="155"/>
      <c r="R738" s="155"/>
      <c r="S738" s="155"/>
      <c r="T738" s="155"/>
      <c r="U738" s="155"/>
      <c r="V738" s="155"/>
      <c r="W738" s="155"/>
      <c r="X738" s="155"/>
      <c r="Y738" s="155"/>
    </row>
    <row r="739">
      <c r="A739" s="817"/>
      <c r="B739" s="813"/>
      <c r="C739" s="813"/>
      <c r="D739" s="813"/>
      <c r="E739" s="813"/>
      <c r="F739" s="813"/>
      <c r="G739" s="813"/>
      <c r="H739" s="815"/>
      <c r="I739" s="813"/>
      <c r="J739" s="155"/>
      <c r="K739" s="155"/>
      <c r="L739" s="155"/>
      <c r="M739" s="155"/>
      <c r="N739" s="155"/>
      <c r="O739" s="155"/>
      <c r="P739" s="155"/>
      <c r="Q739" s="155"/>
      <c r="R739" s="155"/>
      <c r="S739" s="155"/>
      <c r="T739" s="155"/>
      <c r="U739" s="155"/>
      <c r="V739" s="155"/>
      <c r="W739" s="155"/>
      <c r="X739" s="155"/>
      <c r="Y739" s="155"/>
    </row>
    <row r="740">
      <c r="A740" s="817"/>
      <c r="B740" s="813"/>
      <c r="C740" s="813"/>
      <c r="D740" s="813"/>
      <c r="E740" s="813"/>
      <c r="F740" s="813"/>
      <c r="G740" s="813"/>
      <c r="H740" s="815"/>
      <c r="I740" s="813"/>
      <c r="J740" s="155"/>
      <c r="K740" s="155"/>
      <c r="L740" s="155"/>
      <c r="M740" s="155"/>
      <c r="N740" s="155"/>
      <c r="O740" s="155"/>
      <c r="P740" s="155"/>
      <c r="Q740" s="155"/>
      <c r="R740" s="155"/>
      <c r="S740" s="155"/>
      <c r="T740" s="155"/>
      <c r="U740" s="155"/>
      <c r="V740" s="155"/>
      <c r="W740" s="155"/>
      <c r="X740" s="155"/>
      <c r="Y740" s="155"/>
    </row>
    <row r="741">
      <c r="A741" s="817"/>
      <c r="B741" s="813"/>
      <c r="C741" s="813"/>
      <c r="D741" s="813"/>
      <c r="E741" s="813"/>
      <c r="F741" s="813"/>
      <c r="G741" s="813"/>
      <c r="H741" s="815"/>
      <c r="I741" s="813"/>
      <c r="J741" s="155"/>
      <c r="K741" s="155"/>
      <c r="L741" s="155"/>
      <c r="M741" s="155"/>
      <c r="N741" s="155"/>
      <c r="O741" s="155"/>
      <c r="P741" s="155"/>
      <c r="Q741" s="155"/>
      <c r="R741" s="155"/>
      <c r="S741" s="155"/>
      <c r="T741" s="155"/>
      <c r="U741" s="155"/>
      <c r="V741" s="155"/>
      <c r="W741" s="155"/>
      <c r="X741" s="155"/>
      <c r="Y741" s="155"/>
    </row>
    <row r="742">
      <c r="A742" s="817"/>
      <c r="B742" s="813"/>
      <c r="C742" s="813"/>
      <c r="D742" s="813"/>
      <c r="E742" s="813"/>
      <c r="F742" s="813"/>
      <c r="G742" s="813"/>
      <c r="H742" s="815"/>
      <c r="I742" s="813"/>
      <c r="J742" s="155"/>
      <c r="K742" s="155"/>
      <c r="L742" s="155"/>
      <c r="M742" s="155"/>
      <c r="N742" s="155"/>
      <c r="O742" s="155"/>
      <c r="P742" s="155"/>
      <c r="Q742" s="155"/>
      <c r="R742" s="155"/>
      <c r="S742" s="155"/>
      <c r="T742" s="155"/>
      <c r="U742" s="155"/>
      <c r="V742" s="155"/>
      <c r="W742" s="155"/>
      <c r="X742" s="155"/>
      <c r="Y742" s="155"/>
    </row>
    <row r="743">
      <c r="A743" s="817"/>
      <c r="B743" s="813"/>
      <c r="C743" s="813"/>
      <c r="D743" s="813"/>
      <c r="E743" s="813"/>
      <c r="F743" s="813"/>
      <c r="G743" s="813"/>
      <c r="H743" s="815"/>
      <c r="I743" s="813"/>
      <c r="J743" s="155"/>
      <c r="K743" s="155"/>
      <c r="L743" s="155"/>
      <c r="M743" s="155"/>
      <c r="N743" s="155"/>
      <c r="O743" s="155"/>
      <c r="P743" s="155"/>
      <c r="Q743" s="155"/>
      <c r="R743" s="155"/>
      <c r="S743" s="155"/>
      <c r="T743" s="155"/>
      <c r="U743" s="155"/>
      <c r="V743" s="155"/>
      <c r="W743" s="155"/>
      <c r="X743" s="155"/>
      <c r="Y743" s="155"/>
    </row>
    <row r="744">
      <c r="A744" s="817"/>
      <c r="B744" s="813"/>
      <c r="C744" s="813"/>
      <c r="D744" s="813"/>
      <c r="E744" s="813"/>
      <c r="F744" s="813"/>
      <c r="G744" s="813"/>
      <c r="H744" s="815"/>
      <c r="I744" s="813"/>
      <c r="J744" s="155"/>
      <c r="K744" s="155"/>
      <c r="L744" s="155"/>
      <c r="M744" s="155"/>
      <c r="N744" s="155"/>
      <c r="O744" s="155"/>
      <c r="P744" s="155"/>
      <c r="Q744" s="155"/>
      <c r="R744" s="155"/>
      <c r="S744" s="155"/>
      <c r="T744" s="155"/>
      <c r="U744" s="155"/>
      <c r="V744" s="155"/>
      <c r="W744" s="155"/>
      <c r="X744" s="155"/>
      <c r="Y744" s="155"/>
    </row>
    <row r="745">
      <c r="A745" s="817"/>
      <c r="B745" s="813"/>
      <c r="C745" s="813"/>
      <c r="D745" s="813"/>
      <c r="E745" s="813"/>
      <c r="F745" s="813"/>
      <c r="G745" s="813"/>
      <c r="H745" s="815"/>
      <c r="I745" s="813"/>
      <c r="J745" s="155"/>
      <c r="K745" s="155"/>
      <c r="L745" s="155"/>
      <c r="M745" s="155"/>
      <c r="N745" s="155"/>
      <c r="O745" s="155"/>
      <c r="P745" s="155"/>
      <c r="Q745" s="155"/>
      <c r="R745" s="155"/>
      <c r="S745" s="155"/>
      <c r="T745" s="155"/>
      <c r="U745" s="155"/>
      <c r="V745" s="155"/>
      <c r="W745" s="155"/>
      <c r="X745" s="155"/>
      <c r="Y745" s="155"/>
    </row>
    <row r="746">
      <c r="A746" s="817"/>
      <c r="B746" s="813"/>
      <c r="C746" s="813"/>
      <c r="D746" s="813"/>
      <c r="E746" s="813"/>
      <c r="F746" s="813"/>
      <c r="G746" s="813"/>
      <c r="H746" s="815"/>
      <c r="I746" s="813"/>
      <c r="J746" s="155"/>
      <c r="K746" s="155"/>
      <c r="L746" s="155"/>
      <c r="M746" s="155"/>
      <c r="N746" s="155"/>
      <c r="O746" s="155"/>
      <c r="P746" s="155"/>
      <c r="Q746" s="155"/>
      <c r="R746" s="155"/>
      <c r="S746" s="155"/>
      <c r="T746" s="155"/>
      <c r="U746" s="155"/>
      <c r="V746" s="155"/>
      <c r="W746" s="155"/>
      <c r="X746" s="155"/>
      <c r="Y746" s="155"/>
    </row>
    <row r="747">
      <c r="A747" s="817"/>
      <c r="B747" s="813"/>
      <c r="C747" s="813"/>
      <c r="D747" s="813"/>
      <c r="E747" s="813"/>
      <c r="F747" s="813"/>
      <c r="G747" s="813"/>
      <c r="H747" s="815"/>
      <c r="I747" s="813"/>
      <c r="J747" s="155"/>
      <c r="K747" s="155"/>
      <c r="L747" s="155"/>
      <c r="M747" s="155"/>
      <c r="N747" s="155"/>
      <c r="O747" s="155"/>
      <c r="P747" s="155"/>
      <c r="Q747" s="155"/>
      <c r="R747" s="155"/>
      <c r="S747" s="155"/>
      <c r="T747" s="155"/>
      <c r="U747" s="155"/>
      <c r="V747" s="155"/>
      <c r="W747" s="155"/>
      <c r="X747" s="155"/>
      <c r="Y747" s="155"/>
    </row>
    <row r="748">
      <c r="A748" s="817"/>
      <c r="B748" s="813"/>
      <c r="C748" s="813"/>
      <c r="D748" s="813"/>
      <c r="E748" s="813"/>
      <c r="F748" s="813"/>
      <c r="G748" s="813"/>
      <c r="H748" s="815"/>
      <c r="I748" s="813"/>
      <c r="J748" s="155"/>
      <c r="K748" s="155"/>
      <c r="L748" s="155"/>
      <c r="M748" s="155"/>
      <c r="N748" s="155"/>
      <c r="O748" s="155"/>
      <c r="P748" s="155"/>
      <c r="Q748" s="155"/>
      <c r="R748" s="155"/>
      <c r="S748" s="155"/>
      <c r="T748" s="155"/>
      <c r="U748" s="155"/>
      <c r="V748" s="155"/>
      <c r="W748" s="155"/>
      <c r="X748" s="155"/>
      <c r="Y748" s="155"/>
    </row>
    <row r="749">
      <c r="A749" s="817"/>
      <c r="B749" s="813"/>
      <c r="C749" s="813"/>
      <c r="D749" s="813"/>
      <c r="E749" s="813"/>
      <c r="F749" s="813"/>
      <c r="G749" s="813"/>
      <c r="H749" s="815"/>
      <c r="I749" s="813"/>
      <c r="J749" s="155"/>
      <c r="K749" s="155"/>
      <c r="L749" s="155"/>
      <c r="M749" s="155"/>
      <c r="N749" s="155"/>
      <c r="O749" s="155"/>
      <c r="P749" s="155"/>
      <c r="Q749" s="155"/>
      <c r="R749" s="155"/>
      <c r="S749" s="155"/>
      <c r="T749" s="155"/>
      <c r="U749" s="155"/>
      <c r="V749" s="155"/>
      <c r="W749" s="155"/>
      <c r="X749" s="155"/>
      <c r="Y749" s="155"/>
    </row>
    <row r="750">
      <c r="A750" s="817"/>
      <c r="B750" s="813"/>
      <c r="C750" s="813"/>
      <c r="D750" s="813"/>
      <c r="E750" s="813"/>
      <c r="F750" s="813"/>
      <c r="G750" s="813"/>
      <c r="H750" s="815"/>
      <c r="I750" s="813"/>
      <c r="J750" s="155"/>
      <c r="K750" s="155"/>
      <c r="L750" s="155"/>
      <c r="M750" s="155"/>
      <c r="N750" s="155"/>
      <c r="O750" s="155"/>
      <c r="P750" s="155"/>
      <c r="Q750" s="155"/>
      <c r="R750" s="155"/>
      <c r="S750" s="155"/>
      <c r="T750" s="155"/>
      <c r="U750" s="155"/>
      <c r="V750" s="155"/>
      <c r="W750" s="155"/>
      <c r="X750" s="155"/>
      <c r="Y750" s="155"/>
    </row>
    <row r="751">
      <c r="A751" s="817"/>
      <c r="B751" s="813"/>
      <c r="C751" s="813"/>
      <c r="D751" s="813"/>
      <c r="E751" s="813"/>
      <c r="F751" s="813"/>
      <c r="G751" s="813"/>
      <c r="H751" s="815"/>
      <c r="I751" s="813"/>
      <c r="J751" s="155"/>
      <c r="K751" s="155"/>
      <c r="L751" s="155"/>
      <c r="M751" s="155"/>
      <c r="N751" s="155"/>
      <c r="O751" s="155"/>
      <c r="P751" s="155"/>
      <c r="Q751" s="155"/>
      <c r="R751" s="155"/>
      <c r="S751" s="155"/>
      <c r="T751" s="155"/>
      <c r="U751" s="155"/>
      <c r="V751" s="155"/>
      <c r="W751" s="155"/>
      <c r="X751" s="155"/>
      <c r="Y751" s="155"/>
    </row>
    <row r="752">
      <c r="A752" s="817"/>
      <c r="B752" s="813"/>
      <c r="C752" s="813"/>
      <c r="D752" s="813"/>
      <c r="E752" s="813"/>
      <c r="F752" s="813"/>
      <c r="G752" s="813"/>
      <c r="H752" s="815"/>
      <c r="I752" s="813"/>
      <c r="J752" s="155"/>
      <c r="K752" s="155"/>
      <c r="L752" s="155"/>
      <c r="M752" s="155"/>
      <c r="N752" s="155"/>
      <c r="O752" s="155"/>
      <c r="P752" s="155"/>
      <c r="Q752" s="155"/>
      <c r="R752" s="155"/>
      <c r="S752" s="155"/>
      <c r="T752" s="155"/>
      <c r="U752" s="155"/>
      <c r="V752" s="155"/>
      <c r="W752" s="155"/>
      <c r="X752" s="155"/>
      <c r="Y752" s="155"/>
    </row>
    <row r="753">
      <c r="A753" s="817"/>
      <c r="B753" s="813"/>
      <c r="C753" s="813"/>
      <c r="D753" s="813"/>
      <c r="E753" s="813"/>
      <c r="F753" s="813"/>
      <c r="G753" s="813"/>
      <c r="H753" s="815"/>
      <c r="I753" s="813"/>
      <c r="J753" s="155"/>
      <c r="K753" s="155"/>
      <c r="L753" s="155"/>
      <c r="M753" s="155"/>
      <c r="N753" s="155"/>
      <c r="O753" s="155"/>
      <c r="P753" s="155"/>
      <c r="Q753" s="155"/>
      <c r="R753" s="155"/>
      <c r="S753" s="155"/>
      <c r="T753" s="155"/>
      <c r="U753" s="155"/>
      <c r="V753" s="155"/>
      <c r="W753" s="155"/>
      <c r="X753" s="155"/>
      <c r="Y753" s="155"/>
    </row>
    <row r="754">
      <c r="A754" s="817"/>
      <c r="B754" s="813"/>
      <c r="C754" s="813"/>
      <c r="D754" s="813"/>
      <c r="E754" s="813"/>
      <c r="F754" s="813"/>
      <c r="G754" s="813"/>
      <c r="H754" s="815"/>
      <c r="I754" s="813"/>
      <c r="J754" s="155"/>
      <c r="K754" s="155"/>
      <c r="L754" s="155"/>
      <c r="M754" s="155"/>
      <c r="N754" s="155"/>
      <c r="O754" s="155"/>
      <c r="P754" s="155"/>
      <c r="Q754" s="155"/>
      <c r="R754" s="155"/>
      <c r="S754" s="155"/>
      <c r="T754" s="155"/>
      <c r="U754" s="155"/>
      <c r="V754" s="155"/>
      <c r="W754" s="155"/>
      <c r="X754" s="155"/>
      <c r="Y754" s="155"/>
    </row>
    <row r="755">
      <c r="A755" s="817"/>
      <c r="B755" s="813"/>
      <c r="C755" s="813"/>
      <c r="D755" s="813"/>
      <c r="E755" s="813"/>
      <c r="F755" s="813"/>
      <c r="G755" s="813"/>
      <c r="H755" s="815"/>
      <c r="I755" s="813"/>
      <c r="J755" s="155"/>
      <c r="K755" s="155"/>
      <c r="L755" s="155"/>
      <c r="M755" s="155"/>
      <c r="N755" s="155"/>
      <c r="O755" s="155"/>
      <c r="P755" s="155"/>
      <c r="Q755" s="155"/>
      <c r="R755" s="155"/>
      <c r="S755" s="155"/>
      <c r="T755" s="155"/>
      <c r="U755" s="155"/>
      <c r="V755" s="155"/>
      <c r="W755" s="155"/>
      <c r="X755" s="155"/>
      <c r="Y755" s="155"/>
    </row>
    <row r="756">
      <c r="A756" s="817"/>
      <c r="B756" s="813"/>
      <c r="C756" s="813"/>
      <c r="D756" s="813"/>
      <c r="E756" s="813"/>
      <c r="F756" s="813"/>
      <c r="G756" s="813"/>
      <c r="H756" s="815"/>
      <c r="I756" s="813"/>
      <c r="J756" s="155"/>
      <c r="K756" s="155"/>
      <c r="L756" s="155"/>
      <c r="M756" s="155"/>
      <c r="N756" s="155"/>
      <c r="O756" s="155"/>
      <c r="P756" s="155"/>
      <c r="Q756" s="155"/>
      <c r="R756" s="155"/>
      <c r="S756" s="155"/>
      <c r="T756" s="155"/>
      <c r="U756" s="155"/>
      <c r="V756" s="155"/>
      <c r="W756" s="155"/>
      <c r="X756" s="155"/>
      <c r="Y756" s="155"/>
    </row>
    <row r="757">
      <c r="A757" s="817"/>
      <c r="B757" s="813"/>
      <c r="C757" s="813"/>
      <c r="D757" s="813"/>
      <c r="E757" s="813"/>
      <c r="F757" s="813"/>
      <c r="G757" s="813"/>
      <c r="H757" s="815"/>
      <c r="I757" s="813"/>
      <c r="J757" s="155"/>
      <c r="K757" s="155"/>
      <c r="L757" s="155"/>
      <c r="M757" s="155"/>
      <c r="N757" s="155"/>
      <c r="O757" s="155"/>
      <c r="P757" s="155"/>
      <c r="Q757" s="155"/>
      <c r="R757" s="155"/>
      <c r="S757" s="155"/>
      <c r="T757" s="155"/>
      <c r="U757" s="155"/>
      <c r="V757" s="155"/>
      <c r="W757" s="155"/>
      <c r="X757" s="155"/>
      <c r="Y757" s="155"/>
    </row>
    <row r="758">
      <c r="A758" s="817"/>
      <c r="B758" s="813"/>
      <c r="C758" s="813"/>
      <c r="D758" s="813"/>
      <c r="E758" s="813"/>
      <c r="F758" s="813"/>
      <c r="G758" s="813"/>
      <c r="H758" s="815"/>
      <c r="I758" s="813"/>
      <c r="J758" s="155"/>
      <c r="K758" s="155"/>
      <c r="L758" s="155"/>
      <c r="M758" s="155"/>
      <c r="N758" s="155"/>
      <c r="O758" s="155"/>
      <c r="P758" s="155"/>
      <c r="Q758" s="155"/>
      <c r="R758" s="155"/>
      <c r="S758" s="155"/>
      <c r="T758" s="155"/>
      <c r="U758" s="155"/>
      <c r="V758" s="155"/>
      <c r="W758" s="155"/>
      <c r="X758" s="155"/>
      <c r="Y758" s="155"/>
    </row>
    <row r="759">
      <c r="A759" s="817"/>
      <c r="B759" s="813"/>
      <c r="C759" s="813"/>
      <c r="D759" s="813"/>
      <c r="E759" s="813"/>
      <c r="F759" s="813"/>
      <c r="G759" s="813"/>
      <c r="H759" s="815"/>
      <c r="I759" s="813"/>
      <c r="J759" s="155"/>
      <c r="K759" s="155"/>
      <c r="L759" s="155"/>
      <c r="M759" s="155"/>
      <c r="N759" s="155"/>
      <c r="O759" s="155"/>
      <c r="P759" s="155"/>
      <c r="Q759" s="155"/>
      <c r="R759" s="155"/>
      <c r="S759" s="155"/>
      <c r="T759" s="155"/>
      <c r="U759" s="155"/>
      <c r="V759" s="155"/>
      <c r="W759" s="155"/>
      <c r="X759" s="155"/>
      <c r="Y759" s="155"/>
    </row>
    <row r="760">
      <c r="A760" s="817"/>
      <c r="B760" s="813"/>
      <c r="C760" s="813"/>
      <c r="D760" s="813"/>
      <c r="E760" s="813"/>
      <c r="F760" s="813"/>
      <c r="G760" s="813"/>
      <c r="H760" s="815"/>
      <c r="I760" s="813"/>
      <c r="J760" s="155"/>
      <c r="K760" s="155"/>
      <c r="L760" s="155"/>
      <c r="M760" s="155"/>
      <c r="N760" s="155"/>
      <c r="O760" s="155"/>
      <c r="P760" s="155"/>
      <c r="Q760" s="155"/>
      <c r="R760" s="155"/>
      <c r="S760" s="155"/>
      <c r="T760" s="155"/>
      <c r="U760" s="155"/>
      <c r="V760" s="155"/>
      <c r="W760" s="155"/>
      <c r="X760" s="155"/>
      <c r="Y760" s="155"/>
    </row>
    <row r="761">
      <c r="A761" s="817"/>
      <c r="B761" s="813"/>
      <c r="C761" s="813"/>
      <c r="D761" s="813"/>
      <c r="E761" s="813"/>
      <c r="F761" s="813"/>
      <c r="G761" s="813"/>
      <c r="H761" s="815"/>
      <c r="I761" s="813"/>
      <c r="J761" s="155"/>
      <c r="K761" s="155"/>
      <c r="L761" s="155"/>
      <c r="M761" s="155"/>
      <c r="N761" s="155"/>
      <c r="O761" s="155"/>
      <c r="P761" s="155"/>
      <c r="Q761" s="155"/>
      <c r="R761" s="155"/>
      <c r="S761" s="155"/>
      <c r="T761" s="155"/>
      <c r="U761" s="155"/>
      <c r="V761" s="155"/>
      <c r="W761" s="155"/>
      <c r="X761" s="155"/>
      <c r="Y761" s="155"/>
    </row>
    <row r="762">
      <c r="A762" s="817"/>
      <c r="B762" s="813"/>
      <c r="C762" s="813"/>
      <c r="D762" s="813"/>
      <c r="E762" s="813"/>
      <c r="F762" s="813"/>
      <c r="G762" s="813"/>
      <c r="H762" s="815"/>
      <c r="I762" s="813"/>
      <c r="J762" s="155"/>
      <c r="K762" s="155"/>
      <c r="L762" s="155"/>
      <c r="M762" s="155"/>
      <c r="N762" s="155"/>
      <c r="O762" s="155"/>
      <c r="P762" s="155"/>
      <c r="Q762" s="155"/>
      <c r="R762" s="155"/>
      <c r="S762" s="155"/>
      <c r="T762" s="155"/>
      <c r="U762" s="155"/>
      <c r="V762" s="155"/>
      <c r="W762" s="155"/>
      <c r="X762" s="155"/>
      <c r="Y762" s="155"/>
    </row>
    <row r="763">
      <c r="A763" s="817"/>
      <c r="B763" s="813"/>
      <c r="C763" s="813"/>
      <c r="D763" s="813"/>
      <c r="E763" s="813"/>
      <c r="F763" s="813"/>
      <c r="G763" s="813"/>
      <c r="H763" s="815"/>
      <c r="I763" s="813"/>
      <c r="J763" s="155"/>
      <c r="K763" s="155"/>
      <c r="L763" s="155"/>
      <c r="M763" s="155"/>
      <c r="N763" s="155"/>
      <c r="O763" s="155"/>
      <c r="P763" s="155"/>
      <c r="Q763" s="155"/>
      <c r="R763" s="155"/>
      <c r="S763" s="155"/>
      <c r="T763" s="155"/>
      <c r="U763" s="155"/>
      <c r="V763" s="155"/>
      <c r="W763" s="155"/>
      <c r="X763" s="155"/>
      <c r="Y763" s="155"/>
    </row>
    <row r="764">
      <c r="A764" s="817"/>
      <c r="B764" s="813"/>
      <c r="C764" s="813"/>
      <c r="D764" s="813"/>
      <c r="E764" s="813"/>
      <c r="F764" s="813"/>
      <c r="G764" s="813"/>
      <c r="H764" s="815"/>
      <c r="I764" s="813"/>
      <c r="J764" s="155"/>
      <c r="K764" s="155"/>
      <c r="L764" s="155"/>
      <c r="M764" s="155"/>
      <c r="N764" s="155"/>
      <c r="O764" s="155"/>
      <c r="P764" s="155"/>
      <c r="Q764" s="155"/>
      <c r="R764" s="155"/>
      <c r="S764" s="155"/>
      <c r="T764" s="155"/>
      <c r="U764" s="155"/>
      <c r="V764" s="155"/>
      <c r="W764" s="155"/>
      <c r="X764" s="155"/>
      <c r="Y764" s="155"/>
    </row>
    <row r="765">
      <c r="A765" s="817"/>
      <c r="B765" s="813"/>
      <c r="C765" s="813"/>
      <c r="D765" s="813"/>
      <c r="E765" s="813"/>
      <c r="F765" s="813"/>
      <c r="G765" s="813"/>
      <c r="H765" s="815"/>
      <c r="I765" s="813"/>
      <c r="J765" s="155"/>
      <c r="K765" s="155"/>
      <c r="L765" s="155"/>
      <c r="M765" s="155"/>
      <c r="N765" s="155"/>
      <c r="O765" s="155"/>
      <c r="P765" s="155"/>
      <c r="Q765" s="155"/>
      <c r="R765" s="155"/>
      <c r="S765" s="155"/>
      <c r="T765" s="155"/>
      <c r="U765" s="155"/>
      <c r="V765" s="155"/>
      <c r="W765" s="155"/>
      <c r="X765" s="155"/>
      <c r="Y765" s="155"/>
    </row>
    <row r="766">
      <c r="A766" s="817"/>
      <c r="B766" s="813"/>
      <c r="C766" s="813"/>
      <c r="D766" s="813"/>
      <c r="E766" s="813"/>
      <c r="F766" s="813"/>
      <c r="G766" s="813"/>
      <c r="H766" s="815"/>
      <c r="I766" s="813"/>
      <c r="J766" s="155"/>
      <c r="K766" s="155"/>
      <c r="L766" s="155"/>
      <c r="M766" s="155"/>
      <c r="N766" s="155"/>
      <c r="O766" s="155"/>
      <c r="P766" s="155"/>
      <c r="Q766" s="155"/>
      <c r="R766" s="155"/>
      <c r="S766" s="155"/>
      <c r="T766" s="155"/>
      <c r="U766" s="155"/>
      <c r="V766" s="155"/>
      <c r="W766" s="155"/>
      <c r="X766" s="155"/>
      <c r="Y766" s="155"/>
    </row>
    <row r="767">
      <c r="A767" s="817"/>
      <c r="B767" s="813"/>
      <c r="C767" s="813"/>
      <c r="D767" s="813"/>
      <c r="E767" s="813"/>
      <c r="F767" s="813"/>
      <c r="G767" s="813"/>
      <c r="H767" s="815"/>
      <c r="I767" s="813"/>
      <c r="J767" s="155"/>
      <c r="K767" s="155"/>
      <c r="L767" s="155"/>
      <c r="M767" s="155"/>
      <c r="N767" s="155"/>
      <c r="O767" s="155"/>
      <c r="P767" s="155"/>
      <c r="Q767" s="155"/>
      <c r="R767" s="155"/>
      <c r="S767" s="155"/>
      <c r="T767" s="155"/>
      <c r="U767" s="155"/>
      <c r="V767" s="155"/>
      <c r="W767" s="155"/>
      <c r="X767" s="155"/>
      <c r="Y767" s="155"/>
    </row>
    <row r="768">
      <c r="A768" s="817"/>
      <c r="B768" s="813"/>
      <c r="C768" s="813"/>
      <c r="D768" s="813"/>
      <c r="E768" s="813"/>
      <c r="F768" s="813"/>
      <c r="G768" s="813"/>
      <c r="H768" s="815"/>
      <c r="I768" s="813"/>
      <c r="J768" s="155"/>
      <c r="K768" s="155"/>
      <c r="L768" s="155"/>
      <c r="M768" s="155"/>
      <c r="N768" s="155"/>
      <c r="O768" s="155"/>
      <c r="P768" s="155"/>
      <c r="Q768" s="155"/>
      <c r="R768" s="155"/>
      <c r="S768" s="155"/>
      <c r="T768" s="155"/>
      <c r="U768" s="155"/>
      <c r="V768" s="155"/>
      <c r="W768" s="155"/>
      <c r="X768" s="155"/>
      <c r="Y768" s="155"/>
    </row>
    <row r="769">
      <c r="A769" s="817"/>
      <c r="B769" s="813"/>
      <c r="C769" s="813"/>
      <c r="D769" s="813"/>
      <c r="E769" s="813"/>
      <c r="F769" s="813"/>
      <c r="G769" s="813"/>
      <c r="H769" s="815"/>
      <c r="I769" s="813"/>
      <c r="J769" s="155"/>
      <c r="K769" s="155"/>
      <c r="L769" s="155"/>
      <c r="M769" s="155"/>
      <c r="N769" s="155"/>
      <c r="O769" s="155"/>
      <c r="P769" s="155"/>
      <c r="Q769" s="155"/>
      <c r="R769" s="155"/>
      <c r="S769" s="155"/>
      <c r="T769" s="155"/>
      <c r="U769" s="155"/>
      <c r="V769" s="155"/>
      <c r="W769" s="155"/>
      <c r="X769" s="155"/>
      <c r="Y769" s="155"/>
    </row>
    <row r="770">
      <c r="A770" s="817"/>
      <c r="B770" s="813"/>
      <c r="C770" s="813"/>
      <c r="D770" s="813"/>
      <c r="E770" s="813"/>
      <c r="F770" s="813"/>
      <c r="G770" s="813"/>
      <c r="H770" s="815"/>
      <c r="I770" s="813"/>
      <c r="J770" s="155"/>
      <c r="K770" s="155"/>
      <c r="L770" s="155"/>
      <c r="M770" s="155"/>
      <c r="N770" s="155"/>
      <c r="O770" s="155"/>
      <c r="P770" s="155"/>
      <c r="Q770" s="155"/>
      <c r="R770" s="155"/>
      <c r="S770" s="155"/>
      <c r="T770" s="155"/>
      <c r="U770" s="155"/>
      <c r="V770" s="155"/>
      <c r="W770" s="155"/>
      <c r="X770" s="155"/>
      <c r="Y770" s="155"/>
    </row>
    <row r="771">
      <c r="A771" s="817"/>
      <c r="B771" s="813"/>
      <c r="C771" s="813"/>
      <c r="D771" s="813"/>
      <c r="E771" s="813"/>
      <c r="F771" s="813"/>
      <c r="G771" s="813"/>
      <c r="H771" s="815"/>
      <c r="I771" s="813"/>
      <c r="J771" s="155"/>
      <c r="K771" s="155"/>
      <c r="L771" s="155"/>
      <c r="M771" s="155"/>
      <c r="N771" s="155"/>
      <c r="O771" s="155"/>
      <c r="P771" s="155"/>
      <c r="Q771" s="155"/>
      <c r="R771" s="155"/>
      <c r="S771" s="155"/>
      <c r="T771" s="155"/>
      <c r="U771" s="155"/>
      <c r="V771" s="155"/>
      <c r="W771" s="155"/>
      <c r="X771" s="155"/>
      <c r="Y771" s="155"/>
    </row>
    <row r="772">
      <c r="A772" s="817"/>
      <c r="B772" s="813"/>
      <c r="C772" s="813"/>
      <c r="D772" s="813"/>
      <c r="E772" s="813"/>
      <c r="F772" s="813"/>
      <c r="G772" s="813"/>
      <c r="H772" s="815"/>
      <c r="I772" s="813"/>
      <c r="J772" s="155"/>
      <c r="K772" s="155"/>
      <c r="L772" s="155"/>
      <c r="M772" s="155"/>
      <c r="N772" s="155"/>
      <c r="O772" s="155"/>
      <c r="P772" s="155"/>
      <c r="Q772" s="155"/>
      <c r="R772" s="155"/>
      <c r="S772" s="155"/>
      <c r="T772" s="155"/>
      <c r="U772" s="155"/>
      <c r="V772" s="155"/>
      <c r="W772" s="155"/>
      <c r="X772" s="155"/>
      <c r="Y772" s="155"/>
    </row>
    <row r="773">
      <c r="A773" s="817"/>
      <c r="B773" s="813"/>
      <c r="C773" s="813"/>
      <c r="D773" s="813"/>
      <c r="E773" s="813"/>
      <c r="F773" s="813"/>
      <c r="G773" s="813"/>
      <c r="H773" s="815"/>
      <c r="I773" s="813"/>
      <c r="J773" s="155"/>
      <c r="K773" s="155"/>
      <c r="L773" s="155"/>
      <c r="M773" s="155"/>
      <c r="N773" s="155"/>
      <c r="O773" s="155"/>
      <c r="P773" s="155"/>
      <c r="Q773" s="155"/>
      <c r="R773" s="155"/>
      <c r="S773" s="155"/>
      <c r="T773" s="155"/>
      <c r="U773" s="155"/>
      <c r="V773" s="155"/>
      <c r="W773" s="155"/>
      <c r="X773" s="155"/>
      <c r="Y773" s="155"/>
    </row>
    <row r="774">
      <c r="A774" s="817"/>
      <c r="B774" s="813"/>
      <c r="C774" s="813"/>
      <c r="D774" s="813"/>
      <c r="E774" s="813"/>
      <c r="F774" s="813"/>
      <c r="G774" s="813"/>
      <c r="H774" s="815"/>
      <c r="I774" s="813"/>
      <c r="J774" s="155"/>
      <c r="K774" s="155"/>
      <c r="L774" s="155"/>
      <c r="M774" s="155"/>
      <c r="N774" s="155"/>
      <c r="O774" s="155"/>
      <c r="P774" s="155"/>
      <c r="Q774" s="155"/>
      <c r="R774" s="155"/>
      <c r="S774" s="155"/>
      <c r="T774" s="155"/>
      <c r="U774" s="155"/>
      <c r="V774" s="155"/>
      <c r="W774" s="155"/>
      <c r="X774" s="155"/>
      <c r="Y774" s="155"/>
    </row>
    <row r="775">
      <c r="A775" s="817"/>
      <c r="B775" s="813"/>
      <c r="C775" s="813"/>
      <c r="D775" s="813"/>
      <c r="E775" s="813"/>
      <c r="F775" s="813"/>
      <c r="G775" s="813"/>
      <c r="H775" s="815"/>
      <c r="I775" s="813"/>
      <c r="J775" s="155"/>
      <c r="K775" s="155"/>
      <c r="L775" s="155"/>
      <c r="M775" s="155"/>
      <c r="N775" s="155"/>
      <c r="O775" s="155"/>
      <c r="P775" s="155"/>
      <c r="Q775" s="155"/>
      <c r="R775" s="155"/>
      <c r="S775" s="155"/>
      <c r="T775" s="155"/>
      <c r="U775" s="155"/>
      <c r="V775" s="155"/>
      <c r="W775" s="155"/>
      <c r="X775" s="155"/>
      <c r="Y775" s="155"/>
    </row>
    <row r="776">
      <c r="A776" s="817"/>
      <c r="B776" s="813"/>
      <c r="C776" s="813"/>
      <c r="D776" s="813"/>
      <c r="E776" s="813"/>
      <c r="F776" s="813"/>
      <c r="G776" s="813"/>
      <c r="H776" s="815"/>
      <c r="I776" s="813"/>
      <c r="J776" s="155"/>
      <c r="K776" s="155"/>
      <c r="L776" s="155"/>
      <c r="M776" s="155"/>
      <c r="N776" s="155"/>
      <c r="O776" s="155"/>
      <c r="P776" s="155"/>
      <c r="Q776" s="155"/>
      <c r="R776" s="155"/>
      <c r="S776" s="155"/>
      <c r="T776" s="155"/>
      <c r="U776" s="155"/>
      <c r="V776" s="155"/>
      <c r="W776" s="155"/>
      <c r="X776" s="155"/>
      <c r="Y776" s="155"/>
    </row>
    <row r="777">
      <c r="A777" s="817"/>
      <c r="B777" s="813"/>
      <c r="C777" s="813"/>
      <c r="D777" s="813"/>
      <c r="E777" s="813"/>
      <c r="F777" s="813"/>
      <c r="G777" s="813"/>
      <c r="H777" s="815"/>
      <c r="I777" s="813"/>
      <c r="J777" s="155"/>
      <c r="K777" s="155"/>
      <c r="L777" s="155"/>
      <c r="M777" s="155"/>
      <c r="N777" s="155"/>
      <c r="O777" s="155"/>
      <c r="P777" s="155"/>
      <c r="Q777" s="155"/>
      <c r="R777" s="155"/>
      <c r="S777" s="155"/>
      <c r="T777" s="155"/>
      <c r="U777" s="155"/>
      <c r="V777" s="155"/>
      <c r="W777" s="155"/>
      <c r="X777" s="155"/>
      <c r="Y777" s="155"/>
    </row>
    <row r="778">
      <c r="A778" s="817"/>
      <c r="B778" s="813"/>
      <c r="C778" s="813"/>
      <c r="D778" s="813"/>
      <c r="E778" s="813"/>
      <c r="F778" s="813"/>
      <c r="G778" s="813"/>
      <c r="H778" s="815"/>
      <c r="I778" s="813"/>
      <c r="J778" s="155"/>
      <c r="K778" s="155"/>
      <c r="L778" s="155"/>
      <c r="M778" s="155"/>
      <c r="N778" s="155"/>
      <c r="O778" s="155"/>
      <c r="P778" s="155"/>
      <c r="Q778" s="155"/>
      <c r="R778" s="155"/>
      <c r="S778" s="155"/>
      <c r="T778" s="155"/>
      <c r="U778" s="155"/>
      <c r="V778" s="155"/>
      <c r="W778" s="155"/>
      <c r="X778" s="155"/>
      <c r="Y778" s="155"/>
    </row>
    <row r="779">
      <c r="A779" s="817"/>
      <c r="B779" s="813"/>
      <c r="C779" s="813"/>
      <c r="D779" s="813"/>
      <c r="E779" s="813"/>
      <c r="F779" s="813"/>
      <c r="G779" s="813"/>
      <c r="H779" s="815"/>
      <c r="I779" s="813"/>
      <c r="J779" s="155"/>
      <c r="K779" s="155"/>
      <c r="L779" s="155"/>
      <c r="M779" s="155"/>
      <c r="N779" s="155"/>
      <c r="O779" s="155"/>
      <c r="P779" s="155"/>
      <c r="Q779" s="155"/>
      <c r="R779" s="155"/>
      <c r="S779" s="155"/>
      <c r="T779" s="155"/>
      <c r="U779" s="155"/>
      <c r="V779" s="155"/>
      <c r="W779" s="155"/>
      <c r="X779" s="155"/>
      <c r="Y779" s="155"/>
    </row>
    <row r="780">
      <c r="A780" s="817"/>
      <c r="B780" s="813"/>
      <c r="C780" s="813"/>
      <c r="D780" s="813"/>
      <c r="E780" s="813"/>
      <c r="F780" s="813"/>
      <c r="G780" s="813"/>
      <c r="H780" s="815"/>
      <c r="I780" s="813"/>
      <c r="J780" s="155"/>
      <c r="K780" s="155"/>
      <c r="L780" s="155"/>
      <c r="M780" s="155"/>
      <c r="N780" s="155"/>
      <c r="O780" s="155"/>
      <c r="P780" s="155"/>
      <c r="Q780" s="155"/>
      <c r="R780" s="155"/>
      <c r="S780" s="155"/>
      <c r="T780" s="155"/>
      <c r="U780" s="155"/>
      <c r="V780" s="155"/>
      <c r="W780" s="155"/>
      <c r="X780" s="155"/>
      <c r="Y780" s="155"/>
    </row>
    <row r="781">
      <c r="A781" s="817"/>
      <c r="B781" s="813"/>
      <c r="C781" s="813"/>
      <c r="D781" s="813"/>
      <c r="E781" s="813"/>
      <c r="F781" s="813"/>
      <c r="G781" s="813"/>
      <c r="H781" s="815"/>
      <c r="I781" s="813"/>
      <c r="J781" s="155"/>
      <c r="K781" s="155"/>
      <c r="L781" s="155"/>
      <c r="M781" s="155"/>
      <c r="N781" s="155"/>
      <c r="O781" s="155"/>
      <c r="P781" s="155"/>
      <c r="Q781" s="155"/>
      <c r="R781" s="155"/>
      <c r="S781" s="155"/>
      <c r="T781" s="155"/>
      <c r="U781" s="155"/>
      <c r="V781" s="155"/>
      <c r="W781" s="155"/>
      <c r="X781" s="155"/>
      <c r="Y781" s="155"/>
    </row>
    <row r="782">
      <c r="A782" s="817"/>
      <c r="B782" s="813"/>
      <c r="C782" s="813"/>
      <c r="D782" s="813"/>
      <c r="E782" s="813"/>
      <c r="F782" s="813"/>
      <c r="G782" s="813"/>
      <c r="H782" s="815"/>
      <c r="I782" s="813"/>
      <c r="J782" s="155"/>
      <c r="K782" s="155"/>
      <c r="L782" s="155"/>
      <c r="M782" s="155"/>
      <c r="N782" s="155"/>
      <c r="O782" s="155"/>
      <c r="P782" s="155"/>
      <c r="Q782" s="155"/>
      <c r="R782" s="155"/>
      <c r="S782" s="155"/>
      <c r="T782" s="155"/>
      <c r="U782" s="155"/>
      <c r="V782" s="155"/>
      <c r="W782" s="155"/>
      <c r="X782" s="155"/>
      <c r="Y782" s="155"/>
    </row>
    <row r="783">
      <c r="A783" s="817"/>
      <c r="B783" s="813"/>
      <c r="C783" s="813"/>
      <c r="D783" s="813"/>
      <c r="E783" s="813"/>
      <c r="F783" s="813"/>
      <c r="G783" s="813"/>
      <c r="H783" s="815"/>
      <c r="I783" s="813"/>
      <c r="J783" s="155"/>
      <c r="K783" s="155"/>
      <c r="L783" s="155"/>
      <c r="M783" s="155"/>
      <c r="N783" s="155"/>
      <c r="O783" s="155"/>
      <c r="P783" s="155"/>
      <c r="Q783" s="155"/>
      <c r="R783" s="155"/>
      <c r="S783" s="155"/>
      <c r="T783" s="155"/>
      <c r="U783" s="155"/>
      <c r="V783" s="155"/>
      <c r="W783" s="155"/>
      <c r="X783" s="155"/>
      <c r="Y783" s="155"/>
    </row>
    <row r="784">
      <c r="A784" s="817"/>
      <c r="B784" s="813"/>
      <c r="C784" s="813"/>
      <c r="D784" s="813"/>
      <c r="E784" s="813"/>
      <c r="F784" s="813"/>
      <c r="G784" s="813"/>
      <c r="H784" s="815"/>
      <c r="I784" s="813"/>
      <c r="J784" s="155"/>
      <c r="K784" s="155"/>
      <c r="L784" s="155"/>
      <c r="M784" s="155"/>
      <c r="N784" s="155"/>
      <c r="O784" s="155"/>
      <c r="P784" s="155"/>
      <c r="Q784" s="155"/>
      <c r="R784" s="155"/>
      <c r="S784" s="155"/>
      <c r="T784" s="155"/>
      <c r="U784" s="155"/>
      <c r="V784" s="155"/>
      <c r="W784" s="155"/>
      <c r="X784" s="155"/>
      <c r="Y784" s="155"/>
    </row>
    <row r="785">
      <c r="A785" s="817"/>
      <c r="B785" s="813"/>
      <c r="C785" s="813"/>
      <c r="D785" s="813"/>
      <c r="E785" s="813"/>
      <c r="F785" s="813"/>
      <c r="G785" s="813"/>
      <c r="H785" s="815"/>
      <c r="I785" s="813"/>
      <c r="J785" s="155"/>
      <c r="K785" s="155"/>
      <c r="L785" s="155"/>
      <c r="M785" s="155"/>
      <c r="N785" s="155"/>
      <c r="O785" s="155"/>
      <c r="P785" s="155"/>
      <c r="Q785" s="155"/>
      <c r="R785" s="155"/>
      <c r="S785" s="155"/>
      <c r="T785" s="155"/>
      <c r="U785" s="155"/>
      <c r="V785" s="155"/>
      <c r="W785" s="155"/>
      <c r="X785" s="155"/>
      <c r="Y785" s="155"/>
    </row>
    <row r="786">
      <c r="A786" s="817"/>
      <c r="B786" s="813"/>
      <c r="C786" s="813"/>
      <c r="D786" s="813"/>
      <c r="E786" s="813"/>
      <c r="F786" s="813"/>
      <c r="G786" s="813"/>
      <c r="H786" s="815"/>
      <c r="I786" s="813"/>
      <c r="J786" s="155"/>
      <c r="K786" s="155"/>
      <c r="L786" s="155"/>
      <c r="M786" s="155"/>
      <c r="N786" s="155"/>
      <c r="O786" s="155"/>
      <c r="P786" s="155"/>
      <c r="Q786" s="155"/>
      <c r="R786" s="155"/>
      <c r="S786" s="155"/>
      <c r="T786" s="155"/>
      <c r="U786" s="155"/>
      <c r="V786" s="155"/>
      <c r="W786" s="155"/>
      <c r="X786" s="155"/>
      <c r="Y786" s="155"/>
    </row>
    <row r="787">
      <c r="A787" s="817"/>
      <c r="B787" s="813"/>
      <c r="C787" s="813"/>
      <c r="D787" s="813"/>
      <c r="E787" s="813"/>
      <c r="F787" s="813"/>
      <c r="G787" s="813"/>
      <c r="H787" s="815"/>
      <c r="I787" s="813"/>
      <c r="J787" s="155"/>
      <c r="K787" s="155"/>
      <c r="L787" s="155"/>
      <c r="M787" s="155"/>
      <c r="N787" s="155"/>
      <c r="O787" s="155"/>
      <c r="P787" s="155"/>
      <c r="Q787" s="155"/>
      <c r="R787" s="155"/>
      <c r="S787" s="155"/>
      <c r="T787" s="155"/>
      <c r="U787" s="155"/>
      <c r="V787" s="155"/>
      <c r="W787" s="155"/>
      <c r="X787" s="155"/>
      <c r="Y787" s="155"/>
    </row>
    <row r="788">
      <c r="A788" s="817"/>
      <c r="B788" s="813"/>
      <c r="C788" s="813"/>
      <c r="D788" s="813"/>
      <c r="E788" s="813"/>
      <c r="F788" s="813"/>
      <c r="G788" s="813"/>
      <c r="H788" s="815"/>
      <c r="I788" s="813"/>
      <c r="J788" s="155"/>
      <c r="K788" s="155"/>
      <c r="L788" s="155"/>
      <c r="M788" s="155"/>
      <c r="N788" s="155"/>
      <c r="O788" s="155"/>
      <c r="P788" s="155"/>
      <c r="Q788" s="155"/>
      <c r="R788" s="155"/>
      <c r="S788" s="155"/>
      <c r="T788" s="155"/>
      <c r="U788" s="155"/>
      <c r="V788" s="155"/>
      <c r="W788" s="155"/>
      <c r="X788" s="155"/>
      <c r="Y788" s="155"/>
    </row>
    <row r="789">
      <c r="A789" s="817"/>
      <c r="B789" s="813"/>
      <c r="C789" s="813"/>
      <c r="D789" s="813"/>
      <c r="E789" s="813"/>
      <c r="F789" s="813"/>
      <c r="G789" s="813"/>
      <c r="H789" s="815"/>
      <c r="I789" s="813"/>
      <c r="J789" s="155"/>
      <c r="K789" s="155"/>
      <c r="L789" s="155"/>
      <c r="M789" s="155"/>
      <c r="N789" s="155"/>
      <c r="O789" s="155"/>
      <c r="P789" s="155"/>
      <c r="Q789" s="155"/>
      <c r="R789" s="155"/>
      <c r="S789" s="155"/>
      <c r="T789" s="155"/>
      <c r="U789" s="155"/>
      <c r="V789" s="155"/>
      <c r="W789" s="155"/>
      <c r="X789" s="155"/>
      <c r="Y789" s="155"/>
    </row>
    <row r="790">
      <c r="A790" s="817"/>
      <c r="B790" s="813"/>
      <c r="C790" s="813"/>
      <c r="D790" s="813"/>
      <c r="E790" s="813"/>
      <c r="F790" s="813"/>
      <c r="G790" s="813"/>
      <c r="H790" s="815"/>
      <c r="I790" s="813"/>
      <c r="J790" s="155"/>
      <c r="K790" s="155"/>
      <c r="L790" s="155"/>
      <c r="M790" s="155"/>
      <c r="N790" s="155"/>
      <c r="O790" s="155"/>
      <c r="P790" s="155"/>
      <c r="Q790" s="155"/>
      <c r="R790" s="155"/>
      <c r="S790" s="155"/>
      <c r="T790" s="155"/>
      <c r="U790" s="155"/>
      <c r="V790" s="155"/>
      <c r="W790" s="155"/>
      <c r="X790" s="155"/>
      <c r="Y790" s="155"/>
    </row>
    <row r="791">
      <c r="A791" s="817"/>
      <c r="B791" s="813"/>
      <c r="C791" s="813"/>
      <c r="D791" s="813"/>
      <c r="E791" s="813"/>
      <c r="F791" s="813"/>
      <c r="G791" s="813"/>
      <c r="H791" s="815"/>
      <c r="I791" s="813"/>
      <c r="J791" s="155"/>
      <c r="K791" s="155"/>
      <c r="L791" s="155"/>
      <c r="M791" s="155"/>
      <c r="N791" s="155"/>
      <c r="O791" s="155"/>
      <c r="P791" s="155"/>
      <c r="Q791" s="155"/>
      <c r="R791" s="155"/>
      <c r="S791" s="155"/>
      <c r="T791" s="155"/>
      <c r="U791" s="155"/>
      <c r="V791" s="155"/>
      <c r="W791" s="155"/>
      <c r="X791" s="155"/>
      <c r="Y791" s="155"/>
    </row>
    <row r="792">
      <c r="A792" s="817"/>
      <c r="B792" s="813"/>
      <c r="C792" s="813"/>
      <c r="D792" s="813"/>
      <c r="E792" s="813"/>
      <c r="F792" s="813"/>
      <c r="G792" s="813"/>
      <c r="H792" s="815"/>
      <c r="I792" s="813"/>
      <c r="J792" s="155"/>
      <c r="K792" s="155"/>
      <c r="L792" s="155"/>
      <c r="M792" s="155"/>
      <c r="N792" s="155"/>
      <c r="O792" s="155"/>
      <c r="P792" s="155"/>
      <c r="Q792" s="155"/>
      <c r="R792" s="155"/>
      <c r="S792" s="155"/>
      <c r="T792" s="155"/>
      <c r="U792" s="155"/>
      <c r="V792" s="155"/>
      <c r="W792" s="155"/>
      <c r="X792" s="155"/>
      <c r="Y792" s="155"/>
    </row>
    <row r="793">
      <c r="A793" s="817"/>
      <c r="B793" s="813"/>
      <c r="C793" s="813"/>
      <c r="D793" s="813"/>
      <c r="E793" s="813"/>
      <c r="F793" s="813"/>
      <c r="G793" s="813"/>
      <c r="H793" s="815"/>
      <c r="I793" s="813"/>
      <c r="J793" s="155"/>
      <c r="K793" s="155"/>
      <c r="L793" s="155"/>
      <c r="M793" s="155"/>
      <c r="N793" s="155"/>
      <c r="O793" s="155"/>
      <c r="P793" s="155"/>
      <c r="Q793" s="155"/>
      <c r="R793" s="155"/>
      <c r="S793" s="155"/>
      <c r="T793" s="155"/>
      <c r="U793" s="155"/>
      <c r="V793" s="155"/>
      <c r="W793" s="155"/>
      <c r="X793" s="155"/>
      <c r="Y793" s="155"/>
    </row>
    <row r="794">
      <c r="A794" s="817"/>
      <c r="B794" s="813"/>
      <c r="C794" s="813"/>
      <c r="D794" s="813"/>
      <c r="E794" s="813"/>
      <c r="F794" s="813"/>
      <c r="G794" s="813"/>
      <c r="H794" s="815"/>
      <c r="I794" s="813"/>
      <c r="J794" s="155"/>
      <c r="K794" s="155"/>
      <c r="L794" s="155"/>
      <c r="M794" s="155"/>
      <c r="N794" s="155"/>
      <c r="O794" s="155"/>
      <c r="P794" s="155"/>
      <c r="Q794" s="155"/>
      <c r="R794" s="155"/>
      <c r="S794" s="155"/>
      <c r="T794" s="155"/>
      <c r="U794" s="155"/>
      <c r="V794" s="155"/>
      <c r="W794" s="155"/>
      <c r="X794" s="155"/>
      <c r="Y794" s="155"/>
    </row>
    <row r="795">
      <c r="A795" s="817"/>
      <c r="B795" s="813"/>
      <c r="C795" s="813"/>
      <c r="D795" s="813"/>
      <c r="E795" s="813"/>
      <c r="F795" s="813"/>
      <c r="G795" s="813"/>
      <c r="H795" s="815"/>
      <c r="I795" s="813"/>
      <c r="J795" s="155"/>
      <c r="K795" s="155"/>
      <c r="L795" s="155"/>
      <c r="M795" s="155"/>
      <c r="N795" s="155"/>
      <c r="O795" s="155"/>
      <c r="P795" s="155"/>
      <c r="Q795" s="155"/>
      <c r="R795" s="155"/>
      <c r="S795" s="155"/>
      <c r="T795" s="155"/>
      <c r="U795" s="155"/>
      <c r="V795" s="155"/>
      <c r="W795" s="155"/>
      <c r="X795" s="155"/>
      <c r="Y795" s="155"/>
    </row>
    <row r="796">
      <c r="A796" s="817"/>
      <c r="B796" s="813"/>
      <c r="C796" s="813"/>
      <c r="D796" s="813"/>
      <c r="E796" s="813"/>
      <c r="F796" s="813"/>
      <c r="G796" s="813"/>
      <c r="H796" s="815"/>
      <c r="I796" s="813"/>
      <c r="J796" s="155"/>
      <c r="K796" s="155"/>
      <c r="L796" s="155"/>
      <c r="M796" s="155"/>
      <c r="N796" s="155"/>
      <c r="O796" s="155"/>
      <c r="P796" s="155"/>
      <c r="Q796" s="155"/>
      <c r="R796" s="155"/>
      <c r="S796" s="155"/>
      <c r="T796" s="155"/>
      <c r="U796" s="155"/>
      <c r="V796" s="155"/>
      <c r="W796" s="155"/>
      <c r="X796" s="155"/>
      <c r="Y796" s="155"/>
    </row>
    <row r="797">
      <c r="A797" s="817"/>
      <c r="B797" s="813"/>
      <c r="C797" s="813"/>
      <c r="D797" s="813"/>
      <c r="E797" s="813"/>
      <c r="F797" s="813"/>
      <c r="G797" s="813"/>
      <c r="H797" s="815"/>
      <c r="I797" s="813"/>
      <c r="J797" s="155"/>
      <c r="K797" s="155"/>
      <c r="L797" s="155"/>
      <c r="M797" s="155"/>
      <c r="N797" s="155"/>
      <c r="O797" s="155"/>
      <c r="P797" s="155"/>
      <c r="Q797" s="155"/>
      <c r="R797" s="155"/>
      <c r="S797" s="155"/>
      <c r="T797" s="155"/>
      <c r="U797" s="155"/>
      <c r="V797" s="155"/>
      <c r="W797" s="155"/>
      <c r="X797" s="155"/>
      <c r="Y797" s="155"/>
    </row>
    <row r="798">
      <c r="A798" s="817"/>
      <c r="B798" s="813"/>
      <c r="C798" s="813"/>
      <c r="D798" s="813"/>
      <c r="E798" s="813"/>
      <c r="F798" s="813"/>
      <c r="G798" s="813"/>
      <c r="H798" s="815"/>
      <c r="I798" s="813"/>
      <c r="J798" s="155"/>
      <c r="K798" s="155"/>
      <c r="L798" s="155"/>
      <c r="M798" s="155"/>
      <c r="N798" s="155"/>
      <c r="O798" s="155"/>
      <c r="P798" s="155"/>
      <c r="Q798" s="155"/>
      <c r="R798" s="155"/>
      <c r="S798" s="155"/>
      <c r="T798" s="155"/>
      <c r="U798" s="155"/>
      <c r="V798" s="155"/>
      <c r="W798" s="155"/>
      <c r="X798" s="155"/>
      <c r="Y798" s="155"/>
    </row>
    <row r="799">
      <c r="A799" s="817"/>
      <c r="B799" s="813"/>
      <c r="C799" s="813"/>
      <c r="D799" s="813"/>
      <c r="E799" s="813"/>
      <c r="F799" s="813"/>
      <c r="G799" s="813"/>
      <c r="H799" s="815"/>
      <c r="I799" s="813"/>
      <c r="J799" s="155"/>
      <c r="K799" s="155"/>
      <c r="L799" s="155"/>
      <c r="M799" s="155"/>
      <c r="N799" s="155"/>
      <c r="O799" s="155"/>
      <c r="P799" s="155"/>
      <c r="Q799" s="155"/>
      <c r="R799" s="155"/>
      <c r="S799" s="155"/>
      <c r="T799" s="155"/>
      <c r="U799" s="155"/>
      <c r="V799" s="155"/>
      <c r="W799" s="155"/>
      <c r="X799" s="155"/>
      <c r="Y799" s="155"/>
    </row>
    <row r="800">
      <c r="A800" s="817"/>
      <c r="B800" s="813"/>
      <c r="C800" s="813"/>
      <c r="D800" s="813"/>
      <c r="E800" s="813"/>
      <c r="F800" s="813"/>
      <c r="G800" s="813"/>
      <c r="H800" s="815"/>
      <c r="I800" s="813"/>
      <c r="J800" s="155"/>
      <c r="K800" s="155"/>
      <c r="L800" s="155"/>
      <c r="M800" s="155"/>
      <c r="N800" s="155"/>
      <c r="O800" s="155"/>
      <c r="P800" s="155"/>
      <c r="Q800" s="155"/>
      <c r="R800" s="155"/>
      <c r="S800" s="155"/>
      <c r="T800" s="155"/>
      <c r="U800" s="155"/>
      <c r="V800" s="155"/>
      <c r="W800" s="155"/>
      <c r="X800" s="155"/>
      <c r="Y800" s="155"/>
    </row>
    <row r="801">
      <c r="A801" s="817"/>
      <c r="B801" s="813"/>
      <c r="C801" s="813"/>
      <c r="D801" s="813"/>
      <c r="E801" s="813"/>
      <c r="F801" s="813"/>
      <c r="G801" s="813"/>
      <c r="H801" s="815"/>
      <c r="I801" s="813"/>
      <c r="J801" s="155"/>
      <c r="K801" s="155"/>
      <c r="L801" s="155"/>
      <c r="M801" s="155"/>
      <c r="N801" s="155"/>
      <c r="O801" s="155"/>
      <c r="P801" s="155"/>
      <c r="Q801" s="155"/>
      <c r="R801" s="155"/>
      <c r="S801" s="155"/>
      <c r="T801" s="155"/>
      <c r="U801" s="155"/>
      <c r="V801" s="155"/>
      <c r="W801" s="155"/>
      <c r="X801" s="155"/>
      <c r="Y801" s="155"/>
    </row>
    <row r="802">
      <c r="A802" s="817"/>
      <c r="B802" s="813"/>
      <c r="C802" s="813"/>
      <c r="D802" s="813"/>
      <c r="E802" s="813"/>
      <c r="F802" s="813"/>
      <c r="G802" s="813"/>
      <c r="H802" s="815"/>
      <c r="I802" s="813"/>
      <c r="J802" s="155"/>
      <c r="K802" s="155"/>
      <c r="L802" s="155"/>
      <c r="M802" s="155"/>
      <c r="N802" s="155"/>
      <c r="O802" s="155"/>
      <c r="P802" s="155"/>
      <c r="Q802" s="155"/>
      <c r="R802" s="155"/>
      <c r="S802" s="155"/>
      <c r="T802" s="155"/>
      <c r="U802" s="155"/>
      <c r="V802" s="155"/>
      <c r="W802" s="155"/>
      <c r="X802" s="155"/>
      <c r="Y802" s="155"/>
    </row>
    <row r="803">
      <c r="A803" s="817"/>
      <c r="B803" s="813"/>
      <c r="C803" s="813"/>
      <c r="D803" s="813"/>
      <c r="E803" s="813"/>
      <c r="F803" s="813"/>
      <c r="G803" s="813"/>
      <c r="H803" s="815"/>
      <c r="I803" s="813"/>
      <c r="J803" s="155"/>
      <c r="K803" s="155"/>
      <c r="L803" s="155"/>
      <c r="M803" s="155"/>
      <c r="N803" s="155"/>
      <c r="O803" s="155"/>
      <c r="P803" s="155"/>
      <c r="Q803" s="155"/>
      <c r="R803" s="155"/>
      <c r="S803" s="155"/>
      <c r="T803" s="155"/>
      <c r="U803" s="155"/>
      <c r="V803" s="155"/>
      <c r="W803" s="155"/>
      <c r="X803" s="155"/>
      <c r="Y803" s="155"/>
    </row>
    <row r="804">
      <c r="A804" s="817"/>
      <c r="B804" s="813"/>
      <c r="C804" s="813"/>
      <c r="D804" s="813"/>
      <c r="E804" s="813"/>
      <c r="F804" s="813"/>
      <c r="G804" s="813"/>
      <c r="H804" s="815"/>
      <c r="I804" s="813"/>
      <c r="J804" s="155"/>
      <c r="K804" s="155"/>
      <c r="L804" s="155"/>
      <c r="M804" s="155"/>
      <c r="N804" s="155"/>
      <c r="O804" s="155"/>
      <c r="P804" s="155"/>
      <c r="Q804" s="155"/>
      <c r="R804" s="155"/>
      <c r="S804" s="155"/>
      <c r="T804" s="155"/>
      <c r="U804" s="155"/>
      <c r="V804" s="155"/>
      <c r="W804" s="155"/>
      <c r="X804" s="155"/>
      <c r="Y804" s="155"/>
    </row>
    <row r="805">
      <c r="A805" s="817"/>
      <c r="B805" s="813"/>
      <c r="C805" s="813"/>
      <c r="D805" s="813"/>
      <c r="E805" s="813"/>
      <c r="F805" s="813"/>
      <c r="G805" s="813"/>
      <c r="H805" s="815"/>
      <c r="I805" s="813"/>
      <c r="J805" s="155"/>
      <c r="K805" s="155"/>
      <c r="L805" s="155"/>
      <c r="M805" s="155"/>
      <c r="N805" s="155"/>
      <c r="O805" s="155"/>
      <c r="P805" s="155"/>
      <c r="Q805" s="155"/>
      <c r="R805" s="155"/>
      <c r="S805" s="155"/>
      <c r="T805" s="155"/>
      <c r="U805" s="155"/>
      <c r="V805" s="155"/>
      <c r="W805" s="155"/>
      <c r="X805" s="155"/>
      <c r="Y805" s="155"/>
    </row>
    <row r="806">
      <c r="A806" s="817"/>
      <c r="B806" s="813"/>
      <c r="C806" s="813"/>
      <c r="D806" s="813"/>
      <c r="E806" s="813"/>
      <c r="F806" s="813"/>
      <c r="G806" s="813"/>
      <c r="H806" s="815"/>
      <c r="I806" s="813"/>
      <c r="J806" s="155"/>
      <c r="K806" s="155"/>
      <c r="L806" s="155"/>
      <c r="M806" s="155"/>
      <c r="N806" s="155"/>
      <c r="O806" s="155"/>
      <c r="P806" s="155"/>
      <c r="Q806" s="155"/>
      <c r="R806" s="155"/>
      <c r="S806" s="155"/>
      <c r="T806" s="155"/>
      <c r="U806" s="155"/>
      <c r="V806" s="155"/>
      <c r="W806" s="155"/>
      <c r="X806" s="155"/>
      <c r="Y806" s="155"/>
    </row>
    <row r="807">
      <c r="A807" s="817"/>
      <c r="B807" s="813"/>
      <c r="C807" s="813"/>
      <c r="D807" s="813"/>
      <c r="E807" s="813"/>
      <c r="F807" s="813"/>
      <c r="G807" s="813"/>
      <c r="H807" s="815"/>
      <c r="I807" s="813"/>
      <c r="J807" s="155"/>
      <c r="K807" s="155"/>
      <c r="L807" s="155"/>
      <c r="M807" s="155"/>
      <c r="N807" s="155"/>
      <c r="O807" s="155"/>
      <c r="P807" s="155"/>
      <c r="Q807" s="155"/>
      <c r="R807" s="155"/>
      <c r="S807" s="155"/>
      <c r="T807" s="155"/>
      <c r="U807" s="155"/>
      <c r="V807" s="155"/>
      <c r="W807" s="155"/>
      <c r="X807" s="155"/>
      <c r="Y807" s="155"/>
    </row>
    <row r="808">
      <c r="A808" s="817"/>
      <c r="B808" s="813"/>
      <c r="C808" s="813"/>
      <c r="D808" s="813"/>
      <c r="E808" s="813"/>
      <c r="F808" s="813"/>
      <c r="G808" s="813"/>
      <c r="H808" s="815"/>
      <c r="I808" s="813"/>
      <c r="J808" s="155"/>
      <c r="K808" s="155"/>
      <c r="L808" s="155"/>
      <c r="M808" s="155"/>
      <c r="N808" s="155"/>
      <c r="O808" s="155"/>
      <c r="P808" s="155"/>
      <c r="Q808" s="155"/>
      <c r="R808" s="155"/>
      <c r="S808" s="155"/>
      <c r="T808" s="155"/>
      <c r="U808" s="155"/>
      <c r="V808" s="155"/>
      <c r="W808" s="155"/>
      <c r="X808" s="155"/>
      <c r="Y808" s="155"/>
    </row>
    <row r="809">
      <c r="A809" s="817"/>
      <c r="B809" s="813"/>
      <c r="C809" s="813"/>
      <c r="D809" s="813"/>
      <c r="E809" s="813"/>
      <c r="F809" s="813"/>
      <c r="G809" s="813"/>
      <c r="H809" s="815"/>
      <c r="I809" s="813"/>
      <c r="J809" s="155"/>
      <c r="K809" s="155"/>
      <c r="L809" s="155"/>
      <c r="M809" s="155"/>
      <c r="N809" s="155"/>
      <c r="O809" s="155"/>
      <c r="P809" s="155"/>
      <c r="Q809" s="155"/>
      <c r="R809" s="155"/>
      <c r="S809" s="155"/>
      <c r="T809" s="155"/>
      <c r="U809" s="155"/>
      <c r="V809" s="155"/>
      <c r="W809" s="155"/>
      <c r="X809" s="155"/>
      <c r="Y809" s="155"/>
    </row>
    <row r="810">
      <c r="A810" s="817"/>
      <c r="B810" s="813"/>
      <c r="C810" s="813"/>
      <c r="D810" s="813"/>
      <c r="E810" s="813"/>
      <c r="F810" s="813"/>
      <c r="G810" s="813"/>
      <c r="H810" s="815"/>
      <c r="I810" s="813"/>
      <c r="J810" s="155"/>
      <c r="K810" s="155"/>
      <c r="L810" s="155"/>
      <c r="M810" s="155"/>
      <c r="N810" s="155"/>
      <c r="O810" s="155"/>
      <c r="P810" s="155"/>
      <c r="Q810" s="155"/>
      <c r="R810" s="155"/>
      <c r="S810" s="155"/>
      <c r="T810" s="155"/>
      <c r="U810" s="155"/>
      <c r="V810" s="155"/>
      <c r="W810" s="155"/>
      <c r="X810" s="155"/>
      <c r="Y810" s="155"/>
    </row>
    <row r="811">
      <c r="A811" s="817"/>
      <c r="B811" s="813"/>
      <c r="C811" s="813"/>
      <c r="D811" s="813"/>
      <c r="E811" s="813"/>
      <c r="F811" s="813"/>
      <c r="G811" s="813"/>
      <c r="H811" s="815"/>
      <c r="I811" s="813"/>
      <c r="J811" s="155"/>
      <c r="K811" s="155"/>
      <c r="L811" s="155"/>
      <c r="M811" s="155"/>
      <c r="N811" s="155"/>
      <c r="O811" s="155"/>
      <c r="P811" s="155"/>
      <c r="Q811" s="155"/>
      <c r="R811" s="155"/>
      <c r="S811" s="155"/>
      <c r="T811" s="155"/>
      <c r="U811" s="155"/>
      <c r="V811" s="155"/>
      <c r="W811" s="155"/>
      <c r="X811" s="155"/>
      <c r="Y811" s="155"/>
    </row>
    <row r="812">
      <c r="A812" s="817"/>
      <c r="B812" s="813"/>
      <c r="C812" s="813"/>
      <c r="D812" s="813"/>
      <c r="E812" s="813"/>
      <c r="F812" s="813"/>
      <c r="G812" s="813"/>
      <c r="H812" s="815"/>
      <c r="I812" s="813"/>
      <c r="J812" s="155"/>
      <c r="K812" s="155"/>
      <c r="L812" s="155"/>
      <c r="M812" s="155"/>
      <c r="N812" s="155"/>
      <c r="O812" s="155"/>
      <c r="P812" s="155"/>
      <c r="Q812" s="155"/>
      <c r="R812" s="155"/>
      <c r="S812" s="155"/>
      <c r="T812" s="155"/>
      <c r="U812" s="155"/>
      <c r="V812" s="155"/>
      <c r="W812" s="155"/>
      <c r="X812" s="155"/>
      <c r="Y812" s="155"/>
    </row>
    <row r="813">
      <c r="A813" s="817"/>
      <c r="B813" s="813"/>
      <c r="C813" s="813"/>
      <c r="D813" s="813"/>
      <c r="E813" s="813"/>
      <c r="F813" s="813"/>
      <c r="G813" s="813"/>
      <c r="H813" s="815"/>
      <c r="I813" s="813"/>
      <c r="J813" s="155"/>
      <c r="K813" s="155"/>
      <c r="L813" s="155"/>
      <c r="M813" s="155"/>
      <c r="N813" s="155"/>
      <c r="O813" s="155"/>
      <c r="P813" s="155"/>
      <c r="Q813" s="155"/>
      <c r="R813" s="155"/>
      <c r="S813" s="155"/>
      <c r="T813" s="155"/>
      <c r="U813" s="155"/>
      <c r="V813" s="155"/>
      <c r="W813" s="155"/>
      <c r="X813" s="155"/>
      <c r="Y813" s="155"/>
    </row>
    <row r="814">
      <c r="A814" s="817"/>
      <c r="B814" s="813"/>
      <c r="C814" s="813"/>
      <c r="D814" s="813"/>
      <c r="E814" s="813"/>
      <c r="F814" s="813"/>
      <c r="G814" s="813"/>
      <c r="H814" s="815"/>
      <c r="I814" s="813"/>
      <c r="J814" s="155"/>
      <c r="K814" s="155"/>
      <c r="L814" s="155"/>
      <c r="M814" s="155"/>
      <c r="N814" s="155"/>
      <c r="O814" s="155"/>
      <c r="P814" s="155"/>
      <c r="Q814" s="155"/>
      <c r="R814" s="155"/>
      <c r="S814" s="155"/>
      <c r="T814" s="155"/>
      <c r="U814" s="155"/>
      <c r="V814" s="155"/>
      <c r="W814" s="155"/>
      <c r="X814" s="155"/>
      <c r="Y814" s="155"/>
    </row>
    <row r="815">
      <c r="A815" s="817"/>
      <c r="B815" s="813"/>
      <c r="C815" s="813"/>
      <c r="D815" s="813"/>
      <c r="E815" s="813"/>
      <c r="F815" s="813"/>
      <c r="G815" s="813"/>
      <c r="H815" s="815"/>
      <c r="I815" s="813"/>
      <c r="J815" s="155"/>
      <c r="K815" s="155"/>
      <c r="L815" s="155"/>
      <c r="M815" s="155"/>
      <c r="N815" s="155"/>
      <c r="O815" s="155"/>
      <c r="P815" s="155"/>
      <c r="Q815" s="155"/>
      <c r="R815" s="155"/>
      <c r="S815" s="155"/>
      <c r="T815" s="155"/>
      <c r="U815" s="155"/>
      <c r="V815" s="155"/>
      <c r="W815" s="155"/>
      <c r="X815" s="155"/>
      <c r="Y815" s="155"/>
    </row>
    <row r="816">
      <c r="A816" s="817"/>
      <c r="B816" s="813"/>
      <c r="C816" s="813"/>
      <c r="D816" s="813"/>
      <c r="E816" s="813"/>
      <c r="F816" s="813"/>
      <c r="G816" s="813"/>
      <c r="H816" s="815"/>
      <c r="I816" s="813"/>
      <c r="J816" s="155"/>
      <c r="K816" s="155"/>
      <c r="L816" s="155"/>
      <c r="M816" s="155"/>
      <c r="N816" s="155"/>
      <c r="O816" s="155"/>
      <c r="P816" s="155"/>
      <c r="Q816" s="155"/>
      <c r="R816" s="155"/>
      <c r="S816" s="155"/>
      <c r="T816" s="155"/>
      <c r="U816" s="155"/>
      <c r="V816" s="155"/>
      <c r="W816" s="155"/>
      <c r="X816" s="155"/>
      <c r="Y816" s="155"/>
    </row>
    <row r="817">
      <c r="A817" s="817"/>
      <c r="B817" s="813"/>
      <c r="C817" s="813"/>
      <c r="D817" s="813"/>
      <c r="E817" s="813"/>
      <c r="F817" s="813"/>
      <c r="G817" s="813"/>
      <c r="H817" s="815"/>
      <c r="I817" s="813"/>
      <c r="J817" s="155"/>
      <c r="K817" s="155"/>
      <c r="L817" s="155"/>
      <c r="M817" s="155"/>
      <c r="N817" s="155"/>
      <c r="O817" s="155"/>
      <c r="P817" s="155"/>
      <c r="Q817" s="155"/>
      <c r="R817" s="155"/>
      <c r="S817" s="155"/>
      <c r="T817" s="155"/>
      <c r="U817" s="155"/>
      <c r="V817" s="155"/>
      <c r="W817" s="155"/>
      <c r="X817" s="155"/>
      <c r="Y817" s="155"/>
    </row>
    <row r="818">
      <c r="A818" s="817"/>
      <c r="B818" s="813"/>
      <c r="C818" s="813"/>
      <c r="D818" s="813"/>
      <c r="E818" s="813"/>
      <c r="F818" s="813"/>
      <c r="G818" s="813"/>
      <c r="H818" s="815"/>
      <c r="I818" s="813"/>
      <c r="J818" s="155"/>
      <c r="K818" s="155"/>
      <c r="L818" s="155"/>
      <c r="M818" s="155"/>
      <c r="N818" s="155"/>
      <c r="O818" s="155"/>
      <c r="P818" s="155"/>
      <c r="Q818" s="155"/>
      <c r="R818" s="155"/>
      <c r="S818" s="155"/>
      <c r="T818" s="155"/>
      <c r="U818" s="155"/>
      <c r="V818" s="155"/>
      <c r="W818" s="155"/>
      <c r="X818" s="155"/>
      <c r="Y818" s="155"/>
    </row>
    <row r="819">
      <c r="A819" s="817"/>
      <c r="B819" s="813"/>
      <c r="C819" s="813"/>
      <c r="D819" s="813"/>
      <c r="E819" s="813"/>
      <c r="F819" s="813"/>
      <c r="G819" s="813"/>
      <c r="H819" s="815"/>
      <c r="I819" s="813"/>
      <c r="J819" s="155"/>
      <c r="K819" s="155"/>
      <c r="L819" s="155"/>
      <c r="M819" s="155"/>
      <c r="N819" s="155"/>
      <c r="O819" s="155"/>
      <c r="P819" s="155"/>
      <c r="Q819" s="155"/>
      <c r="R819" s="155"/>
      <c r="S819" s="155"/>
      <c r="T819" s="155"/>
      <c r="U819" s="155"/>
      <c r="V819" s="155"/>
      <c r="W819" s="155"/>
      <c r="X819" s="155"/>
      <c r="Y819" s="155"/>
    </row>
    <row r="820">
      <c r="A820" s="817"/>
      <c r="B820" s="813"/>
      <c r="C820" s="813"/>
      <c r="D820" s="813"/>
      <c r="E820" s="813"/>
      <c r="F820" s="813"/>
      <c r="G820" s="813"/>
      <c r="H820" s="815"/>
      <c r="I820" s="813"/>
      <c r="J820" s="155"/>
      <c r="K820" s="155"/>
      <c r="L820" s="155"/>
      <c r="M820" s="155"/>
      <c r="N820" s="155"/>
      <c r="O820" s="155"/>
      <c r="P820" s="155"/>
      <c r="Q820" s="155"/>
      <c r="R820" s="155"/>
      <c r="S820" s="155"/>
      <c r="T820" s="155"/>
      <c r="U820" s="155"/>
      <c r="V820" s="155"/>
      <c r="W820" s="155"/>
      <c r="X820" s="155"/>
      <c r="Y820" s="155"/>
    </row>
    <row r="821">
      <c r="A821" s="817"/>
      <c r="B821" s="813"/>
      <c r="C821" s="813"/>
      <c r="D821" s="813"/>
      <c r="E821" s="813"/>
      <c r="F821" s="813"/>
      <c r="G821" s="813"/>
      <c r="H821" s="815"/>
      <c r="I821" s="813"/>
      <c r="J821" s="155"/>
      <c r="K821" s="155"/>
      <c r="L821" s="155"/>
      <c r="M821" s="155"/>
      <c r="N821" s="155"/>
      <c r="O821" s="155"/>
      <c r="P821" s="155"/>
      <c r="Q821" s="155"/>
      <c r="R821" s="155"/>
      <c r="S821" s="155"/>
      <c r="T821" s="155"/>
      <c r="U821" s="155"/>
      <c r="V821" s="155"/>
      <c r="W821" s="155"/>
      <c r="X821" s="155"/>
      <c r="Y821" s="155"/>
    </row>
    <row r="822">
      <c r="A822" s="817"/>
      <c r="B822" s="813"/>
      <c r="C822" s="813"/>
      <c r="D822" s="813"/>
      <c r="E822" s="813"/>
      <c r="F822" s="813"/>
      <c r="G822" s="813"/>
      <c r="H822" s="815"/>
      <c r="I822" s="813"/>
      <c r="J822" s="155"/>
      <c r="K822" s="155"/>
      <c r="L822" s="155"/>
      <c r="M822" s="155"/>
      <c r="N822" s="155"/>
      <c r="O822" s="155"/>
      <c r="P822" s="155"/>
      <c r="Q822" s="155"/>
      <c r="R822" s="155"/>
      <c r="S822" s="155"/>
      <c r="T822" s="155"/>
      <c r="U822" s="155"/>
      <c r="V822" s="155"/>
      <c r="W822" s="155"/>
      <c r="X822" s="155"/>
      <c r="Y822" s="155"/>
    </row>
    <row r="823">
      <c r="A823" s="817"/>
      <c r="B823" s="813"/>
      <c r="C823" s="813"/>
      <c r="D823" s="813"/>
      <c r="E823" s="813"/>
      <c r="F823" s="813"/>
      <c r="G823" s="813"/>
      <c r="H823" s="815"/>
      <c r="I823" s="813"/>
      <c r="J823" s="155"/>
      <c r="K823" s="155"/>
      <c r="L823" s="155"/>
      <c r="M823" s="155"/>
      <c r="N823" s="155"/>
      <c r="O823" s="155"/>
      <c r="P823" s="155"/>
      <c r="Q823" s="155"/>
      <c r="R823" s="155"/>
      <c r="S823" s="155"/>
      <c r="T823" s="155"/>
      <c r="U823" s="155"/>
      <c r="V823" s="155"/>
      <c r="W823" s="155"/>
      <c r="X823" s="155"/>
      <c r="Y823" s="155"/>
    </row>
    <row r="824">
      <c r="A824" s="817"/>
      <c r="B824" s="813"/>
      <c r="C824" s="813"/>
      <c r="D824" s="813"/>
      <c r="E824" s="813"/>
      <c r="F824" s="813"/>
      <c r="G824" s="813"/>
      <c r="H824" s="815"/>
      <c r="I824" s="813"/>
      <c r="J824" s="155"/>
      <c r="K824" s="155"/>
      <c r="L824" s="155"/>
      <c r="M824" s="155"/>
      <c r="N824" s="155"/>
      <c r="O824" s="155"/>
      <c r="P824" s="155"/>
      <c r="Q824" s="155"/>
      <c r="R824" s="155"/>
      <c r="S824" s="155"/>
      <c r="T824" s="155"/>
      <c r="U824" s="155"/>
      <c r="V824" s="155"/>
      <c r="W824" s="155"/>
      <c r="X824" s="155"/>
      <c r="Y824" s="155"/>
    </row>
    <row r="825">
      <c r="A825" s="817"/>
      <c r="B825" s="813"/>
      <c r="C825" s="813"/>
      <c r="D825" s="813"/>
      <c r="E825" s="813"/>
      <c r="F825" s="813"/>
      <c r="G825" s="813"/>
      <c r="H825" s="815"/>
      <c r="I825" s="813"/>
      <c r="J825" s="155"/>
      <c r="K825" s="155"/>
      <c r="L825" s="155"/>
      <c r="M825" s="155"/>
      <c r="N825" s="155"/>
      <c r="O825" s="155"/>
      <c r="P825" s="155"/>
      <c r="Q825" s="155"/>
      <c r="R825" s="155"/>
      <c r="S825" s="155"/>
      <c r="T825" s="155"/>
      <c r="U825" s="155"/>
      <c r="V825" s="155"/>
      <c r="W825" s="155"/>
      <c r="X825" s="155"/>
      <c r="Y825" s="155"/>
    </row>
    <row r="826">
      <c r="A826" s="817"/>
      <c r="B826" s="813"/>
      <c r="C826" s="813"/>
      <c r="D826" s="813"/>
      <c r="E826" s="813"/>
      <c r="F826" s="813"/>
      <c r="G826" s="813"/>
      <c r="H826" s="815"/>
      <c r="I826" s="813"/>
      <c r="J826" s="155"/>
      <c r="K826" s="155"/>
      <c r="L826" s="155"/>
      <c r="M826" s="155"/>
      <c r="N826" s="155"/>
      <c r="O826" s="155"/>
      <c r="P826" s="155"/>
      <c r="Q826" s="155"/>
      <c r="R826" s="155"/>
      <c r="S826" s="155"/>
      <c r="T826" s="155"/>
      <c r="U826" s="155"/>
      <c r="V826" s="155"/>
      <c r="W826" s="155"/>
      <c r="X826" s="155"/>
      <c r="Y826" s="155"/>
    </row>
    <row r="827">
      <c r="A827" s="817"/>
      <c r="B827" s="813"/>
      <c r="C827" s="813"/>
      <c r="D827" s="813"/>
      <c r="E827" s="813"/>
      <c r="F827" s="813"/>
      <c r="G827" s="813"/>
      <c r="H827" s="815"/>
      <c r="I827" s="813"/>
      <c r="J827" s="155"/>
      <c r="K827" s="155"/>
      <c r="L827" s="155"/>
      <c r="M827" s="155"/>
      <c r="N827" s="155"/>
      <c r="O827" s="155"/>
      <c r="P827" s="155"/>
      <c r="Q827" s="155"/>
      <c r="R827" s="155"/>
      <c r="S827" s="155"/>
      <c r="T827" s="155"/>
      <c r="U827" s="155"/>
      <c r="V827" s="155"/>
      <c r="W827" s="155"/>
      <c r="X827" s="155"/>
      <c r="Y827" s="155"/>
    </row>
    <row r="828">
      <c r="A828" s="817"/>
      <c r="B828" s="813"/>
      <c r="C828" s="813"/>
      <c r="D828" s="813"/>
      <c r="E828" s="813"/>
      <c r="F828" s="813"/>
      <c r="G828" s="813"/>
      <c r="H828" s="815"/>
      <c r="I828" s="813"/>
      <c r="J828" s="155"/>
      <c r="K828" s="155"/>
      <c r="L828" s="155"/>
      <c r="M828" s="155"/>
      <c r="N828" s="155"/>
      <c r="O828" s="155"/>
      <c r="P828" s="155"/>
      <c r="Q828" s="155"/>
      <c r="R828" s="155"/>
      <c r="S828" s="155"/>
      <c r="T828" s="155"/>
      <c r="U828" s="155"/>
      <c r="V828" s="155"/>
      <c r="W828" s="155"/>
      <c r="X828" s="155"/>
      <c r="Y828" s="155"/>
    </row>
    <row r="829">
      <c r="A829" s="817"/>
      <c r="B829" s="813"/>
      <c r="C829" s="813"/>
      <c r="D829" s="813"/>
      <c r="E829" s="813"/>
      <c r="F829" s="813"/>
      <c r="G829" s="813"/>
      <c r="H829" s="815"/>
      <c r="I829" s="813"/>
      <c r="J829" s="155"/>
      <c r="K829" s="155"/>
      <c r="L829" s="155"/>
      <c r="M829" s="155"/>
      <c r="N829" s="155"/>
      <c r="O829" s="155"/>
      <c r="P829" s="155"/>
      <c r="Q829" s="155"/>
      <c r="R829" s="155"/>
      <c r="S829" s="155"/>
      <c r="T829" s="155"/>
      <c r="U829" s="155"/>
      <c r="V829" s="155"/>
      <c r="W829" s="155"/>
      <c r="X829" s="155"/>
      <c r="Y829" s="155"/>
    </row>
    <row r="830">
      <c r="A830" s="817"/>
      <c r="B830" s="813"/>
      <c r="C830" s="813"/>
      <c r="D830" s="813"/>
      <c r="E830" s="813"/>
      <c r="F830" s="813"/>
      <c r="G830" s="813"/>
      <c r="H830" s="815"/>
      <c r="I830" s="813"/>
      <c r="J830" s="155"/>
      <c r="K830" s="155"/>
      <c r="L830" s="155"/>
      <c r="M830" s="155"/>
      <c r="N830" s="155"/>
      <c r="O830" s="155"/>
      <c r="P830" s="155"/>
      <c r="Q830" s="155"/>
      <c r="R830" s="155"/>
      <c r="S830" s="155"/>
      <c r="T830" s="155"/>
      <c r="U830" s="155"/>
      <c r="V830" s="155"/>
      <c r="W830" s="155"/>
      <c r="X830" s="155"/>
      <c r="Y830" s="155"/>
    </row>
    <row r="831">
      <c r="A831" s="817"/>
      <c r="B831" s="813"/>
      <c r="C831" s="813"/>
      <c r="D831" s="813"/>
      <c r="E831" s="813"/>
      <c r="F831" s="813"/>
      <c r="G831" s="813"/>
      <c r="H831" s="815"/>
      <c r="I831" s="813"/>
      <c r="J831" s="155"/>
      <c r="K831" s="155"/>
      <c r="L831" s="155"/>
      <c r="M831" s="155"/>
      <c r="N831" s="155"/>
      <c r="O831" s="155"/>
      <c r="P831" s="155"/>
      <c r="Q831" s="155"/>
      <c r="R831" s="155"/>
      <c r="S831" s="155"/>
      <c r="T831" s="155"/>
      <c r="U831" s="155"/>
      <c r="V831" s="155"/>
      <c r="W831" s="155"/>
      <c r="X831" s="155"/>
      <c r="Y831" s="155"/>
    </row>
    <row r="832">
      <c r="A832" s="817"/>
      <c r="B832" s="813"/>
      <c r="C832" s="813"/>
      <c r="D832" s="813"/>
      <c r="E832" s="813"/>
      <c r="F832" s="813"/>
      <c r="G832" s="813"/>
      <c r="H832" s="815"/>
      <c r="I832" s="813"/>
      <c r="J832" s="155"/>
      <c r="K832" s="155"/>
      <c r="L832" s="155"/>
      <c r="M832" s="155"/>
      <c r="N832" s="155"/>
      <c r="O832" s="155"/>
      <c r="P832" s="155"/>
      <c r="Q832" s="155"/>
      <c r="R832" s="155"/>
      <c r="S832" s="155"/>
      <c r="T832" s="155"/>
      <c r="U832" s="155"/>
      <c r="V832" s="155"/>
      <c r="W832" s="155"/>
      <c r="X832" s="155"/>
      <c r="Y832" s="155"/>
    </row>
    <row r="833">
      <c r="A833" s="817"/>
      <c r="B833" s="813"/>
      <c r="C833" s="813"/>
      <c r="D833" s="813"/>
      <c r="E833" s="813"/>
      <c r="F833" s="813"/>
      <c r="G833" s="813"/>
      <c r="H833" s="815"/>
      <c r="I833" s="813"/>
      <c r="J833" s="155"/>
      <c r="K833" s="155"/>
      <c r="L833" s="155"/>
      <c r="M833" s="155"/>
      <c r="N833" s="155"/>
      <c r="O833" s="155"/>
      <c r="P833" s="155"/>
      <c r="Q833" s="155"/>
      <c r="R833" s="155"/>
      <c r="S833" s="155"/>
      <c r="T833" s="155"/>
      <c r="U833" s="155"/>
      <c r="V833" s="155"/>
      <c r="W833" s="155"/>
      <c r="X833" s="155"/>
      <c r="Y833" s="155"/>
    </row>
    <row r="834">
      <c r="A834" s="817"/>
      <c r="B834" s="813"/>
      <c r="C834" s="813"/>
      <c r="D834" s="813"/>
      <c r="E834" s="813"/>
      <c r="F834" s="813"/>
      <c r="G834" s="813"/>
      <c r="H834" s="815"/>
      <c r="I834" s="813"/>
      <c r="J834" s="155"/>
      <c r="K834" s="155"/>
      <c r="L834" s="155"/>
      <c r="M834" s="155"/>
      <c r="N834" s="155"/>
      <c r="O834" s="155"/>
      <c r="P834" s="155"/>
      <c r="Q834" s="155"/>
      <c r="R834" s="155"/>
      <c r="S834" s="155"/>
      <c r="T834" s="155"/>
      <c r="U834" s="155"/>
      <c r="V834" s="155"/>
      <c r="W834" s="155"/>
      <c r="X834" s="155"/>
      <c r="Y834" s="155"/>
    </row>
    <row r="835">
      <c r="A835" s="817"/>
      <c r="B835" s="813"/>
      <c r="C835" s="813"/>
      <c r="D835" s="813"/>
      <c r="E835" s="813"/>
      <c r="F835" s="813"/>
      <c r="G835" s="813"/>
      <c r="H835" s="815"/>
      <c r="I835" s="813"/>
      <c r="J835" s="155"/>
      <c r="K835" s="155"/>
      <c r="L835" s="155"/>
      <c r="M835" s="155"/>
      <c r="N835" s="155"/>
      <c r="O835" s="155"/>
      <c r="P835" s="155"/>
      <c r="Q835" s="155"/>
      <c r="R835" s="155"/>
      <c r="S835" s="155"/>
      <c r="T835" s="155"/>
      <c r="U835" s="155"/>
      <c r="V835" s="155"/>
      <c r="W835" s="155"/>
      <c r="X835" s="155"/>
      <c r="Y835" s="155"/>
    </row>
    <row r="836">
      <c r="A836" s="817"/>
      <c r="B836" s="813"/>
      <c r="C836" s="813"/>
      <c r="D836" s="813"/>
      <c r="E836" s="813"/>
      <c r="F836" s="813"/>
      <c r="G836" s="813"/>
      <c r="H836" s="815"/>
      <c r="I836" s="813"/>
      <c r="J836" s="155"/>
      <c r="K836" s="155"/>
      <c r="L836" s="155"/>
      <c r="M836" s="155"/>
      <c r="N836" s="155"/>
      <c r="O836" s="155"/>
      <c r="P836" s="155"/>
      <c r="Q836" s="155"/>
      <c r="R836" s="155"/>
      <c r="S836" s="155"/>
      <c r="T836" s="155"/>
      <c r="U836" s="155"/>
      <c r="V836" s="155"/>
      <c r="W836" s="155"/>
      <c r="X836" s="155"/>
      <c r="Y836" s="155"/>
    </row>
    <row r="837">
      <c r="A837" s="817"/>
      <c r="B837" s="813"/>
      <c r="C837" s="813"/>
      <c r="D837" s="813"/>
      <c r="E837" s="813"/>
      <c r="F837" s="813"/>
      <c r="G837" s="813"/>
      <c r="H837" s="815"/>
      <c r="I837" s="813"/>
      <c r="J837" s="155"/>
      <c r="K837" s="155"/>
      <c r="L837" s="155"/>
      <c r="M837" s="155"/>
      <c r="N837" s="155"/>
      <c r="O837" s="155"/>
      <c r="P837" s="155"/>
      <c r="Q837" s="155"/>
      <c r="R837" s="155"/>
      <c r="S837" s="155"/>
      <c r="T837" s="155"/>
      <c r="U837" s="155"/>
      <c r="V837" s="155"/>
      <c r="W837" s="155"/>
      <c r="X837" s="155"/>
      <c r="Y837" s="155"/>
    </row>
    <row r="838">
      <c r="A838" s="817"/>
      <c r="B838" s="813"/>
      <c r="C838" s="813"/>
      <c r="D838" s="813"/>
      <c r="E838" s="813"/>
      <c r="F838" s="813"/>
      <c r="G838" s="813"/>
      <c r="H838" s="815"/>
      <c r="I838" s="813"/>
      <c r="J838" s="155"/>
      <c r="K838" s="155"/>
      <c r="L838" s="155"/>
      <c r="M838" s="155"/>
      <c r="N838" s="155"/>
      <c r="O838" s="155"/>
      <c r="P838" s="155"/>
      <c r="Q838" s="155"/>
      <c r="R838" s="155"/>
      <c r="S838" s="155"/>
      <c r="T838" s="155"/>
      <c r="U838" s="155"/>
      <c r="V838" s="155"/>
      <c r="W838" s="155"/>
      <c r="X838" s="155"/>
      <c r="Y838" s="155"/>
    </row>
    <row r="839">
      <c r="A839" s="817"/>
      <c r="B839" s="813"/>
      <c r="C839" s="813"/>
      <c r="D839" s="813"/>
      <c r="E839" s="813"/>
      <c r="F839" s="813"/>
      <c r="G839" s="813"/>
      <c r="H839" s="815"/>
      <c r="I839" s="813"/>
      <c r="J839" s="155"/>
      <c r="K839" s="155"/>
      <c r="L839" s="155"/>
      <c r="M839" s="155"/>
      <c r="N839" s="155"/>
      <c r="O839" s="155"/>
      <c r="P839" s="155"/>
      <c r="Q839" s="155"/>
      <c r="R839" s="155"/>
      <c r="S839" s="155"/>
      <c r="T839" s="155"/>
      <c r="U839" s="155"/>
      <c r="V839" s="155"/>
      <c r="W839" s="155"/>
      <c r="X839" s="155"/>
      <c r="Y839" s="155"/>
    </row>
    <row r="840">
      <c r="A840" s="817"/>
      <c r="B840" s="813"/>
      <c r="C840" s="813"/>
      <c r="D840" s="813"/>
      <c r="E840" s="813"/>
      <c r="F840" s="813"/>
      <c r="G840" s="813"/>
      <c r="H840" s="815"/>
      <c r="I840" s="813"/>
      <c r="J840" s="155"/>
      <c r="K840" s="155"/>
      <c r="L840" s="155"/>
      <c r="M840" s="155"/>
      <c r="N840" s="155"/>
      <c r="O840" s="155"/>
      <c r="P840" s="155"/>
      <c r="Q840" s="155"/>
      <c r="R840" s="155"/>
      <c r="S840" s="155"/>
      <c r="T840" s="155"/>
      <c r="U840" s="155"/>
      <c r="V840" s="155"/>
      <c r="W840" s="155"/>
      <c r="X840" s="155"/>
      <c r="Y840" s="155"/>
    </row>
    <row r="841">
      <c r="A841" s="817"/>
      <c r="B841" s="813"/>
      <c r="C841" s="813"/>
      <c r="D841" s="813"/>
      <c r="E841" s="813"/>
      <c r="F841" s="813"/>
      <c r="G841" s="813"/>
      <c r="H841" s="815"/>
      <c r="I841" s="813"/>
      <c r="J841" s="155"/>
      <c r="K841" s="155"/>
      <c r="L841" s="155"/>
      <c r="M841" s="155"/>
      <c r="N841" s="155"/>
      <c r="O841" s="155"/>
      <c r="P841" s="155"/>
      <c r="Q841" s="155"/>
      <c r="R841" s="155"/>
      <c r="S841" s="155"/>
      <c r="T841" s="155"/>
      <c r="U841" s="155"/>
      <c r="V841" s="155"/>
      <c r="W841" s="155"/>
      <c r="X841" s="155"/>
      <c r="Y841" s="155"/>
    </row>
    <row r="842">
      <c r="A842" s="817"/>
      <c r="B842" s="813"/>
      <c r="C842" s="813"/>
      <c r="D842" s="813"/>
      <c r="E842" s="813"/>
      <c r="F842" s="813"/>
      <c r="G842" s="813"/>
      <c r="H842" s="815"/>
      <c r="I842" s="813"/>
      <c r="J842" s="155"/>
      <c r="K842" s="155"/>
      <c r="L842" s="155"/>
      <c r="M842" s="155"/>
      <c r="N842" s="155"/>
      <c r="O842" s="155"/>
      <c r="P842" s="155"/>
      <c r="Q842" s="155"/>
      <c r="R842" s="155"/>
      <c r="S842" s="155"/>
      <c r="T842" s="155"/>
      <c r="U842" s="155"/>
      <c r="V842" s="155"/>
      <c r="W842" s="155"/>
      <c r="X842" s="155"/>
      <c r="Y842" s="155"/>
    </row>
    <row r="843">
      <c r="A843" s="817"/>
      <c r="B843" s="813"/>
      <c r="C843" s="813"/>
      <c r="D843" s="813"/>
      <c r="E843" s="813"/>
      <c r="F843" s="813"/>
      <c r="G843" s="813"/>
      <c r="H843" s="815"/>
      <c r="I843" s="813"/>
      <c r="J843" s="155"/>
      <c r="K843" s="155"/>
      <c r="L843" s="155"/>
      <c r="M843" s="155"/>
      <c r="N843" s="155"/>
      <c r="O843" s="155"/>
      <c r="P843" s="155"/>
      <c r="Q843" s="155"/>
      <c r="R843" s="155"/>
      <c r="S843" s="155"/>
      <c r="T843" s="155"/>
      <c r="U843" s="155"/>
      <c r="V843" s="155"/>
      <c r="W843" s="155"/>
      <c r="X843" s="155"/>
      <c r="Y843" s="155"/>
    </row>
    <row r="844">
      <c r="A844" s="817"/>
      <c r="B844" s="813"/>
      <c r="C844" s="813"/>
      <c r="D844" s="813"/>
      <c r="E844" s="813"/>
      <c r="F844" s="813"/>
      <c r="G844" s="813"/>
      <c r="H844" s="815"/>
      <c r="I844" s="813"/>
      <c r="J844" s="155"/>
      <c r="K844" s="155"/>
      <c r="L844" s="155"/>
      <c r="M844" s="155"/>
      <c r="N844" s="155"/>
      <c r="O844" s="155"/>
      <c r="P844" s="155"/>
      <c r="Q844" s="155"/>
      <c r="R844" s="155"/>
      <c r="S844" s="155"/>
      <c r="T844" s="155"/>
      <c r="U844" s="155"/>
      <c r="V844" s="155"/>
      <c r="W844" s="155"/>
      <c r="X844" s="155"/>
      <c r="Y844" s="155"/>
    </row>
    <row r="845">
      <c r="A845" s="817"/>
      <c r="B845" s="813"/>
      <c r="C845" s="813"/>
      <c r="D845" s="813"/>
      <c r="E845" s="813"/>
      <c r="F845" s="813"/>
      <c r="G845" s="813"/>
      <c r="H845" s="815"/>
      <c r="I845" s="813"/>
      <c r="J845" s="155"/>
      <c r="K845" s="155"/>
      <c r="L845" s="155"/>
      <c r="M845" s="155"/>
      <c r="N845" s="155"/>
      <c r="O845" s="155"/>
      <c r="P845" s="155"/>
      <c r="Q845" s="155"/>
      <c r="R845" s="155"/>
      <c r="S845" s="155"/>
      <c r="T845" s="155"/>
      <c r="U845" s="155"/>
      <c r="V845" s="155"/>
      <c r="W845" s="155"/>
      <c r="X845" s="155"/>
      <c r="Y845" s="155"/>
    </row>
    <row r="846">
      <c r="A846" s="817"/>
      <c r="B846" s="813"/>
      <c r="C846" s="813"/>
      <c r="D846" s="813"/>
      <c r="E846" s="813"/>
      <c r="F846" s="813"/>
      <c r="G846" s="813"/>
      <c r="H846" s="815"/>
      <c r="I846" s="813"/>
      <c r="J846" s="155"/>
      <c r="K846" s="155"/>
      <c r="L846" s="155"/>
      <c r="M846" s="155"/>
      <c r="N846" s="155"/>
      <c r="O846" s="155"/>
      <c r="P846" s="155"/>
      <c r="Q846" s="155"/>
      <c r="R846" s="155"/>
      <c r="S846" s="155"/>
      <c r="T846" s="155"/>
      <c r="U846" s="155"/>
      <c r="V846" s="155"/>
      <c r="W846" s="155"/>
      <c r="X846" s="155"/>
      <c r="Y846" s="155"/>
    </row>
    <row r="847">
      <c r="A847" s="817"/>
      <c r="B847" s="813"/>
      <c r="C847" s="813"/>
      <c r="D847" s="813"/>
      <c r="E847" s="813"/>
      <c r="F847" s="813"/>
      <c r="G847" s="813"/>
      <c r="H847" s="815"/>
      <c r="I847" s="813"/>
      <c r="J847" s="155"/>
      <c r="K847" s="155"/>
      <c r="L847" s="155"/>
      <c r="M847" s="155"/>
      <c r="N847" s="155"/>
      <c r="O847" s="155"/>
      <c r="P847" s="155"/>
      <c r="Q847" s="155"/>
      <c r="R847" s="155"/>
      <c r="S847" s="155"/>
      <c r="T847" s="155"/>
      <c r="U847" s="155"/>
      <c r="V847" s="155"/>
      <c r="W847" s="155"/>
      <c r="X847" s="155"/>
      <c r="Y847" s="155"/>
    </row>
    <row r="848">
      <c r="A848" s="817"/>
      <c r="B848" s="813"/>
      <c r="C848" s="813"/>
      <c r="D848" s="813"/>
      <c r="E848" s="813"/>
      <c r="F848" s="813"/>
      <c r="G848" s="813"/>
      <c r="H848" s="815"/>
      <c r="I848" s="813"/>
      <c r="J848" s="155"/>
      <c r="K848" s="155"/>
      <c r="L848" s="155"/>
      <c r="M848" s="155"/>
      <c r="N848" s="155"/>
      <c r="O848" s="155"/>
      <c r="P848" s="155"/>
      <c r="Q848" s="155"/>
      <c r="R848" s="155"/>
      <c r="S848" s="155"/>
      <c r="T848" s="155"/>
      <c r="U848" s="155"/>
      <c r="V848" s="155"/>
      <c r="W848" s="155"/>
      <c r="X848" s="155"/>
      <c r="Y848" s="155"/>
    </row>
    <row r="849">
      <c r="A849" s="817"/>
      <c r="B849" s="813"/>
      <c r="C849" s="813"/>
      <c r="D849" s="813"/>
      <c r="E849" s="813"/>
      <c r="F849" s="813"/>
      <c r="G849" s="813"/>
      <c r="H849" s="815"/>
      <c r="I849" s="813"/>
      <c r="J849" s="155"/>
      <c r="K849" s="155"/>
      <c r="L849" s="155"/>
      <c r="M849" s="155"/>
      <c r="N849" s="155"/>
      <c r="O849" s="155"/>
      <c r="P849" s="155"/>
      <c r="Q849" s="155"/>
      <c r="R849" s="155"/>
      <c r="S849" s="155"/>
      <c r="T849" s="155"/>
      <c r="U849" s="155"/>
      <c r="V849" s="155"/>
      <c r="W849" s="155"/>
      <c r="X849" s="155"/>
      <c r="Y849" s="155"/>
    </row>
    <row r="850">
      <c r="A850" s="817"/>
      <c r="B850" s="813"/>
      <c r="C850" s="813"/>
      <c r="D850" s="813"/>
      <c r="E850" s="813"/>
      <c r="F850" s="813"/>
      <c r="G850" s="813"/>
      <c r="H850" s="815"/>
      <c r="I850" s="813"/>
      <c r="J850" s="155"/>
      <c r="K850" s="155"/>
      <c r="L850" s="155"/>
      <c r="M850" s="155"/>
      <c r="N850" s="155"/>
      <c r="O850" s="155"/>
      <c r="P850" s="155"/>
      <c r="Q850" s="155"/>
      <c r="R850" s="155"/>
      <c r="S850" s="155"/>
      <c r="T850" s="155"/>
      <c r="U850" s="155"/>
      <c r="V850" s="155"/>
      <c r="W850" s="155"/>
      <c r="X850" s="155"/>
      <c r="Y850" s="155"/>
    </row>
    <row r="851">
      <c r="A851" s="817"/>
      <c r="B851" s="813"/>
      <c r="C851" s="813"/>
      <c r="D851" s="813"/>
      <c r="E851" s="813"/>
      <c r="F851" s="813"/>
      <c r="G851" s="813"/>
      <c r="H851" s="815"/>
      <c r="I851" s="813"/>
      <c r="J851" s="155"/>
      <c r="K851" s="155"/>
      <c r="L851" s="155"/>
      <c r="M851" s="155"/>
      <c r="N851" s="155"/>
      <c r="O851" s="155"/>
      <c r="P851" s="155"/>
      <c r="Q851" s="155"/>
      <c r="R851" s="155"/>
      <c r="S851" s="155"/>
      <c r="T851" s="155"/>
      <c r="U851" s="155"/>
      <c r="V851" s="155"/>
      <c r="W851" s="155"/>
      <c r="X851" s="155"/>
      <c r="Y851" s="155"/>
    </row>
    <row r="852">
      <c r="A852" s="817"/>
      <c r="B852" s="813"/>
      <c r="C852" s="813"/>
      <c r="D852" s="813"/>
      <c r="E852" s="813"/>
      <c r="F852" s="813"/>
      <c r="G852" s="813"/>
      <c r="H852" s="815"/>
      <c r="I852" s="813"/>
      <c r="J852" s="155"/>
      <c r="K852" s="155"/>
      <c r="L852" s="155"/>
      <c r="M852" s="155"/>
      <c r="N852" s="155"/>
      <c r="O852" s="155"/>
      <c r="P852" s="155"/>
      <c r="Q852" s="155"/>
      <c r="R852" s="155"/>
      <c r="S852" s="155"/>
      <c r="T852" s="155"/>
      <c r="U852" s="155"/>
      <c r="V852" s="155"/>
      <c r="W852" s="155"/>
      <c r="X852" s="155"/>
      <c r="Y852" s="155"/>
    </row>
    <row r="853">
      <c r="A853" s="817"/>
      <c r="B853" s="813"/>
      <c r="C853" s="813"/>
      <c r="D853" s="813"/>
      <c r="E853" s="813"/>
      <c r="F853" s="813"/>
      <c r="G853" s="813"/>
      <c r="H853" s="815"/>
      <c r="I853" s="813"/>
      <c r="J853" s="155"/>
      <c r="K853" s="155"/>
      <c r="L853" s="155"/>
      <c r="M853" s="155"/>
      <c r="N853" s="155"/>
      <c r="O853" s="155"/>
      <c r="P853" s="155"/>
      <c r="Q853" s="155"/>
      <c r="R853" s="155"/>
      <c r="S853" s="155"/>
      <c r="T853" s="155"/>
      <c r="U853" s="155"/>
      <c r="V853" s="155"/>
      <c r="W853" s="155"/>
      <c r="X853" s="155"/>
      <c r="Y853" s="155"/>
    </row>
    <row r="854">
      <c r="A854" s="817"/>
      <c r="B854" s="813"/>
      <c r="C854" s="813"/>
      <c r="D854" s="813"/>
      <c r="E854" s="813"/>
      <c r="F854" s="813"/>
      <c r="G854" s="813"/>
      <c r="H854" s="815"/>
      <c r="I854" s="813"/>
      <c r="J854" s="155"/>
      <c r="K854" s="155"/>
      <c r="L854" s="155"/>
      <c r="M854" s="155"/>
      <c r="N854" s="155"/>
      <c r="O854" s="155"/>
      <c r="P854" s="155"/>
      <c r="Q854" s="155"/>
      <c r="R854" s="155"/>
      <c r="S854" s="155"/>
      <c r="T854" s="155"/>
      <c r="U854" s="155"/>
      <c r="V854" s="155"/>
      <c r="W854" s="155"/>
      <c r="X854" s="155"/>
      <c r="Y854" s="155"/>
    </row>
    <row r="855">
      <c r="A855" s="817"/>
      <c r="B855" s="813"/>
      <c r="C855" s="813"/>
      <c r="D855" s="813"/>
      <c r="E855" s="813"/>
      <c r="F855" s="813"/>
      <c r="G855" s="813"/>
      <c r="H855" s="815"/>
      <c r="I855" s="813"/>
      <c r="J855" s="155"/>
      <c r="K855" s="155"/>
      <c r="L855" s="155"/>
      <c r="M855" s="155"/>
      <c r="N855" s="155"/>
      <c r="O855" s="155"/>
      <c r="P855" s="155"/>
      <c r="Q855" s="155"/>
      <c r="R855" s="155"/>
      <c r="S855" s="155"/>
      <c r="T855" s="155"/>
      <c r="U855" s="155"/>
      <c r="V855" s="155"/>
      <c r="W855" s="155"/>
      <c r="X855" s="155"/>
      <c r="Y855" s="155"/>
    </row>
    <row r="856">
      <c r="A856" s="817"/>
      <c r="B856" s="813"/>
      <c r="C856" s="813"/>
      <c r="D856" s="813"/>
      <c r="E856" s="813"/>
      <c r="F856" s="813"/>
      <c r="G856" s="813"/>
      <c r="H856" s="815"/>
      <c r="I856" s="813"/>
      <c r="J856" s="155"/>
      <c r="K856" s="155"/>
      <c r="L856" s="155"/>
      <c r="M856" s="155"/>
      <c r="N856" s="155"/>
      <c r="O856" s="155"/>
      <c r="P856" s="155"/>
      <c r="Q856" s="155"/>
      <c r="R856" s="155"/>
      <c r="S856" s="155"/>
      <c r="T856" s="155"/>
      <c r="U856" s="155"/>
      <c r="V856" s="155"/>
      <c r="W856" s="155"/>
      <c r="X856" s="155"/>
      <c r="Y856" s="155"/>
    </row>
    <row r="857">
      <c r="A857" s="817"/>
      <c r="B857" s="813"/>
      <c r="C857" s="813"/>
      <c r="D857" s="813"/>
      <c r="E857" s="813"/>
      <c r="F857" s="813"/>
      <c r="G857" s="813"/>
      <c r="H857" s="815"/>
      <c r="I857" s="813"/>
      <c r="J857" s="155"/>
      <c r="K857" s="155"/>
      <c r="L857" s="155"/>
      <c r="M857" s="155"/>
      <c r="N857" s="155"/>
      <c r="O857" s="155"/>
      <c r="P857" s="155"/>
      <c r="Q857" s="155"/>
      <c r="R857" s="155"/>
      <c r="S857" s="155"/>
      <c r="T857" s="155"/>
      <c r="U857" s="155"/>
      <c r="V857" s="155"/>
      <c r="W857" s="155"/>
      <c r="X857" s="155"/>
      <c r="Y857" s="155"/>
    </row>
    <row r="858">
      <c r="A858" s="817"/>
      <c r="B858" s="813"/>
      <c r="C858" s="813"/>
      <c r="D858" s="813"/>
      <c r="E858" s="813"/>
      <c r="F858" s="813"/>
      <c r="G858" s="813"/>
      <c r="H858" s="815"/>
      <c r="I858" s="813"/>
      <c r="J858" s="155"/>
      <c r="K858" s="155"/>
      <c r="L858" s="155"/>
      <c r="M858" s="155"/>
      <c r="N858" s="155"/>
      <c r="O858" s="155"/>
      <c r="P858" s="155"/>
      <c r="Q858" s="155"/>
      <c r="R858" s="155"/>
      <c r="S858" s="155"/>
      <c r="T858" s="155"/>
      <c r="U858" s="155"/>
      <c r="V858" s="155"/>
      <c r="W858" s="155"/>
      <c r="X858" s="155"/>
      <c r="Y858" s="155"/>
    </row>
    <row r="859">
      <c r="A859" s="817"/>
      <c r="B859" s="813"/>
      <c r="C859" s="813"/>
      <c r="D859" s="813"/>
      <c r="E859" s="813"/>
      <c r="F859" s="813"/>
      <c r="G859" s="813"/>
      <c r="H859" s="815"/>
      <c r="I859" s="813"/>
      <c r="J859" s="155"/>
      <c r="K859" s="155"/>
      <c r="L859" s="155"/>
      <c r="M859" s="155"/>
      <c r="N859" s="155"/>
      <c r="O859" s="155"/>
      <c r="P859" s="155"/>
      <c r="Q859" s="155"/>
      <c r="R859" s="155"/>
      <c r="S859" s="155"/>
      <c r="T859" s="155"/>
      <c r="U859" s="155"/>
      <c r="V859" s="155"/>
      <c r="W859" s="155"/>
      <c r="X859" s="155"/>
      <c r="Y859" s="155"/>
    </row>
    <row r="860">
      <c r="A860" s="817"/>
      <c r="B860" s="813"/>
      <c r="C860" s="813"/>
      <c r="D860" s="813"/>
      <c r="E860" s="813"/>
      <c r="F860" s="813"/>
      <c r="G860" s="813"/>
      <c r="H860" s="815"/>
      <c r="I860" s="813"/>
      <c r="J860" s="155"/>
      <c r="K860" s="155"/>
      <c r="L860" s="155"/>
      <c r="M860" s="155"/>
      <c r="N860" s="155"/>
      <c r="O860" s="155"/>
      <c r="P860" s="155"/>
      <c r="Q860" s="155"/>
      <c r="R860" s="155"/>
      <c r="S860" s="155"/>
      <c r="T860" s="155"/>
      <c r="U860" s="155"/>
      <c r="V860" s="155"/>
      <c r="W860" s="155"/>
      <c r="X860" s="155"/>
      <c r="Y860" s="155"/>
    </row>
    <row r="861">
      <c r="A861" s="817"/>
      <c r="B861" s="813"/>
      <c r="C861" s="813"/>
      <c r="D861" s="813"/>
      <c r="E861" s="813"/>
      <c r="F861" s="813"/>
      <c r="G861" s="813"/>
      <c r="H861" s="815"/>
      <c r="I861" s="813"/>
      <c r="J861" s="155"/>
      <c r="K861" s="155"/>
      <c r="L861" s="155"/>
      <c r="M861" s="155"/>
      <c r="N861" s="155"/>
      <c r="O861" s="155"/>
      <c r="P861" s="155"/>
      <c r="Q861" s="155"/>
      <c r="R861" s="155"/>
      <c r="S861" s="155"/>
      <c r="T861" s="155"/>
      <c r="U861" s="155"/>
      <c r="V861" s="155"/>
      <c r="W861" s="155"/>
      <c r="X861" s="155"/>
      <c r="Y861" s="155"/>
    </row>
    <row r="862">
      <c r="A862" s="817"/>
      <c r="B862" s="813"/>
      <c r="C862" s="813"/>
      <c r="D862" s="813"/>
      <c r="E862" s="813"/>
      <c r="F862" s="813"/>
      <c r="G862" s="813"/>
      <c r="H862" s="815"/>
      <c r="I862" s="813"/>
      <c r="J862" s="155"/>
      <c r="K862" s="155"/>
      <c r="L862" s="155"/>
      <c r="M862" s="155"/>
      <c r="N862" s="155"/>
      <c r="O862" s="155"/>
      <c r="P862" s="155"/>
      <c r="Q862" s="155"/>
      <c r="R862" s="155"/>
      <c r="S862" s="155"/>
      <c r="T862" s="155"/>
      <c r="U862" s="155"/>
      <c r="V862" s="155"/>
      <c r="W862" s="155"/>
      <c r="X862" s="155"/>
      <c r="Y862" s="155"/>
    </row>
    <row r="863">
      <c r="A863" s="817"/>
      <c r="B863" s="813"/>
      <c r="C863" s="813"/>
      <c r="D863" s="813"/>
      <c r="E863" s="813"/>
      <c r="F863" s="813"/>
      <c r="G863" s="813"/>
      <c r="H863" s="815"/>
      <c r="I863" s="813"/>
      <c r="J863" s="155"/>
      <c r="K863" s="155"/>
      <c r="L863" s="155"/>
      <c r="M863" s="155"/>
      <c r="N863" s="155"/>
      <c r="O863" s="155"/>
      <c r="P863" s="155"/>
      <c r="Q863" s="155"/>
      <c r="R863" s="155"/>
      <c r="S863" s="155"/>
      <c r="T863" s="155"/>
      <c r="U863" s="155"/>
      <c r="V863" s="155"/>
      <c r="W863" s="155"/>
      <c r="X863" s="155"/>
      <c r="Y863" s="155"/>
    </row>
    <row r="864">
      <c r="A864" s="817"/>
      <c r="B864" s="813"/>
      <c r="C864" s="813"/>
      <c r="D864" s="813"/>
      <c r="E864" s="813"/>
      <c r="F864" s="813"/>
      <c r="G864" s="813"/>
      <c r="H864" s="815"/>
      <c r="I864" s="813"/>
      <c r="J864" s="155"/>
      <c r="K864" s="155"/>
      <c r="L864" s="155"/>
      <c r="M864" s="155"/>
      <c r="N864" s="155"/>
      <c r="O864" s="155"/>
      <c r="P864" s="155"/>
      <c r="Q864" s="155"/>
      <c r="R864" s="155"/>
      <c r="S864" s="155"/>
      <c r="T864" s="155"/>
      <c r="U864" s="155"/>
      <c r="V864" s="155"/>
      <c r="W864" s="155"/>
      <c r="X864" s="155"/>
      <c r="Y864" s="155"/>
    </row>
    <row r="865">
      <c r="A865" s="817"/>
      <c r="B865" s="813"/>
      <c r="C865" s="813"/>
      <c r="D865" s="813"/>
      <c r="E865" s="813"/>
      <c r="F865" s="813"/>
      <c r="G865" s="813"/>
      <c r="H865" s="815"/>
      <c r="I865" s="813"/>
      <c r="J865" s="155"/>
      <c r="K865" s="155"/>
      <c r="L865" s="155"/>
      <c r="M865" s="155"/>
      <c r="N865" s="155"/>
      <c r="O865" s="155"/>
      <c r="P865" s="155"/>
      <c r="Q865" s="155"/>
      <c r="R865" s="155"/>
      <c r="S865" s="155"/>
      <c r="T865" s="155"/>
      <c r="U865" s="155"/>
      <c r="V865" s="155"/>
      <c r="W865" s="155"/>
      <c r="X865" s="155"/>
      <c r="Y865" s="155"/>
    </row>
    <row r="866">
      <c r="A866" s="817"/>
      <c r="B866" s="813"/>
      <c r="C866" s="813"/>
      <c r="D866" s="813"/>
      <c r="E866" s="813"/>
      <c r="F866" s="813"/>
      <c r="G866" s="813"/>
      <c r="H866" s="815"/>
      <c r="I866" s="813"/>
      <c r="J866" s="155"/>
      <c r="K866" s="155"/>
      <c r="L866" s="155"/>
      <c r="M866" s="155"/>
      <c r="N866" s="155"/>
      <c r="O866" s="155"/>
      <c r="P866" s="155"/>
      <c r="Q866" s="155"/>
      <c r="R866" s="155"/>
      <c r="S866" s="155"/>
      <c r="T866" s="155"/>
      <c r="U866" s="155"/>
      <c r="V866" s="155"/>
      <c r="W866" s="155"/>
      <c r="X866" s="155"/>
      <c r="Y866" s="155"/>
    </row>
    <row r="867">
      <c r="A867" s="817"/>
      <c r="B867" s="813"/>
      <c r="C867" s="813"/>
      <c r="D867" s="813"/>
      <c r="E867" s="813"/>
      <c r="F867" s="813"/>
      <c r="G867" s="813"/>
      <c r="H867" s="815"/>
      <c r="I867" s="813"/>
      <c r="J867" s="155"/>
      <c r="K867" s="155"/>
      <c r="L867" s="155"/>
      <c r="M867" s="155"/>
      <c r="N867" s="155"/>
      <c r="O867" s="155"/>
      <c r="P867" s="155"/>
      <c r="Q867" s="155"/>
      <c r="R867" s="155"/>
      <c r="S867" s="155"/>
      <c r="T867" s="155"/>
      <c r="U867" s="155"/>
      <c r="V867" s="155"/>
      <c r="W867" s="155"/>
      <c r="X867" s="155"/>
      <c r="Y867" s="155"/>
    </row>
    <row r="868">
      <c r="A868" s="817"/>
      <c r="B868" s="813"/>
      <c r="C868" s="813"/>
      <c r="D868" s="813"/>
      <c r="E868" s="813"/>
      <c r="F868" s="813"/>
      <c r="G868" s="813"/>
      <c r="H868" s="815"/>
      <c r="I868" s="813"/>
      <c r="J868" s="155"/>
      <c r="K868" s="155"/>
      <c r="L868" s="155"/>
      <c r="M868" s="155"/>
      <c r="N868" s="155"/>
      <c r="O868" s="155"/>
      <c r="P868" s="155"/>
      <c r="Q868" s="155"/>
      <c r="R868" s="155"/>
      <c r="S868" s="155"/>
      <c r="T868" s="155"/>
      <c r="U868" s="155"/>
      <c r="V868" s="155"/>
      <c r="W868" s="155"/>
      <c r="X868" s="155"/>
      <c r="Y868" s="155"/>
    </row>
    <row r="869">
      <c r="A869" s="817"/>
      <c r="B869" s="813"/>
      <c r="C869" s="813"/>
      <c r="D869" s="813"/>
      <c r="E869" s="813"/>
      <c r="F869" s="813"/>
      <c r="G869" s="813"/>
      <c r="H869" s="815"/>
      <c r="I869" s="813"/>
      <c r="J869" s="155"/>
      <c r="K869" s="155"/>
      <c r="L869" s="155"/>
      <c r="M869" s="155"/>
      <c r="N869" s="155"/>
      <c r="O869" s="155"/>
      <c r="P869" s="155"/>
      <c r="Q869" s="155"/>
      <c r="R869" s="155"/>
      <c r="S869" s="155"/>
      <c r="T869" s="155"/>
      <c r="U869" s="155"/>
      <c r="V869" s="155"/>
      <c r="W869" s="155"/>
      <c r="X869" s="155"/>
      <c r="Y869" s="155"/>
    </row>
    <row r="870">
      <c r="A870" s="817"/>
      <c r="B870" s="813"/>
      <c r="C870" s="813"/>
      <c r="D870" s="813"/>
      <c r="E870" s="813"/>
      <c r="F870" s="813"/>
      <c r="G870" s="813"/>
      <c r="H870" s="815"/>
      <c r="I870" s="813"/>
      <c r="J870" s="155"/>
      <c r="K870" s="155"/>
      <c r="L870" s="155"/>
      <c r="M870" s="155"/>
      <c r="N870" s="155"/>
      <c r="O870" s="155"/>
      <c r="P870" s="155"/>
      <c r="Q870" s="155"/>
      <c r="R870" s="155"/>
      <c r="S870" s="155"/>
      <c r="T870" s="155"/>
      <c r="U870" s="155"/>
      <c r="V870" s="155"/>
      <c r="W870" s="155"/>
      <c r="X870" s="155"/>
      <c r="Y870" s="155"/>
    </row>
    <row r="871">
      <c r="A871" s="817"/>
      <c r="B871" s="813"/>
      <c r="C871" s="813"/>
      <c r="D871" s="813"/>
      <c r="E871" s="813"/>
      <c r="F871" s="813"/>
      <c r="G871" s="813"/>
      <c r="H871" s="815"/>
      <c r="I871" s="813"/>
      <c r="J871" s="155"/>
      <c r="K871" s="155"/>
      <c r="L871" s="155"/>
      <c r="M871" s="155"/>
      <c r="N871" s="155"/>
      <c r="O871" s="155"/>
      <c r="P871" s="155"/>
      <c r="Q871" s="155"/>
      <c r="R871" s="155"/>
      <c r="S871" s="155"/>
      <c r="T871" s="155"/>
      <c r="U871" s="155"/>
      <c r="V871" s="155"/>
      <c r="W871" s="155"/>
      <c r="X871" s="155"/>
      <c r="Y871" s="155"/>
    </row>
    <row r="872">
      <c r="A872" s="817"/>
      <c r="B872" s="813"/>
      <c r="C872" s="813"/>
      <c r="D872" s="813"/>
      <c r="E872" s="813"/>
      <c r="F872" s="813"/>
      <c r="G872" s="813"/>
      <c r="H872" s="815"/>
      <c r="I872" s="813"/>
      <c r="J872" s="155"/>
      <c r="K872" s="155"/>
      <c r="L872" s="155"/>
      <c r="M872" s="155"/>
      <c r="N872" s="155"/>
      <c r="O872" s="155"/>
      <c r="P872" s="155"/>
      <c r="Q872" s="155"/>
      <c r="R872" s="155"/>
      <c r="S872" s="155"/>
      <c r="T872" s="155"/>
      <c r="U872" s="155"/>
      <c r="V872" s="155"/>
      <c r="W872" s="155"/>
      <c r="X872" s="155"/>
      <c r="Y872" s="155"/>
    </row>
    <row r="873">
      <c r="A873" s="817"/>
      <c r="B873" s="813"/>
      <c r="C873" s="813"/>
      <c r="D873" s="813"/>
      <c r="E873" s="813"/>
      <c r="F873" s="813"/>
      <c r="G873" s="813"/>
      <c r="H873" s="815"/>
      <c r="I873" s="813"/>
      <c r="J873" s="155"/>
      <c r="K873" s="155"/>
      <c r="L873" s="155"/>
      <c r="M873" s="155"/>
      <c r="N873" s="155"/>
      <c r="O873" s="155"/>
      <c r="P873" s="155"/>
      <c r="Q873" s="155"/>
      <c r="R873" s="155"/>
      <c r="S873" s="155"/>
      <c r="T873" s="155"/>
      <c r="U873" s="155"/>
      <c r="V873" s="155"/>
      <c r="W873" s="155"/>
      <c r="X873" s="155"/>
      <c r="Y873" s="155"/>
    </row>
    <row r="874">
      <c r="A874" s="817"/>
      <c r="B874" s="813"/>
      <c r="C874" s="813"/>
      <c r="D874" s="813"/>
      <c r="E874" s="813"/>
      <c r="F874" s="813"/>
      <c r="G874" s="813"/>
      <c r="H874" s="815"/>
      <c r="I874" s="813"/>
      <c r="J874" s="155"/>
      <c r="K874" s="155"/>
      <c r="L874" s="155"/>
      <c r="M874" s="155"/>
      <c r="N874" s="155"/>
      <c r="O874" s="155"/>
      <c r="P874" s="155"/>
      <c r="Q874" s="155"/>
      <c r="R874" s="155"/>
      <c r="S874" s="155"/>
      <c r="T874" s="155"/>
      <c r="U874" s="155"/>
      <c r="V874" s="155"/>
      <c r="W874" s="155"/>
      <c r="X874" s="155"/>
      <c r="Y874" s="155"/>
    </row>
    <row r="875">
      <c r="A875" s="817"/>
      <c r="B875" s="813"/>
      <c r="C875" s="813"/>
      <c r="D875" s="813"/>
      <c r="E875" s="813"/>
      <c r="F875" s="813"/>
      <c r="G875" s="813"/>
      <c r="H875" s="815"/>
      <c r="I875" s="813"/>
      <c r="J875" s="155"/>
      <c r="K875" s="155"/>
      <c r="L875" s="155"/>
      <c r="M875" s="155"/>
      <c r="N875" s="155"/>
      <c r="O875" s="155"/>
      <c r="P875" s="155"/>
      <c r="Q875" s="155"/>
      <c r="R875" s="155"/>
      <c r="S875" s="155"/>
      <c r="T875" s="155"/>
      <c r="U875" s="155"/>
      <c r="V875" s="155"/>
      <c r="W875" s="155"/>
      <c r="X875" s="155"/>
      <c r="Y875" s="155"/>
    </row>
    <row r="876">
      <c r="A876" s="817"/>
      <c r="B876" s="813"/>
      <c r="C876" s="813"/>
      <c r="D876" s="813"/>
      <c r="E876" s="813"/>
      <c r="F876" s="813"/>
      <c r="G876" s="813"/>
      <c r="H876" s="815"/>
      <c r="I876" s="813"/>
      <c r="J876" s="155"/>
      <c r="K876" s="155"/>
      <c r="L876" s="155"/>
      <c r="M876" s="155"/>
      <c r="N876" s="155"/>
      <c r="O876" s="155"/>
      <c r="P876" s="155"/>
      <c r="Q876" s="155"/>
      <c r="R876" s="155"/>
      <c r="S876" s="155"/>
      <c r="T876" s="155"/>
      <c r="U876" s="155"/>
      <c r="V876" s="155"/>
      <c r="W876" s="155"/>
      <c r="X876" s="155"/>
      <c r="Y876" s="155"/>
    </row>
    <row r="877">
      <c r="A877" s="817"/>
      <c r="B877" s="813"/>
      <c r="C877" s="813"/>
      <c r="D877" s="813"/>
      <c r="E877" s="813"/>
      <c r="F877" s="813"/>
      <c r="G877" s="813"/>
      <c r="H877" s="815"/>
      <c r="I877" s="813"/>
      <c r="J877" s="155"/>
      <c r="K877" s="155"/>
      <c r="L877" s="155"/>
      <c r="M877" s="155"/>
      <c r="N877" s="155"/>
      <c r="O877" s="155"/>
      <c r="P877" s="155"/>
      <c r="Q877" s="155"/>
      <c r="R877" s="155"/>
      <c r="S877" s="155"/>
      <c r="T877" s="155"/>
      <c r="U877" s="155"/>
      <c r="V877" s="155"/>
      <c r="W877" s="155"/>
      <c r="X877" s="155"/>
      <c r="Y877" s="155"/>
    </row>
    <row r="878">
      <c r="A878" s="817"/>
      <c r="B878" s="813"/>
      <c r="C878" s="813"/>
      <c r="D878" s="813"/>
      <c r="E878" s="813"/>
      <c r="F878" s="813"/>
      <c r="G878" s="813"/>
      <c r="H878" s="815"/>
      <c r="I878" s="813"/>
      <c r="J878" s="155"/>
      <c r="K878" s="155"/>
      <c r="L878" s="155"/>
      <c r="M878" s="155"/>
      <c r="N878" s="155"/>
      <c r="O878" s="155"/>
      <c r="P878" s="155"/>
      <c r="Q878" s="155"/>
      <c r="R878" s="155"/>
      <c r="S878" s="155"/>
      <c r="T878" s="155"/>
      <c r="U878" s="155"/>
      <c r="V878" s="155"/>
      <c r="W878" s="155"/>
      <c r="X878" s="155"/>
      <c r="Y878" s="155"/>
    </row>
    <row r="879">
      <c r="A879" s="817"/>
      <c r="B879" s="813"/>
      <c r="C879" s="813"/>
      <c r="D879" s="813"/>
      <c r="E879" s="813"/>
      <c r="F879" s="813"/>
      <c r="G879" s="813"/>
      <c r="H879" s="815"/>
      <c r="I879" s="813"/>
      <c r="J879" s="155"/>
      <c r="K879" s="155"/>
      <c r="L879" s="155"/>
      <c r="M879" s="155"/>
      <c r="N879" s="155"/>
      <c r="O879" s="155"/>
      <c r="P879" s="155"/>
      <c r="Q879" s="155"/>
      <c r="R879" s="155"/>
      <c r="S879" s="155"/>
      <c r="T879" s="155"/>
      <c r="U879" s="155"/>
      <c r="V879" s="155"/>
      <c r="W879" s="155"/>
      <c r="X879" s="155"/>
      <c r="Y879" s="155"/>
    </row>
    <row r="880">
      <c r="A880" s="817"/>
      <c r="B880" s="813"/>
      <c r="C880" s="813"/>
      <c r="D880" s="813"/>
      <c r="E880" s="813"/>
      <c r="F880" s="813"/>
      <c r="G880" s="813"/>
      <c r="H880" s="815"/>
      <c r="I880" s="813"/>
      <c r="J880" s="155"/>
      <c r="K880" s="155"/>
      <c r="L880" s="155"/>
      <c r="M880" s="155"/>
      <c r="N880" s="155"/>
      <c r="O880" s="155"/>
      <c r="P880" s="155"/>
      <c r="Q880" s="155"/>
      <c r="R880" s="155"/>
      <c r="S880" s="155"/>
      <c r="T880" s="155"/>
      <c r="U880" s="155"/>
      <c r="V880" s="155"/>
      <c r="W880" s="155"/>
      <c r="X880" s="155"/>
      <c r="Y880" s="155"/>
    </row>
    <row r="881">
      <c r="A881" s="817"/>
      <c r="B881" s="813"/>
      <c r="C881" s="813"/>
      <c r="D881" s="813"/>
      <c r="E881" s="813"/>
      <c r="F881" s="813"/>
      <c r="G881" s="813"/>
      <c r="H881" s="815"/>
      <c r="I881" s="813"/>
      <c r="J881" s="155"/>
      <c r="K881" s="155"/>
      <c r="L881" s="155"/>
      <c r="M881" s="155"/>
      <c r="N881" s="155"/>
      <c r="O881" s="155"/>
      <c r="P881" s="155"/>
      <c r="Q881" s="155"/>
      <c r="R881" s="155"/>
      <c r="S881" s="155"/>
      <c r="T881" s="155"/>
      <c r="U881" s="155"/>
      <c r="V881" s="155"/>
      <c r="W881" s="155"/>
      <c r="X881" s="155"/>
      <c r="Y881" s="155"/>
    </row>
    <row r="882">
      <c r="A882" s="817"/>
      <c r="B882" s="813"/>
      <c r="C882" s="813"/>
      <c r="D882" s="813"/>
      <c r="E882" s="813"/>
      <c r="F882" s="813"/>
      <c r="G882" s="813"/>
      <c r="H882" s="815"/>
      <c r="I882" s="813"/>
      <c r="J882" s="155"/>
      <c r="K882" s="155"/>
      <c r="L882" s="155"/>
      <c r="M882" s="155"/>
      <c r="N882" s="155"/>
      <c r="O882" s="155"/>
      <c r="P882" s="155"/>
      <c r="Q882" s="155"/>
      <c r="R882" s="155"/>
      <c r="S882" s="155"/>
      <c r="T882" s="155"/>
      <c r="U882" s="155"/>
      <c r="V882" s="155"/>
      <c r="W882" s="155"/>
      <c r="X882" s="155"/>
      <c r="Y882" s="155"/>
    </row>
    <row r="883">
      <c r="A883" s="817"/>
      <c r="B883" s="813"/>
      <c r="C883" s="813"/>
      <c r="D883" s="813"/>
      <c r="E883" s="813"/>
      <c r="F883" s="813"/>
      <c r="G883" s="813"/>
      <c r="H883" s="815"/>
      <c r="I883" s="813"/>
      <c r="J883" s="155"/>
      <c r="K883" s="155"/>
      <c r="L883" s="155"/>
      <c r="M883" s="155"/>
      <c r="N883" s="155"/>
      <c r="O883" s="155"/>
      <c r="P883" s="155"/>
      <c r="Q883" s="155"/>
      <c r="R883" s="155"/>
      <c r="S883" s="155"/>
      <c r="T883" s="155"/>
      <c r="U883" s="155"/>
      <c r="V883" s="155"/>
      <c r="W883" s="155"/>
      <c r="X883" s="155"/>
      <c r="Y883" s="155"/>
    </row>
    <row r="884">
      <c r="A884" s="817"/>
      <c r="B884" s="813"/>
      <c r="C884" s="813"/>
      <c r="D884" s="813"/>
      <c r="E884" s="813"/>
      <c r="F884" s="813"/>
      <c r="G884" s="813"/>
      <c r="H884" s="815"/>
      <c r="I884" s="813"/>
      <c r="J884" s="155"/>
      <c r="K884" s="155"/>
      <c r="L884" s="155"/>
      <c r="M884" s="155"/>
      <c r="N884" s="155"/>
      <c r="O884" s="155"/>
      <c r="P884" s="155"/>
      <c r="Q884" s="155"/>
      <c r="R884" s="155"/>
      <c r="S884" s="155"/>
      <c r="T884" s="155"/>
      <c r="U884" s="155"/>
      <c r="V884" s="155"/>
      <c r="W884" s="155"/>
      <c r="X884" s="155"/>
      <c r="Y884" s="155"/>
    </row>
    <row r="885">
      <c r="A885" s="817"/>
      <c r="B885" s="813"/>
      <c r="C885" s="813"/>
      <c r="D885" s="813"/>
      <c r="E885" s="813"/>
      <c r="F885" s="813"/>
      <c r="G885" s="813"/>
      <c r="H885" s="815"/>
      <c r="I885" s="813"/>
      <c r="J885" s="155"/>
      <c r="K885" s="155"/>
      <c r="L885" s="155"/>
      <c r="M885" s="155"/>
      <c r="N885" s="155"/>
      <c r="O885" s="155"/>
      <c r="P885" s="155"/>
      <c r="Q885" s="155"/>
      <c r="R885" s="155"/>
      <c r="S885" s="155"/>
      <c r="T885" s="155"/>
      <c r="U885" s="155"/>
      <c r="V885" s="155"/>
      <c r="W885" s="155"/>
      <c r="X885" s="155"/>
      <c r="Y885" s="155"/>
    </row>
    <row r="886">
      <c r="A886" s="817"/>
      <c r="B886" s="813"/>
      <c r="C886" s="813"/>
      <c r="D886" s="813"/>
      <c r="E886" s="813"/>
      <c r="F886" s="813"/>
      <c r="G886" s="813"/>
      <c r="H886" s="815"/>
      <c r="I886" s="813"/>
      <c r="J886" s="155"/>
      <c r="K886" s="155"/>
      <c r="L886" s="155"/>
      <c r="M886" s="155"/>
      <c r="N886" s="155"/>
      <c r="O886" s="155"/>
      <c r="P886" s="155"/>
      <c r="Q886" s="155"/>
      <c r="R886" s="155"/>
      <c r="S886" s="155"/>
      <c r="T886" s="155"/>
      <c r="U886" s="155"/>
      <c r="V886" s="155"/>
      <c r="W886" s="155"/>
      <c r="X886" s="155"/>
      <c r="Y886" s="155"/>
    </row>
    <row r="887">
      <c r="A887" s="817"/>
      <c r="B887" s="813"/>
      <c r="C887" s="813"/>
      <c r="D887" s="813"/>
      <c r="E887" s="813"/>
      <c r="F887" s="813"/>
      <c r="G887" s="813"/>
      <c r="H887" s="815"/>
      <c r="I887" s="813"/>
      <c r="J887" s="155"/>
      <c r="K887" s="155"/>
      <c r="L887" s="155"/>
      <c r="M887" s="155"/>
      <c r="N887" s="155"/>
      <c r="O887" s="155"/>
      <c r="P887" s="155"/>
      <c r="Q887" s="155"/>
      <c r="R887" s="155"/>
      <c r="S887" s="155"/>
      <c r="T887" s="155"/>
      <c r="U887" s="155"/>
      <c r="V887" s="155"/>
      <c r="W887" s="155"/>
      <c r="X887" s="155"/>
      <c r="Y887" s="155"/>
    </row>
    <row r="888">
      <c r="A888" s="817"/>
      <c r="B888" s="813"/>
      <c r="C888" s="813"/>
      <c r="D888" s="813"/>
      <c r="E888" s="813"/>
      <c r="F888" s="813"/>
      <c r="G888" s="813"/>
      <c r="H888" s="815"/>
      <c r="I888" s="813"/>
      <c r="J888" s="155"/>
      <c r="K888" s="155"/>
      <c r="L888" s="155"/>
      <c r="M888" s="155"/>
      <c r="N888" s="155"/>
      <c r="O888" s="155"/>
      <c r="P888" s="155"/>
      <c r="Q888" s="155"/>
      <c r="R888" s="155"/>
      <c r="S888" s="155"/>
      <c r="T888" s="155"/>
      <c r="U888" s="155"/>
      <c r="V888" s="155"/>
      <c r="W888" s="155"/>
      <c r="X888" s="155"/>
      <c r="Y888" s="155"/>
    </row>
    <row r="889">
      <c r="A889" s="817"/>
      <c r="B889" s="813"/>
      <c r="C889" s="813"/>
      <c r="D889" s="813"/>
      <c r="E889" s="813"/>
      <c r="F889" s="813"/>
      <c r="G889" s="813"/>
      <c r="H889" s="815"/>
      <c r="I889" s="813"/>
      <c r="J889" s="155"/>
      <c r="K889" s="155"/>
      <c r="L889" s="155"/>
      <c r="M889" s="155"/>
      <c r="N889" s="155"/>
      <c r="O889" s="155"/>
      <c r="P889" s="155"/>
      <c r="Q889" s="155"/>
      <c r="R889" s="155"/>
      <c r="S889" s="155"/>
      <c r="T889" s="155"/>
      <c r="U889" s="155"/>
      <c r="V889" s="155"/>
      <c r="W889" s="155"/>
      <c r="X889" s="155"/>
      <c r="Y889" s="155"/>
    </row>
    <row r="890">
      <c r="A890" s="817"/>
      <c r="B890" s="813"/>
      <c r="C890" s="813"/>
      <c r="D890" s="813"/>
      <c r="E890" s="813"/>
      <c r="F890" s="813"/>
      <c r="G890" s="813"/>
      <c r="H890" s="815"/>
      <c r="I890" s="813"/>
      <c r="J890" s="155"/>
      <c r="K890" s="155"/>
      <c r="L890" s="155"/>
      <c r="M890" s="155"/>
      <c r="N890" s="155"/>
      <c r="O890" s="155"/>
      <c r="P890" s="155"/>
      <c r="Q890" s="155"/>
      <c r="R890" s="155"/>
      <c r="S890" s="155"/>
      <c r="T890" s="155"/>
      <c r="U890" s="155"/>
      <c r="V890" s="155"/>
      <c r="W890" s="155"/>
      <c r="X890" s="155"/>
      <c r="Y890" s="155"/>
    </row>
    <row r="891">
      <c r="A891" s="817"/>
      <c r="B891" s="813"/>
      <c r="C891" s="813"/>
      <c r="D891" s="813"/>
      <c r="E891" s="813"/>
      <c r="F891" s="813"/>
      <c r="G891" s="813"/>
      <c r="H891" s="815"/>
      <c r="I891" s="813"/>
      <c r="J891" s="155"/>
      <c r="K891" s="155"/>
      <c r="L891" s="155"/>
      <c r="M891" s="155"/>
      <c r="N891" s="155"/>
      <c r="O891" s="155"/>
      <c r="P891" s="155"/>
      <c r="Q891" s="155"/>
      <c r="R891" s="155"/>
      <c r="S891" s="155"/>
      <c r="T891" s="155"/>
      <c r="U891" s="155"/>
      <c r="V891" s="155"/>
      <c r="W891" s="155"/>
      <c r="X891" s="155"/>
      <c r="Y891" s="155"/>
    </row>
    <row r="892">
      <c r="A892" s="817"/>
      <c r="B892" s="813"/>
      <c r="C892" s="813"/>
      <c r="D892" s="813"/>
      <c r="E892" s="813"/>
      <c r="F892" s="813"/>
      <c r="G892" s="813"/>
      <c r="H892" s="815"/>
      <c r="I892" s="813"/>
      <c r="J892" s="155"/>
      <c r="K892" s="155"/>
      <c r="L892" s="155"/>
      <c r="M892" s="155"/>
      <c r="N892" s="155"/>
      <c r="O892" s="155"/>
      <c r="P892" s="155"/>
      <c r="Q892" s="155"/>
      <c r="R892" s="155"/>
      <c r="S892" s="155"/>
      <c r="T892" s="155"/>
      <c r="U892" s="155"/>
      <c r="V892" s="155"/>
      <c r="W892" s="155"/>
      <c r="X892" s="155"/>
      <c r="Y892" s="155"/>
    </row>
    <row r="893">
      <c r="A893" s="817"/>
      <c r="B893" s="813"/>
      <c r="C893" s="813"/>
      <c r="D893" s="813"/>
      <c r="E893" s="813"/>
      <c r="F893" s="813"/>
      <c r="G893" s="813"/>
      <c r="H893" s="815"/>
      <c r="I893" s="813"/>
      <c r="J893" s="155"/>
      <c r="K893" s="155"/>
      <c r="L893" s="155"/>
      <c r="M893" s="155"/>
      <c r="N893" s="155"/>
      <c r="O893" s="155"/>
      <c r="P893" s="155"/>
      <c r="Q893" s="155"/>
      <c r="R893" s="155"/>
      <c r="S893" s="155"/>
      <c r="T893" s="155"/>
      <c r="U893" s="155"/>
      <c r="V893" s="155"/>
      <c r="W893" s="155"/>
      <c r="X893" s="155"/>
      <c r="Y893" s="155"/>
    </row>
    <row r="894">
      <c r="A894" s="817"/>
      <c r="B894" s="813"/>
      <c r="C894" s="813"/>
      <c r="D894" s="813"/>
      <c r="E894" s="813"/>
      <c r="F894" s="813"/>
      <c r="G894" s="813"/>
      <c r="H894" s="815"/>
      <c r="I894" s="813"/>
      <c r="J894" s="155"/>
      <c r="K894" s="155"/>
      <c r="L894" s="155"/>
      <c r="M894" s="155"/>
      <c r="N894" s="155"/>
      <c r="O894" s="155"/>
      <c r="P894" s="155"/>
      <c r="Q894" s="155"/>
      <c r="R894" s="155"/>
      <c r="S894" s="155"/>
      <c r="T894" s="155"/>
      <c r="U894" s="155"/>
      <c r="V894" s="155"/>
      <c r="W894" s="155"/>
      <c r="X894" s="155"/>
      <c r="Y894" s="155"/>
    </row>
    <row r="895">
      <c r="A895" s="817"/>
      <c r="B895" s="813"/>
      <c r="C895" s="813"/>
      <c r="D895" s="813"/>
      <c r="E895" s="813"/>
      <c r="F895" s="813"/>
      <c r="G895" s="813"/>
      <c r="H895" s="815"/>
      <c r="I895" s="813"/>
      <c r="J895" s="155"/>
      <c r="K895" s="155"/>
      <c r="L895" s="155"/>
      <c r="M895" s="155"/>
      <c r="N895" s="155"/>
      <c r="O895" s="155"/>
      <c r="P895" s="155"/>
      <c r="Q895" s="155"/>
      <c r="R895" s="155"/>
      <c r="S895" s="155"/>
      <c r="T895" s="155"/>
      <c r="U895" s="155"/>
      <c r="V895" s="155"/>
      <c r="W895" s="155"/>
      <c r="X895" s="155"/>
      <c r="Y895" s="155"/>
    </row>
    <row r="896">
      <c r="A896" s="817"/>
      <c r="B896" s="813"/>
      <c r="C896" s="813"/>
      <c r="D896" s="813"/>
      <c r="E896" s="813"/>
      <c r="F896" s="813"/>
      <c r="G896" s="813"/>
      <c r="H896" s="815"/>
      <c r="I896" s="813"/>
      <c r="J896" s="155"/>
      <c r="K896" s="155"/>
      <c r="L896" s="155"/>
      <c r="M896" s="155"/>
      <c r="N896" s="155"/>
      <c r="O896" s="155"/>
      <c r="P896" s="155"/>
      <c r="Q896" s="155"/>
      <c r="R896" s="155"/>
      <c r="S896" s="155"/>
      <c r="T896" s="155"/>
      <c r="U896" s="155"/>
      <c r="V896" s="155"/>
      <c r="W896" s="155"/>
      <c r="X896" s="155"/>
      <c r="Y896" s="155"/>
    </row>
    <row r="897">
      <c r="A897" s="817"/>
      <c r="B897" s="813"/>
      <c r="C897" s="813"/>
      <c r="D897" s="813"/>
      <c r="E897" s="813"/>
      <c r="F897" s="813"/>
      <c r="G897" s="813"/>
      <c r="H897" s="815"/>
      <c r="I897" s="813"/>
      <c r="J897" s="155"/>
      <c r="K897" s="155"/>
      <c r="L897" s="155"/>
      <c r="M897" s="155"/>
      <c r="N897" s="155"/>
      <c r="O897" s="155"/>
      <c r="P897" s="155"/>
      <c r="Q897" s="155"/>
      <c r="R897" s="155"/>
      <c r="S897" s="155"/>
      <c r="T897" s="155"/>
      <c r="U897" s="155"/>
      <c r="V897" s="155"/>
      <c r="W897" s="155"/>
      <c r="X897" s="155"/>
      <c r="Y897" s="155"/>
    </row>
    <row r="898">
      <c r="A898" s="817"/>
      <c r="B898" s="813"/>
      <c r="C898" s="813"/>
      <c r="D898" s="813"/>
      <c r="E898" s="813"/>
      <c r="F898" s="813"/>
      <c r="G898" s="813"/>
      <c r="H898" s="815"/>
      <c r="I898" s="813"/>
      <c r="J898" s="155"/>
      <c r="K898" s="155"/>
      <c r="L898" s="155"/>
      <c r="M898" s="155"/>
      <c r="N898" s="155"/>
      <c r="O898" s="155"/>
      <c r="P898" s="155"/>
      <c r="Q898" s="155"/>
      <c r="R898" s="155"/>
      <c r="S898" s="155"/>
      <c r="T898" s="155"/>
      <c r="U898" s="155"/>
      <c r="V898" s="155"/>
      <c r="W898" s="155"/>
      <c r="X898" s="155"/>
      <c r="Y898" s="155"/>
    </row>
    <row r="899">
      <c r="A899" s="817"/>
      <c r="B899" s="813"/>
      <c r="C899" s="813"/>
      <c r="D899" s="813"/>
      <c r="E899" s="813"/>
      <c r="F899" s="813"/>
      <c r="G899" s="813"/>
      <c r="H899" s="815"/>
      <c r="I899" s="813"/>
      <c r="J899" s="155"/>
      <c r="K899" s="155"/>
      <c r="L899" s="155"/>
      <c r="M899" s="155"/>
      <c r="N899" s="155"/>
      <c r="O899" s="155"/>
      <c r="P899" s="155"/>
      <c r="Q899" s="155"/>
      <c r="R899" s="155"/>
      <c r="S899" s="155"/>
      <c r="T899" s="155"/>
      <c r="U899" s="155"/>
      <c r="V899" s="155"/>
      <c r="W899" s="155"/>
      <c r="X899" s="155"/>
      <c r="Y899" s="155"/>
    </row>
    <row r="900">
      <c r="A900" s="817"/>
      <c r="B900" s="813"/>
      <c r="C900" s="813"/>
      <c r="D900" s="813"/>
      <c r="E900" s="813"/>
      <c r="F900" s="813"/>
      <c r="G900" s="813"/>
      <c r="H900" s="815"/>
      <c r="I900" s="813"/>
      <c r="J900" s="155"/>
      <c r="K900" s="155"/>
      <c r="L900" s="155"/>
      <c r="M900" s="155"/>
      <c r="N900" s="155"/>
      <c r="O900" s="155"/>
      <c r="P900" s="155"/>
      <c r="Q900" s="155"/>
      <c r="R900" s="155"/>
      <c r="S900" s="155"/>
      <c r="T900" s="155"/>
      <c r="U900" s="155"/>
      <c r="V900" s="155"/>
      <c r="W900" s="155"/>
      <c r="X900" s="155"/>
      <c r="Y900" s="155"/>
    </row>
    <row r="901">
      <c r="A901" s="817"/>
      <c r="B901" s="813"/>
      <c r="C901" s="813"/>
      <c r="D901" s="813"/>
      <c r="E901" s="813"/>
      <c r="F901" s="813"/>
      <c r="G901" s="813"/>
      <c r="H901" s="815"/>
      <c r="I901" s="813"/>
      <c r="J901" s="155"/>
      <c r="K901" s="155"/>
      <c r="L901" s="155"/>
      <c r="M901" s="155"/>
      <c r="N901" s="155"/>
      <c r="O901" s="155"/>
      <c r="P901" s="155"/>
      <c r="Q901" s="155"/>
      <c r="R901" s="155"/>
      <c r="S901" s="155"/>
      <c r="T901" s="155"/>
      <c r="U901" s="155"/>
      <c r="V901" s="155"/>
      <c r="W901" s="155"/>
      <c r="X901" s="155"/>
      <c r="Y901" s="155"/>
    </row>
    <row r="902">
      <c r="A902" s="817"/>
      <c r="B902" s="813"/>
      <c r="C902" s="813"/>
      <c r="D902" s="813"/>
      <c r="E902" s="813"/>
      <c r="F902" s="813"/>
      <c r="G902" s="813"/>
      <c r="H902" s="815"/>
      <c r="I902" s="813"/>
      <c r="J902" s="155"/>
      <c r="K902" s="155"/>
      <c r="L902" s="155"/>
      <c r="M902" s="155"/>
      <c r="N902" s="155"/>
      <c r="O902" s="155"/>
      <c r="P902" s="155"/>
      <c r="Q902" s="155"/>
      <c r="R902" s="155"/>
      <c r="S902" s="155"/>
      <c r="T902" s="155"/>
      <c r="U902" s="155"/>
      <c r="V902" s="155"/>
      <c r="W902" s="155"/>
      <c r="X902" s="155"/>
      <c r="Y902" s="155"/>
    </row>
    <row r="903">
      <c r="A903" s="817"/>
      <c r="B903" s="813"/>
      <c r="C903" s="813"/>
      <c r="D903" s="813"/>
      <c r="E903" s="813"/>
      <c r="F903" s="813"/>
      <c r="G903" s="813"/>
      <c r="H903" s="815"/>
      <c r="I903" s="813"/>
      <c r="J903" s="155"/>
      <c r="K903" s="155"/>
      <c r="L903" s="155"/>
      <c r="M903" s="155"/>
      <c r="N903" s="155"/>
      <c r="O903" s="155"/>
      <c r="P903" s="155"/>
      <c r="Q903" s="155"/>
      <c r="R903" s="155"/>
      <c r="S903" s="155"/>
      <c r="T903" s="155"/>
      <c r="U903" s="155"/>
      <c r="V903" s="155"/>
      <c r="W903" s="155"/>
      <c r="X903" s="155"/>
      <c r="Y903" s="155"/>
    </row>
    <row r="904">
      <c r="A904" s="817"/>
      <c r="B904" s="813"/>
      <c r="C904" s="813"/>
      <c r="D904" s="813"/>
      <c r="E904" s="813"/>
      <c r="F904" s="813"/>
      <c r="G904" s="813"/>
      <c r="H904" s="815"/>
      <c r="I904" s="813"/>
      <c r="J904" s="155"/>
      <c r="K904" s="155"/>
      <c r="L904" s="155"/>
      <c r="M904" s="155"/>
      <c r="N904" s="155"/>
      <c r="O904" s="155"/>
      <c r="P904" s="155"/>
      <c r="Q904" s="155"/>
      <c r="R904" s="155"/>
      <c r="S904" s="155"/>
      <c r="T904" s="155"/>
      <c r="U904" s="155"/>
      <c r="V904" s="155"/>
      <c r="W904" s="155"/>
      <c r="X904" s="155"/>
      <c r="Y904" s="155"/>
    </row>
    <row r="905">
      <c r="A905" s="817"/>
      <c r="B905" s="813"/>
      <c r="C905" s="813"/>
      <c r="D905" s="813"/>
      <c r="E905" s="813"/>
      <c r="F905" s="813"/>
      <c r="G905" s="813"/>
      <c r="H905" s="815"/>
      <c r="I905" s="813"/>
      <c r="J905" s="155"/>
      <c r="K905" s="155"/>
      <c r="L905" s="155"/>
      <c r="M905" s="155"/>
      <c r="N905" s="155"/>
      <c r="O905" s="155"/>
      <c r="P905" s="155"/>
      <c r="Q905" s="155"/>
      <c r="R905" s="155"/>
      <c r="S905" s="155"/>
      <c r="T905" s="155"/>
      <c r="U905" s="155"/>
      <c r="V905" s="155"/>
      <c r="W905" s="155"/>
      <c r="X905" s="155"/>
      <c r="Y905" s="155"/>
    </row>
    <row r="906">
      <c r="A906" s="817"/>
      <c r="B906" s="813"/>
      <c r="C906" s="813"/>
      <c r="D906" s="813"/>
      <c r="E906" s="813"/>
      <c r="F906" s="813"/>
      <c r="G906" s="813"/>
      <c r="H906" s="815"/>
      <c r="I906" s="813"/>
      <c r="J906" s="155"/>
      <c r="K906" s="155"/>
      <c r="L906" s="155"/>
      <c r="M906" s="155"/>
      <c r="N906" s="155"/>
      <c r="O906" s="155"/>
      <c r="P906" s="155"/>
      <c r="Q906" s="155"/>
      <c r="R906" s="155"/>
      <c r="S906" s="155"/>
      <c r="T906" s="155"/>
      <c r="U906" s="155"/>
      <c r="V906" s="155"/>
      <c r="W906" s="155"/>
      <c r="X906" s="155"/>
      <c r="Y906" s="155"/>
    </row>
    <row r="907">
      <c r="A907" s="817"/>
      <c r="B907" s="813"/>
      <c r="C907" s="813"/>
      <c r="D907" s="813"/>
      <c r="E907" s="813"/>
      <c r="F907" s="813"/>
      <c r="G907" s="813"/>
      <c r="H907" s="815"/>
      <c r="I907" s="813"/>
      <c r="J907" s="155"/>
      <c r="K907" s="155"/>
      <c r="L907" s="155"/>
      <c r="M907" s="155"/>
      <c r="N907" s="155"/>
      <c r="O907" s="155"/>
      <c r="P907" s="155"/>
      <c r="Q907" s="155"/>
      <c r="R907" s="155"/>
      <c r="S907" s="155"/>
      <c r="T907" s="155"/>
      <c r="U907" s="155"/>
      <c r="V907" s="155"/>
      <c r="W907" s="155"/>
      <c r="X907" s="155"/>
      <c r="Y907" s="155"/>
    </row>
    <row r="908">
      <c r="A908" s="817"/>
      <c r="B908" s="813"/>
      <c r="C908" s="813"/>
      <c r="D908" s="813"/>
      <c r="E908" s="813"/>
      <c r="F908" s="813"/>
      <c r="G908" s="813"/>
      <c r="H908" s="815"/>
      <c r="I908" s="813"/>
      <c r="J908" s="155"/>
      <c r="K908" s="155"/>
      <c r="L908" s="155"/>
      <c r="M908" s="155"/>
      <c r="N908" s="155"/>
      <c r="O908" s="155"/>
      <c r="P908" s="155"/>
      <c r="Q908" s="155"/>
      <c r="R908" s="155"/>
      <c r="S908" s="155"/>
      <c r="T908" s="155"/>
      <c r="U908" s="155"/>
      <c r="V908" s="155"/>
      <c r="W908" s="155"/>
      <c r="X908" s="155"/>
      <c r="Y908" s="155"/>
    </row>
    <row r="909">
      <c r="A909" s="817"/>
      <c r="B909" s="813"/>
      <c r="C909" s="813"/>
      <c r="D909" s="813"/>
      <c r="E909" s="813"/>
      <c r="F909" s="813"/>
      <c r="G909" s="813"/>
      <c r="H909" s="815"/>
      <c r="I909" s="813"/>
      <c r="J909" s="155"/>
      <c r="K909" s="155"/>
      <c r="L909" s="155"/>
      <c r="M909" s="155"/>
      <c r="N909" s="155"/>
      <c r="O909" s="155"/>
      <c r="P909" s="155"/>
      <c r="Q909" s="155"/>
      <c r="R909" s="155"/>
      <c r="S909" s="155"/>
      <c r="T909" s="155"/>
      <c r="U909" s="155"/>
      <c r="V909" s="155"/>
      <c r="W909" s="155"/>
      <c r="X909" s="155"/>
      <c r="Y909" s="155"/>
    </row>
    <row r="910">
      <c r="A910" s="817"/>
      <c r="B910" s="813"/>
      <c r="C910" s="813"/>
      <c r="D910" s="813"/>
      <c r="E910" s="813"/>
      <c r="F910" s="813"/>
      <c r="G910" s="813"/>
      <c r="H910" s="815"/>
      <c r="I910" s="813"/>
      <c r="J910" s="155"/>
      <c r="K910" s="155"/>
      <c r="L910" s="155"/>
      <c r="M910" s="155"/>
      <c r="N910" s="155"/>
      <c r="O910" s="155"/>
      <c r="P910" s="155"/>
      <c r="Q910" s="155"/>
      <c r="R910" s="155"/>
      <c r="S910" s="155"/>
      <c r="T910" s="155"/>
      <c r="U910" s="155"/>
      <c r="V910" s="155"/>
      <c r="W910" s="155"/>
      <c r="X910" s="155"/>
      <c r="Y910" s="155"/>
    </row>
    <row r="911">
      <c r="A911" s="817"/>
      <c r="B911" s="813"/>
      <c r="C911" s="813"/>
      <c r="D911" s="813"/>
      <c r="E911" s="813"/>
      <c r="F911" s="813"/>
      <c r="G911" s="813"/>
      <c r="H911" s="815"/>
      <c r="I911" s="813"/>
      <c r="J911" s="155"/>
      <c r="K911" s="155"/>
      <c r="L911" s="155"/>
      <c r="M911" s="155"/>
      <c r="N911" s="155"/>
      <c r="O911" s="155"/>
      <c r="P911" s="155"/>
      <c r="Q911" s="155"/>
      <c r="R911" s="155"/>
      <c r="S911" s="155"/>
      <c r="T911" s="155"/>
      <c r="U911" s="155"/>
      <c r="V911" s="155"/>
      <c r="W911" s="155"/>
      <c r="X911" s="155"/>
      <c r="Y911" s="155"/>
    </row>
    <row r="912">
      <c r="A912" s="817"/>
      <c r="B912" s="813"/>
      <c r="C912" s="813"/>
      <c r="D912" s="813"/>
      <c r="E912" s="813"/>
      <c r="F912" s="813"/>
      <c r="G912" s="813"/>
      <c r="H912" s="815"/>
      <c r="I912" s="813"/>
      <c r="J912" s="155"/>
      <c r="K912" s="155"/>
      <c r="L912" s="155"/>
      <c r="M912" s="155"/>
      <c r="N912" s="155"/>
      <c r="O912" s="155"/>
      <c r="P912" s="155"/>
      <c r="Q912" s="155"/>
      <c r="R912" s="155"/>
      <c r="S912" s="155"/>
      <c r="T912" s="155"/>
      <c r="U912" s="155"/>
      <c r="V912" s="155"/>
      <c r="W912" s="155"/>
      <c r="X912" s="155"/>
      <c r="Y912" s="155"/>
    </row>
    <row r="913">
      <c r="A913" s="817"/>
      <c r="B913" s="813"/>
      <c r="C913" s="813"/>
      <c r="D913" s="813"/>
      <c r="E913" s="813"/>
      <c r="F913" s="813"/>
      <c r="G913" s="813"/>
      <c r="H913" s="815"/>
      <c r="I913" s="813"/>
      <c r="J913" s="155"/>
      <c r="K913" s="155"/>
      <c r="L913" s="155"/>
      <c r="M913" s="155"/>
      <c r="N913" s="155"/>
      <c r="O913" s="155"/>
      <c r="P913" s="155"/>
      <c r="Q913" s="155"/>
      <c r="R913" s="155"/>
      <c r="S913" s="155"/>
      <c r="T913" s="155"/>
      <c r="U913" s="155"/>
      <c r="V913" s="155"/>
      <c r="W913" s="155"/>
      <c r="X913" s="155"/>
      <c r="Y913" s="155"/>
    </row>
    <row r="914">
      <c r="A914" s="817"/>
      <c r="B914" s="813"/>
      <c r="C914" s="813"/>
      <c r="D914" s="813"/>
      <c r="E914" s="813"/>
      <c r="F914" s="813"/>
      <c r="G914" s="813"/>
      <c r="H914" s="815"/>
      <c r="I914" s="813"/>
      <c r="J914" s="155"/>
      <c r="K914" s="155"/>
      <c r="L914" s="155"/>
      <c r="M914" s="155"/>
      <c r="N914" s="155"/>
      <c r="O914" s="155"/>
      <c r="P914" s="155"/>
      <c r="Q914" s="155"/>
      <c r="R914" s="155"/>
      <c r="S914" s="155"/>
      <c r="T914" s="155"/>
      <c r="U914" s="155"/>
      <c r="V914" s="155"/>
      <c r="W914" s="155"/>
      <c r="X914" s="155"/>
      <c r="Y914" s="155"/>
    </row>
    <row r="915">
      <c r="A915" s="817"/>
      <c r="B915" s="813"/>
      <c r="C915" s="813"/>
      <c r="D915" s="813"/>
      <c r="E915" s="813"/>
      <c r="F915" s="813"/>
      <c r="G915" s="813"/>
      <c r="H915" s="815"/>
      <c r="I915" s="813"/>
      <c r="J915" s="155"/>
      <c r="K915" s="155"/>
      <c r="L915" s="155"/>
      <c r="M915" s="155"/>
      <c r="N915" s="155"/>
      <c r="O915" s="155"/>
      <c r="P915" s="155"/>
      <c r="Q915" s="155"/>
      <c r="R915" s="155"/>
      <c r="S915" s="155"/>
      <c r="T915" s="155"/>
      <c r="U915" s="155"/>
      <c r="V915" s="155"/>
      <c r="W915" s="155"/>
      <c r="X915" s="155"/>
      <c r="Y915" s="155"/>
    </row>
    <row r="916">
      <c r="A916" s="817"/>
      <c r="B916" s="813"/>
      <c r="C916" s="813"/>
      <c r="D916" s="813"/>
      <c r="E916" s="813"/>
      <c r="F916" s="813"/>
      <c r="G916" s="813"/>
      <c r="H916" s="815"/>
      <c r="I916" s="813"/>
      <c r="J916" s="155"/>
      <c r="K916" s="155"/>
      <c r="L916" s="155"/>
      <c r="M916" s="155"/>
      <c r="N916" s="155"/>
      <c r="O916" s="155"/>
      <c r="P916" s="155"/>
      <c r="Q916" s="155"/>
      <c r="R916" s="155"/>
      <c r="S916" s="155"/>
      <c r="T916" s="155"/>
      <c r="U916" s="155"/>
      <c r="V916" s="155"/>
      <c r="W916" s="155"/>
      <c r="X916" s="155"/>
      <c r="Y916" s="155"/>
    </row>
    <row r="917">
      <c r="A917" s="817"/>
      <c r="B917" s="813"/>
      <c r="C917" s="813"/>
      <c r="D917" s="813"/>
      <c r="E917" s="813"/>
      <c r="F917" s="813"/>
      <c r="G917" s="813"/>
      <c r="H917" s="815"/>
      <c r="I917" s="813"/>
      <c r="J917" s="155"/>
      <c r="K917" s="155"/>
      <c r="L917" s="155"/>
      <c r="M917" s="155"/>
      <c r="N917" s="155"/>
      <c r="O917" s="155"/>
      <c r="P917" s="155"/>
      <c r="Q917" s="155"/>
      <c r="R917" s="155"/>
      <c r="S917" s="155"/>
      <c r="T917" s="155"/>
      <c r="U917" s="155"/>
      <c r="V917" s="155"/>
      <c r="W917" s="155"/>
      <c r="X917" s="155"/>
      <c r="Y917" s="155"/>
    </row>
    <row r="918">
      <c r="A918" s="817"/>
      <c r="B918" s="813"/>
      <c r="C918" s="813"/>
      <c r="D918" s="813"/>
      <c r="E918" s="813"/>
      <c r="F918" s="813"/>
      <c r="G918" s="813"/>
      <c r="H918" s="815"/>
      <c r="I918" s="813"/>
      <c r="J918" s="155"/>
      <c r="K918" s="155"/>
      <c r="L918" s="155"/>
      <c r="M918" s="155"/>
      <c r="N918" s="155"/>
      <c r="O918" s="155"/>
      <c r="P918" s="155"/>
      <c r="Q918" s="155"/>
      <c r="R918" s="155"/>
      <c r="S918" s="155"/>
      <c r="T918" s="155"/>
      <c r="U918" s="155"/>
      <c r="V918" s="155"/>
      <c r="W918" s="155"/>
      <c r="X918" s="155"/>
      <c r="Y918" s="155"/>
    </row>
    <row r="919">
      <c r="A919" s="817"/>
      <c r="B919" s="813"/>
      <c r="C919" s="813"/>
      <c r="D919" s="813"/>
      <c r="E919" s="813"/>
      <c r="F919" s="813"/>
      <c r="G919" s="813"/>
      <c r="H919" s="815"/>
      <c r="I919" s="813"/>
      <c r="J919" s="155"/>
      <c r="K919" s="155"/>
      <c r="L919" s="155"/>
      <c r="M919" s="155"/>
      <c r="N919" s="155"/>
      <c r="O919" s="155"/>
      <c r="P919" s="155"/>
      <c r="Q919" s="155"/>
      <c r="R919" s="155"/>
      <c r="S919" s="155"/>
      <c r="T919" s="155"/>
      <c r="U919" s="155"/>
      <c r="V919" s="155"/>
      <c r="W919" s="155"/>
      <c r="X919" s="155"/>
      <c r="Y919" s="155"/>
    </row>
    <row r="920">
      <c r="A920" s="817"/>
      <c r="B920" s="813"/>
      <c r="C920" s="813"/>
      <c r="D920" s="813"/>
      <c r="E920" s="813"/>
      <c r="F920" s="813"/>
      <c r="G920" s="813"/>
      <c r="H920" s="815"/>
      <c r="I920" s="813"/>
      <c r="J920" s="155"/>
      <c r="K920" s="155"/>
      <c r="L920" s="155"/>
      <c r="M920" s="155"/>
      <c r="N920" s="155"/>
      <c r="O920" s="155"/>
      <c r="P920" s="155"/>
      <c r="Q920" s="155"/>
      <c r="R920" s="155"/>
      <c r="S920" s="155"/>
      <c r="T920" s="155"/>
      <c r="U920" s="155"/>
      <c r="V920" s="155"/>
      <c r="W920" s="155"/>
      <c r="X920" s="155"/>
      <c r="Y920" s="155"/>
    </row>
    <row r="921">
      <c r="A921" s="817"/>
      <c r="B921" s="813"/>
      <c r="C921" s="813"/>
      <c r="D921" s="813"/>
      <c r="E921" s="813"/>
      <c r="F921" s="813"/>
      <c r="G921" s="813"/>
      <c r="H921" s="815"/>
      <c r="I921" s="813"/>
      <c r="J921" s="155"/>
      <c r="K921" s="155"/>
      <c r="L921" s="155"/>
      <c r="M921" s="155"/>
      <c r="N921" s="155"/>
      <c r="O921" s="155"/>
      <c r="P921" s="155"/>
      <c r="Q921" s="155"/>
      <c r="R921" s="155"/>
      <c r="S921" s="155"/>
      <c r="T921" s="155"/>
      <c r="U921" s="155"/>
      <c r="V921" s="155"/>
      <c r="W921" s="155"/>
      <c r="X921" s="155"/>
      <c r="Y921" s="155"/>
    </row>
    <row r="922">
      <c r="A922" s="817"/>
      <c r="B922" s="813"/>
      <c r="C922" s="813"/>
      <c r="D922" s="813"/>
      <c r="E922" s="813"/>
      <c r="F922" s="813"/>
      <c r="G922" s="813"/>
      <c r="H922" s="815"/>
      <c r="I922" s="813"/>
      <c r="J922" s="155"/>
      <c r="K922" s="155"/>
      <c r="L922" s="155"/>
      <c r="M922" s="155"/>
      <c r="N922" s="155"/>
      <c r="O922" s="155"/>
      <c r="P922" s="155"/>
      <c r="Q922" s="155"/>
      <c r="R922" s="155"/>
      <c r="S922" s="155"/>
      <c r="T922" s="155"/>
      <c r="U922" s="155"/>
      <c r="V922" s="155"/>
      <c r="W922" s="155"/>
      <c r="X922" s="155"/>
      <c r="Y922" s="155"/>
    </row>
    <row r="923">
      <c r="A923" s="817"/>
      <c r="B923" s="813"/>
      <c r="C923" s="813"/>
      <c r="D923" s="813"/>
      <c r="E923" s="813"/>
      <c r="F923" s="813"/>
      <c r="G923" s="813"/>
      <c r="H923" s="815"/>
      <c r="I923" s="813"/>
      <c r="J923" s="155"/>
      <c r="K923" s="155"/>
      <c r="L923" s="155"/>
      <c r="M923" s="155"/>
      <c r="N923" s="155"/>
      <c r="O923" s="155"/>
      <c r="P923" s="155"/>
      <c r="Q923" s="155"/>
      <c r="R923" s="155"/>
      <c r="S923" s="155"/>
      <c r="T923" s="155"/>
      <c r="U923" s="155"/>
      <c r="V923" s="155"/>
      <c r="W923" s="155"/>
      <c r="X923" s="155"/>
      <c r="Y923" s="155"/>
    </row>
    <row r="924">
      <c r="A924" s="817"/>
      <c r="B924" s="813"/>
      <c r="C924" s="813"/>
      <c r="D924" s="813"/>
      <c r="E924" s="813"/>
      <c r="F924" s="813"/>
      <c r="G924" s="813"/>
      <c r="H924" s="815"/>
      <c r="I924" s="813"/>
      <c r="J924" s="155"/>
      <c r="K924" s="155"/>
      <c r="L924" s="155"/>
      <c r="M924" s="155"/>
      <c r="N924" s="155"/>
      <c r="O924" s="155"/>
      <c r="P924" s="155"/>
      <c r="Q924" s="155"/>
      <c r="R924" s="155"/>
      <c r="S924" s="155"/>
      <c r="T924" s="155"/>
      <c r="U924" s="155"/>
      <c r="V924" s="155"/>
      <c r="W924" s="155"/>
      <c r="X924" s="155"/>
      <c r="Y924" s="155"/>
    </row>
    <row r="925">
      <c r="A925" s="817"/>
      <c r="B925" s="813"/>
      <c r="C925" s="813"/>
      <c r="D925" s="813"/>
      <c r="E925" s="813"/>
      <c r="F925" s="813"/>
      <c r="G925" s="813"/>
      <c r="H925" s="815"/>
      <c r="I925" s="813"/>
      <c r="J925" s="155"/>
      <c r="K925" s="155"/>
      <c r="L925" s="155"/>
      <c r="M925" s="155"/>
      <c r="N925" s="155"/>
      <c r="O925" s="155"/>
      <c r="P925" s="155"/>
      <c r="Q925" s="155"/>
      <c r="R925" s="155"/>
      <c r="S925" s="155"/>
      <c r="T925" s="155"/>
      <c r="U925" s="155"/>
      <c r="V925" s="155"/>
      <c r="W925" s="155"/>
      <c r="X925" s="155"/>
      <c r="Y925" s="155"/>
    </row>
    <row r="926">
      <c r="A926" s="817"/>
      <c r="B926" s="813"/>
      <c r="C926" s="813"/>
      <c r="D926" s="813"/>
      <c r="E926" s="813"/>
      <c r="F926" s="813"/>
      <c r="G926" s="813"/>
      <c r="H926" s="815"/>
      <c r="I926" s="813"/>
      <c r="J926" s="155"/>
      <c r="K926" s="155"/>
      <c r="L926" s="155"/>
      <c r="M926" s="155"/>
      <c r="N926" s="155"/>
      <c r="O926" s="155"/>
      <c r="P926" s="155"/>
      <c r="Q926" s="155"/>
      <c r="R926" s="155"/>
      <c r="S926" s="155"/>
      <c r="T926" s="155"/>
      <c r="U926" s="155"/>
      <c r="V926" s="155"/>
      <c r="W926" s="155"/>
      <c r="X926" s="155"/>
      <c r="Y926" s="155"/>
    </row>
    <row r="927">
      <c r="A927" s="817"/>
      <c r="B927" s="813"/>
      <c r="C927" s="813"/>
      <c r="D927" s="813"/>
      <c r="E927" s="813"/>
      <c r="F927" s="813"/>
      <c r="G927" s="813"/>
      <c r="H927" s="815"/>
      <c r="I927" s="813"/>
      <c r="J927" s="155"/>
      <c r="K927" s="155"/>
      <c r="L927" s="155"/>
      <c r="M927" s="155"/>
      <c r="N927" s="155"/>
      <c r="O927" s="155"/>
      <c r="P927" s="155"/>
      <c r="Q927" s="155"/>
      <c r="R927" s="155"/>
      <c r="S927" s="155"/>
      <c r="T927" s="155"/>
      <c r="U927" s="155"/>
      <c r="V927" s="155"/>
      <c r="W927" s="155"/>
      <c r="X927" s="155"/>
      <c r="Y927" s="155"/>
    </row>
    <row r="928">
      <c r="A928" s="817"/>
      <c r="B928" s="813"/>
      <c r="C928" s="813"/>
      <c r="D928" s="813"/>
      <c r="E928" s="813"/>
      <c r="F928" s="813"/>
      <c r="G928" s="813"/>
      <c r="H928" s="815"/>
      <c r="I928" s="813"/>
      <c r="J928" s="155"/>
      <c r="K928" s="155"/>
      <c r="L928" s="155"/>
      <c r="M928" s="155"/>
      <c r="N928" s="155"/>
      <c r="O928" s="155"/>
      <c r="P928" s="155"/>
      <c r="Q928" s="155"/>
      <c r="R928" s="155"/>
      <c r="S928" s="155"/>
      <c r="T928" s="155"/>
      <c r="U928" s="155"/>
      <c r="V928" s="155"/>
      <c r="W928" s="155"/>
      <c r="X928" s="155"/>
      <c r="Y928" s="155"/>
    </row>
    <row r="929">
      <c r="A929" s="817"/>
      <c r="B929" s="813"/>
      <c r="C929" s="813"/>
      <c r="D929" s="813"/>
      <c r="E929" s="813"/>
      <c r="F929" s="813"/>
      <c r="G929" s="813"/>
      <c r="H929" s="815"/>
      <c r="I929" s="813"/>
      <c r="J929" s="155"/>
      <c r="K929" s="155"/>
      <c r="L929" s="155"/>
      <c r="M929" s="155"/>
      <c r="N929" s="155"/>
      <c r="O929" s="155"/>
      <c r="P929" s="155"/>
      <c r="Q929" s="155"/>
      <c r="R929" s="155"/>
      <c r="S929" s="155"/>
      <c r="T929" s="155"/>
      <c r="U929" s="155"/>
      <c r="V929" s="155"/>
      <c r="W929" s="155"/>
      <c r="X929" s="155"/>
      <c r="Y929" s="155"/>
    </row>
    <row r="930">
      <c r="A930" s="817"/>
      <c r="B930" s="813"/>
      <c r="C930" s="813"/>
      <c r="D930" s="813"/>
      <c r="E930" s="813"/>
      <c r="F930" s="813"/>
      <c r="G930" s="813"/>
      <c r="H930" s="815"/>
      <c r="I930" s="813"/>
      <c r="J930" s="155"/>
      <c r="K930" s="155"/>
      <c r="L930" s="155"/>
      <c r="M930" s="155"/>
      <c r="N930" s="155"/>
      <c r="O930" s="155"/>
      <c r="P930" s="155"/>
      <c r="Q930" s="155"/>
      <c r="R930" s="155"/>
      <c r="S930" s="155"/>
      <c r="T930" s="155"/>
      <c r="U930" s="155"/>
      <c r="V930" s="155"/>
      <c r="W930" s="155"/>
      <c r="X930" s="155"/>
      <c r="Y930" s="155"/>
    </row>
    <row r="931">
      <c r="A931" s="817"/>
      <c r="B931" s="813"/>
      <c r="C931" s="813"/>
      <c r="D931" s="813"/>
      <c r="E931" s="813"/>
      <c r="F931" s="813"/>
      <c r="G931" s="813"/>
      <c r="H931" s="815"/>
      <c r="I931" s="813"/>
      <c r="J931" s="155"/>
      <c r="K931" s="155"/>
      <c r="L931" s="155"/>
      <c r="M931" s="155"/>
      <c r="N931" s="155"/>
      <c r="O931" s="155"/>
      <c r="P931" s="155"/>
      <c r="Q931" s="155"/>
      <c r="R931" s="155"/>
      <c r="S931" s="155"/>
      <c r="T931" s="155"/>
      <c r="U931" s="155"/>
      <c r="V931" s="155"/>
      <c r="W931" s="155"/>
      <c r="X931" s="155"/>
      <c r="Y931" s="155"/>
    </row>
    <row r="932">
      <c r="A932" s="817"/>
      <c r="B932" s="813"/>
      <c r="C932" s="813"/>
      <c r="D932" s="813"/>
      <c r="E932" s="813"/>
      <c r="F932" s="813"/>
      <c r="G932" s="813"/>
      <c r="H932" s="815"/>
      <c r="I932" s="813"/>
      <c r="J932" s="155"/>
      <c r="K932" s="155"/>
      <c r="L932" s="155"/>
      <c r="M932" s="155"/>
      <c r="N932" s="155"/>
      <c r="O932" s="155"/>
      <c r="P932" s="155"/>
      <c r="Q932" s="155"/>
      <c r="R932" s="155"/>
      <c r="S932" s="155"/>
      <c r="T932" s="155"/>
      <c r="U932" s="155"/>
      <c r="V932" s="155"/>
      <c r="W932" s="155"/>
      <c r="X932" s="155"/>
      <c r="Y932" s="155"/>
    </row>
    <row r="933">
      <c r="A933" s="817"/>
      <c r="B933" s="813"/>
      <c r="C933" s="813"/>
      <c r="D933" s="813"/>
      <c r="E933" s="813"/>
      <c r="F933" s="813"/>
      <c r="G933" s="813"/>
      <c r="H933" s="815"/>
      <c r="I933" s="813"/>
      <c r="J933" s="155"/>
      <c r="K933" s="155"/>
      <c r="L933" s="155"/>
      <c r="M933" s="155"/>
      <c r="N933" s="155"/>
      <c r="O933" s="155"/>
      <c r="P933" s="155"/>
      <c r="Q933" s="155"/>
      <c r="R933" s="155"/>
      <c r="S933" s="155"/>
      <c r="T933" s="155"/>
      <c r="U933" s="155"/>
      <c r="V933" s="155"/>
      <c r="W933" s="155"/>
      <c r="X933" s="155"/>
      <c r="Y933" s="155"/>
    </row>
    <row r="934">
      <c r="A934" s="817"/>
      <c r="B934" s="813"/>
      <c r="C934" s="813"/>
      <c r="D934" s="813"/>
      <c r="E934" s="813"/>
      <c r="F934" s="813"/>
      <c r="G934" s="813"/>
      <c r="H934" s="815"/>
      <c r="I934" s="813"/>
      <c r="J934" s="155"/>
      <c r="K934" s="155"/>
      <c r="L934" s="155"/>
      <c r="M934" s="155"/>
      <c r="N934" s="155"/>
      <c r="O934" s="155"/>
      <c r="P934" s="155"/>
      <c r="Q934" s="155"/>
      <c r="R934" s="155"/>
      <c r="S934" s="155"/>
      <c r="T934" s="155"/>
      <c r="U934" s="155"/>
      <c r="V934" s="155"/>
      <c r="W934" s="155"/>
      <c r="X934" s="155"/>
      <c r="Y934" s="155"/>
    </row>
    <row r="935">
      <c r="A935" s="817"/>
      <c r="B935" s="813"/>
      <c r="C935" s="813"/>
      <c r="D935" s="813"/>
      <c r="E935" s="813"/>
      <c r="F935" s="813"/>
      <c r="G935" s="813"/>
      <c r="H935" s="815"/>
      <c r="I935" s="813"/>
      <c r="J935" s="155"/>
      <c r="K935" s="155"/>
      <c r="L935" s="155"/>
      <c r="M935" s="155"/>
      <c r="N935" s="155"/>
      <c r="O935" s="155"/>
      <c r="P935" s="155"/>
      <c r="Q935" s="155"/>
      <c r="R935" s="155"/>
      <c r="S935" s="155"/>
      <c r="T935" s="155"/>
      <c r="U935" s="155"/>
      <c r="V935" s="155"/>
      <c r="W935" s="155"/>
      <c r="X935" s="155"/>
      <c r="Y935" s="155"/>
    </row>
    <row r="936">
      <c r="A936" s="817"/>
      <c r="B936" s="813"/>
      <c r="C936" s="813"/>
      <c r="D936" s="813"/>
      <c r="E936" s="813"/>
      <c r="F936" s="813"/>
      <c r="G936" s="813"/>
      <c r="H936" s="815"/>
      <c r="I936" s="813"/>
      <c r="J936" s="155"/>
      <c r="K936" s="155"/>
      <c r="L936" s="155"/>
      <c r="M936" s="155"/>
      <c r="N936" s="155"/>
      <c r="O936" s="155"/>
      <c r="P936" s="155"/>
      <c r="Q936" s="155"/>
      <c r="R936" s="155"/>
      <c r="S936" s="155"/>
      <c r="T936" s="155"/>
      <c r="U936" s="155"/>
      <c r="V936" s="155"/>
      <c r="W936" s="155"/>
      <c r="X936" s="155"/>
      <c r="Y936" s="155"/>
    </row>
    <row r="937">
      <c r="A937" s="817"/>
      <c r="B937" s="813"/>
      <c r="C937" s="813"/>
      <c r="D937" s="813"/>
      <c r="E937" s="813"/>
      <c r="F937" s="813"/>
      <c r="G937" s="813"/>
      <c r="H937" s="815"/>
      <c r="I937" s="813"/>
      <c r="J937" s="155"/>
      <c r="K937" s="155"/>
      <c r="L937" s="155"/>
      <c r="M937" s="155"/>
      <c r="N937" s="155"/>
      <c r="O937" s="155"/>
      <c r="P937" s="155"/>
      <c r="Q937" s="155"/>
      <c r="R937" s="155"/>
      <c r="S937" s="155"/>
      <c r="T937" s="155"/>
      <c r="U937" s="155"/>
      <c r="V937" s="155"/>
      <c r="W937" s="155"/>
      <c r="X937" s="155"/>
      <c r="Y937" s="155"/>
    </row>
    <row r="938">
      <c r="A938" s="817"/>
      <c r="B938" s="813"/>
      <c r="C938" s="813"/>
      <c r="D938" s="813"/>
      <c r="E938" s="813"/>
      <c r="F938" s="813"/>
      <c r="G938" s="813"/>
      <c r="H938" s="815"/>
      <c r="I938" s="813"/>
      <c r="J938" s="155"/>
      <c r="K938" s="155"/>
      <c r="L938" s="155"/>
      <c r="M938" s="155"/>
      <c r="N938" s="155"/>
      <c r="O938" s="155"/>
      <c r="P938" s="155"/>
      <c r="Q938" s="155"/>
      <c r="R938" s="155"/>
      <c r="S938" s="155"/>
      <c r="T938" s="155"/>
      <c r="U938" s="155"/>
      <c r="V938" s="155"/>
      <c r="W938" s="155"/>
      <c r="X938" s="155"/>
      <c r="Y938" s="155"/>
    </row>
    <row r="939">
      <c r="A939" s="817"/>
      <c r="B939" s="813"/>
      <c r="C939" s="813"/>
      <c r="D939" s="813"/>
      <c r="E939" s="813"/>
      <c r="F939" s="813"/>
      <c r="G939" s="813"/>
      <c r="H939" s="815"/>
      <c r="I939" s="813"/>
      <c r="J939" s="155"/>
      <c r="K939" s="155"/>
      <c r="L939" s="155"/>
      <c r="M939" s="155"/>
      <c r="N939" s="155"/>
      <c r="O939" s="155"/>
      <c r="P939" s="155"/>
      <c r="Q939" s="155"/>
      <c r="R939" s="155"/>
      <c r="S939" s="155"/>
      <c r="T939" s="155"/>
      <c r="U939" s="155"/>
      <c r="V939" s="155"/>
      <c r="W939" s="155"/>
      <c r="X939" s="155"/>
      <c r="Y939" s="155"/>
    </row>
    <row r="940">
      <c r="A940" s="817"/>
      <c r="B940" s="813"/>
      <c r="C940" s="813"/>
      <c r="D940" s="813"/>
      <c r="E940" s="813"/>
      <c r="F940" s="813"/>
      <c r="G940" s="813"/>
      <c r="H940" s="815"/>
      <c r="I940" s="813"/>
      <c r="J940" s="155"/>
      <c r="K940" s="155"/>
      <c r="L940" s="155"/>
      <c r="M940" s="155"/>
      <c r="N940" s="155"/>
      <c r="O940" s="155"/>
      <c r="P940" s="155"/>
      <c r="Q940" s="155"/>
      <c r="R940" s="155"/>
      <c r="S940" s="155"/>
      <c r="T940" s="155"/>
      <c r="U940" s="155"/>
      <c r="V940" s="155"/>
      <c r="W940" s="155"/>
      <c r="X940" s="155"/>
      <c r="Y940" s="155"/>
    </row>
    <row r="941">
      <c r="A941" s="817"/>
      <c r="B941" s="813"/>
      <c r="C941" s="813"/>
      <c r="D941" s="813"/>
      <c r="E941" s="813"/>
      <c r="F941" s="813"/>
      <c r="G941" s="813"/>
      <c r="H941" s="815"/>
      <c r="I941" s="813"/>
      <c r="J941" s="155"/>
      <c r="K941" s="155"/>
      <c r="L941" s="155"/>
      <c r="M941" s="155"/>
      <c r="N941" s="155"/>
      <c r="O941" s="155"/>
      <c r="P941" s="155"/>
      <c r="Q941" s="155"/>
      <c r="R941" s="155"/>
      <c r="S941" s="155"/>
      <c r="T941" s="155"/>
      <c r="U941" s="155"/>
      <c r="V941" s="155"/>
      <c r="W941" s="155"/>
      <c r="X941" s="155"/>
      <c r="Y941" s="155"/>
    </row>
    <row r="942">
      <c r="A942" s="817"/>
      <c r="B942" s="813"/>
      <c r="C942" s="813"/>
      <c r="D942" s="813"/>
      <c r="E942" s="813"/>
      <c r="F942" s="813"/>
      <c r="G942" s="813"/>
      <c r="H942" s="815"/>
      <c r="I942" s="813"/>
      <c r="J942" s="155"/>
      <c r="K942" s="155"/>
      <c r="L942" s="155"/>
      <c r="M942" s="155"/>
      <c r="N942" s="155"/>
      <c r="O942" s="155"/>
      <c r="P942" s="155"/>
      <c r="Q942" s="155"/>
      <c r="R942" s="155"/>
      <c r="S942" s="155"/>
      <c r="T942" s="155"/>
      <c r="U942" s="155"/>
      <c r="V942" s="155"/>
      <c r="W942" s="155"/>
      <c r="X942" s="155"/>
      <c r="Y942" s="155"/>
    </row>
    <row r="943">
      <c r="A943" s="817"/>
      <c r="B943" s="813"/>
      <c r="C943" s="813"/>
      <c r="D943" s="813"/>
      <c r="E943" s="813"/>
      <c r="F943" s="813"/>
      <c r="G943" s="813"/>
      <c r="H943" s="815"/>
      <c r="I943" s="813"/>
      <c r="J943" s="155"/>
      <c r="K943" s="155"/>
      <c r="L943" s="155"/>
      <c r="M943" s="155"/>
      <c r="N943" s="155"/>
      <c r="O943" s="155"/>
      <c r="P943" s="155"/>
      <c r="Q943" s="155"/>
      <c r="R943" s="155"/>
      <c r="S943" s="155"/>
      <c r="T943" s="155"/>
      <c r="U943" s="155"/>
      <c r="V943" s="155"/>
      <c r="W943" s="155"/>
      <c r="X943" s="155"/>
      <c r="Y943" s="155"/>
    </row>
    <row r="944">
      <c r="A944" s="817"/>
      <c r="B944" s="813"/>
      <c r="C944" s="813"/>
      <c r="D944" s="813"/>
      <c r="E944" s="813"/>
      <c r="F944" s="813"/>
      <c r="G944" s="813"/>
      <c r="H944" s="815"/>
      <c r="I944" s="813"/>
      <c r="J944" s="155"/>
      <c r="K944" s="155"/>
      <c r="L944" s="155"/>
      <c r="M944" s="155"/>
      <c r="N944" s="155"/>
      <c r="O944" s="155"/>
      <c r="P944" s="155"/>
      <c r="Q944" s="155"/>
      <c r="R944" s="155"/>
      <c r="S944" s="155"/>
      <c r="T944" s="155"/>
      <c r="U944" s="155"/>
      <c r="V944" s="155"/>
      <c r="W944" s="155"/>
      <c r="X944" s="155"/>
      <c r="Y944" s="155"/>
    </row>
    <row r="945">
      <c r="A945" s="817"/>
      <c r="B945" s="813"/>
      <c r="C945" s="813"/>
      <c r="D945" s="813"/>
      <c r="E945" s="813"/>
      <c r="F945" s="813"/>
      <c r="G945" s="813"/>
      <c r="H945" s="815"/>
      <c r="I945" s="813"/>
      <c r="J945" s="155"/>
      <c r="K945" s="155"/>
      <c r="L945" s="155"/>
      <c r="M945" s="155"/>
      <c r="N945" s="155"/>
      <c r="O945" s="155"/>
      <c r="P945" s="155"/>
      <c r="Q945" s="155"/>
      <c r="R945" s="155"/>
      <c r="S945" s="155"/>
      <c r="T945" s="155"/>
      <c r="U945" s="155"/>
      <c r="V945" s="155"/>
      <c r="W945" s="155"/>
      <c r="X945" s="155"/>
      <c r="Y945" s="155"/>
    </row>
    <row r="946">
      <c r="A946" s="817"/>
      <c r="B946" s="813"/>
      <c r="C946" s="813"/>
      <c r="D946" s="813"/>
      <c r="E946" s="813"/>
      <c r="F946" s="813"/>
      <c r="G946" s="813"/>
      <c r="H946" s="815"/>
      <c r="I946" s="813"/>
      <c r="J946" s="155"/>
      <c r="K946" s="155"/>
      <c r="L946" s="155"/>
      <c r="M946" s="155"/>
      <c r="N946" s="155"/>
      <c r="O946" s="155"/>
      <c r="P946" s="155"/>
      <c r="Q946" s="155"/>
      <c r="R946" s="155"/>
      <c r="S946" s="155"/>
      <c r="T946" s="155"/>
      <c r="U946" s="155"/>
      <c r="V946" s="155"/>
      <c r="W946" s="155"/>
      <c r="X946" s="155"/>
      <c r="Y946" s="155"/>
    </row>
    <row r="947">
      <c r="A947" s="817"/>
      <c r="B947" s="813"/>
      <c r="C947" s="813"/>
      <c r="D947" s="813"/>
      <c r="E947" s="813"/>
      <c r="F947" s="813"/>
      <c r="G947" s="813"/>
      <c r="H947" s="815"/>
      <c r="I947" s="813"/>
      <c r="J947" s="155"/>
      <c r="K947" s="155"/>
      <c r="L947" s="155"/>
      <c r="M947" s="155"/>
      <c r="N947" s="155"/>
      <c r="O947" s="155"/>
      <c r="P947" s="155"/>
      <c r="Q947" s="155"/>
      <c r="R947" s="155"/>
      <c r="S947" s="155"/>
      <c r="T947" s="155"/>
      <c r="U947" s="155"/>
      <c r="V947" s="155"/>
      <c r="W947" s="155"/>
      <c r="X947" s="155"/>
      <c r="Y947" s="155"/>
    </row>
    <row r="948">
      <c r="A948" s="817"/>
      <c r="B948" s="813"/>
      <c r="C948" s="813"/>
      <c r="D948" s="813"/>
      <c r="E948" s="813"/>
      <c r="F948" s="813"/>
      <c r="G948" s="813"/>
      <c r="H948" s="815"/>
      <c r="I948" s="813"/>
      <c r="J948" s="155"/>
      <c r="K948" s="155"/>
      <c r="L948" s="155"/>
      <c r="M948" s="155"/>
      <c r="N948" s="155"/>
      <c r="O948" s="155"/>
      <c r="P948" s="155"/>
      <c r="Q948" s="155"/>
      <c r="R948" s="155"/>
      <c r="S948" s="155"/>
      <c r="T948" s="155"/>
      <c r="U948" s="155"/>
      <c r="V948" s="155"/>
      <c r="W948" s="155"/>
      <c r="X948" s="155"/>
      <c r="Y948" s="155"/>
    </row>
    <row r="949">
      <c r="A949" s="817"/>
      <c r="B949" s="813"/>
      <c r="C949" s="813"/>
      <c r="D949" s="813"/>
      <c r="E949" s="813"/>
      <c r="F949" s="813"/>
      <c r="G949" s="813"/>
      <c r="H949" s="815"/>
      <c r="I949" s="813"/>
      <c r="J949" s="155"/>
      <c r="K949" s="155"/>
      <c r="L949" s="155"/>
      <c r="M949" s="155"/>
      <c r="N949" s="155"/>
      <c r="O949" s="155"/>
      <c r="P949" s="155"/>
      <c r="Q949" s="155"/>
      <c r="R949" s="155"/>
      <c r="S949" s="155"/>
      <c r="T949" s="155"/>
      <c r="U949" s="155"/>
      <c r="V949" s="155"/>
      <c r="W949" s="155"/>
      <c r="X949" s="155"/>
      <c r="Y949" s="155"/>
    </row>
    <row r="950">
      <c r="A950" s="817"/>
      <c r="B950" s="813"/>
      <c r="C950" s="813"/>
      <c r="D950" s="813"/>
      <c r="E950" s="813"/>
      <c r="F950" s="813"/>
      <c r="G950" s="813"/>
      <c r="H950" s="815"/>
      <c r="I950" s="813"/>
      <c r="J950" s="155"/>
      <c r="K950" s="155"/>
      <c r="L950" s="155"/>
      <c r="M950" s="155"/>
      <c r="N950" s="155"/>
      <c r="O950" s="155"/>
      <c r="P950" s="155"/>
      <c r="Q950" s="155"/>
      <c r="R950" s="155"/>
      <c r="S950" s="155"/>
      <c r="T950" s="155"/>
      <c r="U950" s="155"/>
      <c r="V950" s="155"/>
      <c r="W950" s="155"/>
      <c r="X950" s="155"/>
      <c r="Y950" s="155"/>
    </row>
    <row r="951">
      <c r="A951" s="817"/>
      <c r="B951" s="813"/>
      <c r="C951" s="813"/>
      <c r="D951" s="813"/>
      <c r="E951" s="813"/>
      <c r="F951" s="813"/>
      <c r="G951" s="813"/>
      <c r="H951" s="815"/>
      <c r="I951" s="813"/>
      <c r="J951" s="155"/>
      <c r="K951" s="155"/>
      <c r="L951" s="155"/>
      <c r="M951" s="155"/>
      <c r="N951" s="155"/>
      <c r="O951" s="155"/>
      <c r="P951" s="155"/>
      <c r="Q951" s="155"/>
      <c r="R951" s="155"/>
      <c r="S951" s="155"/>
      <c r="T951" s="155"/>
      <c r="U951" s="155"/>
      <c r="V951" s="155"/>
      <c r="W951" s="155"/>
      <c r="X951" s="155"/>
      <c r="Y951" s="155"/>
    </row>
    <row r="952">
      <c r="A952" s="817"/>
      <c r="B952" s="813"/>
      <c r="C952" s="813"/>
      <c r="D952" s="813"/>
      <c r="E952" s="813"/>
      <c r="F952" s="813"/>
      <c r="G952" s="813"/>
      <c r="H952" s="815"/>
      <c r="I952" s="813"/>
      <c r="J952" s="155"/>
      <c r="K952" s="155"/>
      <c r="L952" s="155"/>
      <c r="M952" s="155"/>
      <c r="N952" s="155"/>
      <c r="O952" s="155"/>
      <c r="P952" s="155"/>
      <c r="Q952" s="155"/>
      <c r="R952" s="155"/>
      <c r="S952" s="155"/>
      <c r="T952" s="155"/>
      <c r="U952" s="155"/>
      <c r="V952" s="155"/>
      <c r="W952" s="155"/>
      <c r="X952" s="155"/>
      <c r="Y952" s="155"/>
    </row>
    <row r="953">
      <c r="A953" s="817"/>
      <c r="B953" s="813"/>
      <c r="C953" s="813"/>
      <c r="D953" s="813"/>
      <c r="E953" s="813"/>
      <c r="F953" s="813"/>
      <c r="G953" s="813"/>
      <c r="H953" s="815"/>
      <c r="I953" s="813"/>
      <c r="J953" s="155"/>
      <c r="K953" s="155"/>
      <c r="L953" s="155"/>
      <c r="M953" s="155"/>
      <c r="N953" s="155"/>
      <c r="O953" s="155"/>
      <c r="P953" s="155"/>
      <c r="Q953" s="155"/>
      <c r="R953" s="155"/>
      <c r="S953" s="155"/>
      <c r="T953" s="155"/>
      <c r="U953" s="155"/>
      <c r="V953" s="155"/>
      <c r="W953" s="155"/>
      <c r="X953" s="155"/>
      <c r="Y953" s="155"/>
    </row>
    <row r="954">
      <c r="A954" s="817"/>
      <c r="B954" s="813"/>
      <c r="C954" s="813"/>
      <c r="D954" s="813"/>
      <c r="E954" s="813"/>
      <c r="F954" s="813"/>
      <c r="G954" s="813"/>
      <c r="H954" s="815"/>
      <c r="I954" s="813"/>
      <c r="J954" s="155"/>
      <c r="K954" s="155"/>
      <c r="L954" s="155"/>
      <c r="M954" s="155"/>
      <c r="N954" s="155"/>
      <c r="O954" s="155"/>
      <c r="P954" s="155"/>
      <c r="Q954" s="155"/>
      <c r="R954" s="155"/>
      <c r="S954" s="155"/>
      <c r="T954" s="155"/>
      <c r="U954" s="155"/>
      <c r="V954" s="155"/>
      <c r="W954" s="155"/>
      <c r="X954" s="155"/>
      <c r="Y954" s="155"/>
    </row>
    <row r="955">
      <c r="A955" s="817"/>
      <c r="B955" s="813"/>
      <c r="C955" s="813"/>
      <c r="D955" s="813"/>
      <c r="E955" s="813"/>
      <c r="F955" s="813"/>
      <c r="G955" s="813"/>
      <c r="H955" s="815"/>
      <c r="I955" s="813"/>
      <c r="J955" s="155"/>
      <c r="K955" s="155"/>
      <c r="L955" s="155"/>
      <c r="M955" s="155"/>
      <c r="N955" s="155"/>
      <c r="O955" s="155"/>
      <c r="P955" s="155"/>
      <c r="Q955" s="155"/>
      <c r="R955" s="155"/>
      <c r="S955" s="155"/>
      <c r="T955" s="155"/>
      <c r="U955" s="155"/>
      <c r="V955" s="155"/>
      <c r="W955" s="155"/>
      <c r="X955" s="155"/>
      <c r="Y955" s="155"/>
    </row>
    <row r="956">
      <c r="A956" s="817"/>
      <c r="B956" s="813"/>
      <c r="C956" s="813"/>
      <c r="D956" s="813"/>
      <c r="E956" s="813"/>
      <c r="F956" s="813"/>
      <c r="G956" s="813"/>
      <c r="H956" s="815"/>
      <c r="I956" s="813"/>
      <c r="J956" s="155"/>
      <c r="K956" s="155"/>
      <c r="L956" s="155"/>
      <c r="M956" s="155"/>
      <c r="N956" s="155"/>
      <c r="O956" s="155"/>
      <c r="P956" s="155"/>
      <c r="Q956" s="155"/>
      <c r="R956" s="155"/>
      <c r="S956" s="155"/>
      <c r="T956" s="155"/>
      <c r="U956" s="155"/>
      <c r="V956" s="155"/>
      <c r="W956" s="155"/>
      <c r="X956" s="155"/>
      <c r="Y956" s="155"/>
    </row>
    <row r="957">
      <c r="A957" s="817"/>
      <c r="B957" s="813"/>
      <c r="C957" s="813"/>
      <c r="D957" s="813"/>
      <c r="E957" s="813"/>
      <c r="F957" s="813"/>
      <c r="G957" s="813"/>
      <c r="H957" s="815"/>
      <c r="I957" s="813"/>
      <c r="J957" s="155"/>
      <c r="K957" s="155"/>
      <c r="L957" s="155"/>
      <c r="M957" s="155"/>
      <c r="N957" s="155"/>
      <c r="O957" s="155"/>
      <c r="P957" s="155"/>
      <c r="Q957" s="155"/>
      <c r="R957" s="155"/>
      <c r="S957" s="155"/>
      <c r="T957" s="155"/>
      <c r="U957" s="155"/>
      <c r="V957" s="155"/>
      <c r="W957" s="155"/>
      <c r="X957" s="155"/>
      <c r="Y957" s="155"/>
    </row>
    <row r="958">
      <c r="A958" s="817"/>
      <c r="B958" s="813"/>
      <c r="C958" s="813"/>
      <c r="D958" s="813"/>
      <c r="E958" s="813"/>
      <c r="F958" s="813"/>
      <c r="G958" s="813"/>
      <c r="H958" s="815"/>
      <c r="I958" s="813"/>
      <c r="J958" s="155"/>
      <c r="K958" s="155"/>
      <c r="L958" s="155"/>
      <c r="M958" s="155"/>
      <c r="N958" s="155"/>
      <c r="O958" s="155"/>
      <c r="P958" s="155"/>
      <c r="Q958" s="155"/>
      <c r="R958" s="155"/>
      <c r="S958" s="155"/>
      <c r="T958" s="155"/>
      <c r="U958" s="155"/>
      <c r="V958" s="155"/>
      <c r="W958" s="155"/>
      <c r="X958" s="155"/>
      <c r="Y958" s="155"/>
    </row>
    <row r="959">
      <c r="A959" s="817"/>
      <c r="B959" s="813"/>
      <c r="C959" s="813"/>
      <c r="D959" s="813"/>
      <c r="E959" s="813"/>
      <c r="F959" s="813"/>
      <c r="G959" s="813"/>
      <c r="H959" s="815"/>
      <c r="I959" s="813"/>
      <c r="J959" s="155"/>
      <c r="K959" s="155"/>
      <c r="L959" s="155"/>
      <c r="M959" s="155"/>
      <c r="N959" s="155"/>
      <c r="O959" s="155"/>
      <c r="P959" s="155"/>
      <c r="Q959" s="155"/>
      <c r="R959" s="155"/>
      <c r="S959" s="155"/>
      <c r="T959" s="155"/>
      <c r="U959" s="155"/>
      <c r="V959" s="155"/>
      <c r="W959" s="155"/>
      <c r="X959" s="155"/>
      <c r="Y959" s="155"/>
    </row>
    <row r="960">
      <c r="A960" s="817"/>
      <c r="B960" s="813"/>
      <c r="C960" s="813"/>
      <c r="D960" s="813"/>
      <c r="E960" s="813"/>
      <c r="F960" s="813"/>
      <c r="G960" s="813"/>
      <c r="H960" s="815"/>
      <c r="I960" s="813"/>
      <c r="J960" s="155"/>
      <c r="K960" s="155"/>
      <c r="L960" s="155"/>
      <c r="M960" s="155"/>
      <c r="N960" s="155"/>
      <c r="O960" s="155"/>
      <c r="P960" s="155"/>
      <c r="Q960" s="155"/>
      <c r="R960" s="155"/>
      <c r="S960" s="155"/>
      <c r="T960" s="155"/>
      <c r="U960" s="155"/>
      <c r="V960" s="155"/>
      <c r="W960" s="155"/>
      <c r="X960" s="155"/>
      <c r="Y960" s="155"/>
    </row>
    <row r="961">
      <c r="A961" s="817"/>
      <c r="B961" s="813"/>
      <c r="C961" s="813"/>
      <c r="D961" s="813"/>
      <c r="E961" s="813"/>
      <c r="F961" s="813"/>
      <c r="G961" s="813"/>
      <c r="H961" s="815"/>
      <c r="I961" s="813"/>
      <c r="J961" s="155"/>
      <c r="K961" s="155"/>
      <c r="L961" s="155"/>
      <c r="M961" s="155"/>
      <c r="N961" s="155"/>
      <c r="O961" s="155"/>
      <c r="P961" s="155"/>
      <c r="Q961" s="155"/>
      <c r="R961" s="155"/>
      <c r="S961" s="155"/>
      <c r="T961" s="155"/>
      <c r="U961" s="155"/>
      <c r="V961" s="155"/>
      <c r="W961" s="155"/>
      <c r="X961" s="155"/>
      <c r="Y961" s="155"/>
    </row>
    <row r="962">
      <c r="A962" s="817"/>
      <c r="B962" s="813"/>
      <c r="C962" s="813"/>
      <c r="D962" s="813"/>
      <c r="E962" s="813"/>
      <c r="F962" s="813"/>
      <c r="G962" s="813"/>
      <c r="H962" s="815"/>
      <c r="I962" s="813"/>
      <c r="J962" s="155"/>
      <c r="K962" s="155"/>
      <c r="L962" s="155"/>
      <c r="M962" s="155"/>
      <c r="N962" s="155"/>
      <c r="O962" s="155"/>
      <c r="P962" s="155"/>
      <c r="Q962" s="155"/>
      <c r="R962" s="155"/>
      <c r="S962" s="155"/>
      <c r="T962" s="155"/>
      <c r="U962" s="155"/>
      <c r="V962" s="155"/>
      <c r="W962" s="155"/>
      <c r="X962" s="155"/>
      <c r="Y962" s="155"/>
    </row>
    <row r="963">
      <c r="A963" s="817"/>
      <c r="B963" s="813"/>
      <c r="C963" s="813"/>
      <c r="D963" s="813"/>
      <c r="E963" s="813"/>
      <c r="F963" s="813"/>
      <c r="G963" s="813"/>
      <c r="H963" s="815"/>
      <c r="I963" s="813"/>
      <c r="J963" s="155"/>
      <c r="K963" s="155"/>
      <c r="L963" s="155"/>
      <c r="M963" s="155"/>
      <c r="N963" s="155"/>
      <c r="O963" s="155"/>
      <c r="P963" s="155"/>
      <c r="Q963" s="155"/>
      <c r="R963" s="155"/>
      <c r="S963" s="155"/>
      <c r="T963" s="155"/>
      <c r="U963" s="155"/>
      <c r="V963" s="155"/>
      <c r="W963" s="155"/>
      <c r="X963" s="155"/>
      <c r="Y963" s="155"/>
    </row>
    <row r="964">
      <c r="A964" s="817"/>
      <c r="B964" s="813"/>
      <c r="C964" s="813"/>
      <c r="D964" s="813"/>
      <c r="E964" s="813"/>
      <c r="F964" s="813"/>
      <c r="G964" s="813"/>
      <c r="H964" s="815"/>
      <c r="I964" s="813"/>
      <c r="J964" s="155"/>
      <c r="K964" s="155"/>
      <c r="L964" s="155"/>
      <c r="M964" s="155"/>
      <c r="N964" s="155"/>
      <c r="O964" s="155"/>
      <c r="P964" s="155"/>
      <c r="Q964" s="155"/>
      <c r="R964" s="155"/>
      <c r="S964" s="155"/>
      <c r="T964" s="155"/>
      <c r="U964" s="155"/>
      <c r="V964" s="155"/>
      <c r="W964" s="155"/>
      <c r="X964" s="155"/>
      <c r="Y964" s="155"/>
    </row>
    <row r="965">
      <c r="A965" s="817"/>
      <c r="B965" s="813"/>
      <c r="C965" s="813"/>
      <c r="D965" s="813"/>
      <c r="E965" s="813"/>
      <c r="F965" s="813"/>
      <c r="G965" s="813"/>
      <c r="H965" s="815"/>
      <c r="I965" s="813"/>
      <c r="J965" s="155"/>
      <c r="K965" s="155"/>
      <c r="L965" s="155"/>
      <c r="M965" s="155"/>
      <c r="N965" s="155"/>
      <c r="O965" s="155"/>
      <c r="P965" s="155"/>
      <c r="Q965" s="155"/>
      <c r="R965" s="155"/>
      <c r="S965" s="155"/>
      <c r="T965" s="155"/>
      <c r="U965" s="155"/>
      <c r="V965" s="155"/>
      <c r="W965" s="155"/>
      <c r="X965" s="155"/>
      <c r="Y965" s="155"/>
    </row>
    <row r="966">
      <c r="A966" s="817"/>
      <c r="B966" s="813"/>
      <c r="C966" s="813"/>
      <c r="D966" s="813"/>
      <c r="E966" s="813"/>
      <c r="F966" s="813"/>
      <c r="G966" s="813"/>
      <c r="H966" s="815"/>
      <c r="I966" s="813"/>
      <c r="J966" s="155"/>
      <c r="K966" s="155"/>
      <c r="L966" s="155"/>
      <c r="M966" s="155"/>
      <c r="N966" s="155"/>
      <c r="O966" s="155"/>
      <c r="P966" s="155"/>
      <c r="Q966" s="155"/>
      <c r="R966" s="155"/>
      <c r="S966" s="155"/>
      <c r="T966" s="155"/>
      <c r="U966" s="155"/>
      <c r="V966" s="155"/>
      <c r="W966" s="155"/>
      <c r="X966" s="155"/>
      <c r="Y966" s="155"/>
    </row>
    <row r="967">
      <c r="A967" s="817"/>
      <c r="B967" s="813"/>
      <c r="C967" s="813"/>
      <c r="D967" s="813"/>
      <c r="E967" s="813"/>
      <c r="F967" s="813"/>
      <c r="G967" s="813"/>
      <c r="H967" s="815"/>
      <c r="I967" s="813"/>
      <c r="J967" s="155"/>
      <c r="K967" s="155"/>
      <c r="L967" s="155"/>
      <c r="M967" s="155"/>
      <c r="N967" s="155"/>
      <c r="O967" s="155"/>
      <c r="P967" s="155"/>
      <c r="Q967" s="155"/>
      <c r="R967" s="155"/>
      <c r="S967" s="155"/>
      <c r="T967" s="155"/>
      <c r="U967" s="155"/>
      <c r="V967" s="155"/>
      <c r="W967" s="155"/>
      <c r="X967" s="155"/>
      <c r="Y967" s="155"/>
    </row>
    <row r="968">
      <c r="A968" s="817"/>
      <c r="B968" s="813"/>
      <c r="C968" s="813"/>
      <c r="D968" s="813"/>
      <c r="E968" s="813"/>
      <c r="F968" s="813"/>
      <c r="G968" s="813"/>
      <c r="H968" s="815"/>
      <c r="I968" s="813"/>
      <c r="J968" s="155"/>
      <c r="K968" s="155"/>
      <c r="L968" s="155"/>
      <c r="M968" s="155"/>
      <c r="N968" s="155"/>
      <c r="O968" s="155"/>
      <c r="P968" s="155"/>
      <c r="Q968" s="155"/>
      <c r="R968" s="155"/>
      <c r="S968" s="155"/>
      <c r="T968" s="155"/>
      <c r="U968" s="155"/>
      <c r="V968" s="155"/>
      <c r="W968" s="155"/>
      <c r="X968" s="155"/>
      <c r="Y968" s="155"/>
    </row>
    <row r="969">
      <c r="A969" s="817"/>
      <c r="B969" s="813"/>
      <c r="C969" s="813"/>
      <c r="D969" s="813"/>
      <c r="E969" s="813"/>
      <c r="F969" s="813"/>
      <c r="G969" s="813"/>
      <c r="H969" s="815"/>
      <c r="I969" s="813"/>
      <c r="J969" s="155"/>
      <c r="K969" s="155"/>
      <c r="L969" s="155"/>
      <c r="M969" s="155"/>
      <c r="N969" s="155"/>
      <c r="O969" s="155"/>
      <c r="P969" s="155"/>
      <c r="Q969" s="155"/>
      <c r="R969" s="155"/>
      <c r="S969" s="155"/>
      <c r="T969" s="155"/>
      <c r="U969" s="155"/>
      <c r="V969" s="155"/>
      <c r="W969" s="155"/>
      <c r="X969" s="155"/>
      <c r="Y969" s="155"/>
    </row>
    <row r="970">
      <c r="A970" s="817"/>
      <c r="B970" s="813"/>
      <c r="C970" s="813"/>
      <c r="D970" s="813"/>
      <c r="E970" s="813"/>
      <c r="F970" s="813"/>
      <c r="G970" s="813"/>
      <c r="H970" s="815"/>
      <c r="I970" s="813"/>
      <c r="J970" s="155"/>
      <c r="K970" s="155"/>
      <c r="L970" s="155"/>
      <c r="M970" s="155"/>
      <c r="N970" s="155"/>
      <c r="O970" s="155"/>
      <c r="P970" s="155"/>
      <c r="Q970" s="155"/>
      <c r="R970" s="155"/>
      <c r="S970" s="155"/>
      <c r="T970" s="155"/>
      <c r="U970" s="155"/>
      <c r="V970" s="155"/>
      <c r="W970" s="155"/>
      <c r="X970" s="155"/>
      <c r="Y970" s="155"/>
    </row>
    <row r="971">
      <c r="A971" s="817"/>
      <c r="B971" s="813"/>
      <c r="C971" s="813"/>
      <c r="D971" s="813"/>
      <c r="E971" s="813"/>
      <c r="F971" s="813"/>
      <c r="G971" s="813"/>
      <c r="H971" s="815"/>
      <c r="I971" s="813"/>
      <c r="J971" s="155"/>
      <c r="K971" s="155"/>
      <c r="L971" s="155"/>
      <c r="M971" s="155"/>
      <c r="N971" s="155"/>
      <c r="O971" s="155"/>
      <c r="P971" s="155"/>
      <c r="Q971" s="155"/>
      <c r="R971" s="155"/>
      <c r="S971" s="155"/>
      <c r="T971" s="155"/>
      <c r="U971" s="155"/>
      <c r="V971" s="155"/>
      <c r="W971" s="155"/>
      <c r="X971" s="155"/>
      <c r="Y971" s="155"/>
    </row>
    <row r="972">
      <c r="A972" s="817"/>
      <c r="B972" s="813"/>
      <c r="C972" s="813"/>
      <c r="D972" s="813"/>
      <c r="E972" s="813"/>
      <c r="F972" s="813"/>
      <c r="G972" s="813"/>
      <c r="H972" s="815"/>
      <c r="I972" s="813"/>
      <c r="J972" s="155"/>
      <c r="K972" s="155"/>
      <c r="L972" s="155"/>
      <c r="M972" s="155"/>
      <c r="N972" s="155"/>
      <c r="O972" s="155"/>
      <c r="P972" s="155"/>
      <c r="Q972" s="155"/>
      <c r="R972" s="155"/>
      <c r="S972" s="155"/>
      <c r="T972" s="155"/>
      <c r="U972" s="155"/>
      <c r="V972" s="155"/>
      <c r="W972" s="155"/>
      <c r="X972" s="155"/>
      <c r="Y972" s="155"/>
    </row>
    <row r="973">
      <c r="A973" s="817"/>
      <c r="B973" s="813"/>
      <c r="C973" s="813"/>
      <c r="D973" s="813"/>
      <c r="E973" s="813"/>
      <c r="F973" s="813"/>
      <c r="G973" s="813"/>
      <c r="H973" s="815"/>
      <c r="I973" s="813"/>
      <c r="J973" s="155"/>
      <c r="K973" s="155"/>
      <c r="L973" s="155"/>
      <c r="M973" s="155"/>
      <c r="N973" s="155"/>
      <c r="O973" s="155"/>
      <c r="P973" s="155"/>
      <c r="Q973" s="155"/>
      <c r="R973" s="155"/>
      <c r="S973" s="155"/>
      <c r="T973" s="155"/>
      <c r="U973" s="155"/>
      <c r="V973" s="155"/>
      <c r="W973" s="155"/>
      <c r="X973" s="155"/>
      <c r="Y973" s="155"/>
    </row>
    <row r="974">
      <c r="A974" s="817"/>
      <c r="B974" s="813"/>
      <c r="C974" s="813"/>
      <c r="D974" s="813"/>
      <c r="E974" s="813"/>
      <c r="F974" s="813"/>
      <c r="G974" s="813"/>
      <c r="H974" s="815"/>
      <c r="I974" s="813"/>
      <c r="J974" s="155"/>
      <c r="K974" s="155"/>
      <c r="L974" s="155"/>
      <c r="M974" s="155"/>
      <c r="N974" s="155"/>
      <c r="O974" s="155"/>
      <c r="P974" s="155"/>
      <c r="Q974" s="155"/>
      <c r="R974" s="155"/>
      <c r="S974" s="155"/>
      <c r="T974" s="155"/>
      <c r="U974" s="155"/>
      <c r="V974" s="155"/>
      <c r="W974" s="155"/>
      <c r="X974" s="155"/>
      <c r="Y974" s="155"/>
    </row>
    <row r="975">
      <c r="A975" s="817"/>
      <c r="B975" s="813"/>
      <c r="C975" s="813"/>
      <c r="D975" s="813"/>
      <c r="E975" s="813"/>
      <c r="F975" s="813"/>
      <c r="G975" s="813"/>
      <c r="H975" s="815"/>
      <c r="I975" s="813"/>
      <c r="J975" s="155"/>
      <c r="K975" s="155"/>
      <c r="L975" s="155"/>
      <c r="M975" s="155"/>
      <c r="N975" s="155"/>
      <c r="O975" s="155"/>
      <c r="P975" s="155"/>
      <c r="Q975" s="155"/>
      <c r="R975" s="155"/>
      <c r="S975" s="155"/>
      <c r="T975" s="155"/>
      <c r="U975" s="155"/>
      <c r="V975" s="155"/>
      <c r="W975" s="155"/>
      <c r="X975" s="155"/>
      <c r="Y975" s="155"/>
    </row>
    <row r="976">
      <c r="A976" s="817"/>
      <c r="B976" s="813"/>
      <c r="C976" s="813"/>
      <c r="D976" s="813"/>
      <c r="E976" s="813"/>
      <c r="F976" s="813"/>
      <c r="G976" s="813"/>
      <c r="H976" s="815"/>
      <c r="I976" s="813"/>
      <c r="J976" s="155"/>
      <c r="K976" s="155"/>
      <c r="L976" s="155"/>
      <c r="M976" s="155"/>
      <c r="N976" s="155"/>
      <c r="O976" s="155"/>
      <c r="P976" s="155"/>
      <c r="Q976" s="155"/>
      <c r="R976" s="155"/>
      <c r="S976" s="155"/>
      <c r="T976" s="155"/>
      <c r="U976" s="155"/>
      <c r="V976" s="155"/>
      <c r="W976" s="155"/>
      <c r="X976" s="155"/>
      <c r="Y976" s="155"/>
    </row>
    <row r="977">
      <c r="A977" s="817"/>
      <c r="B977" s="813"/>
      <c r="C977" s="813"/>
      <c r="D977" s="813"/>
      <c r="E977" s="813"/>
      <c r="F977" s="813"/>
      <c r="G977" s="813"/>
      <c r="H977" s="815"/>
      <c r="I977" s="813"/>
      <c r="J977" s="155"/>
      <c r="K977" s="155"/>
      <c r="L977" s="155"/>
      <c r="M977" s="155"/>
      <c r="N977" s="155"/>
      <c r="O977" s="155"/>
      <c r="P977" s="155"/>
      <c r="Q977" s="155"/>
      <c r="R977" s="155"/>
      <c r="S977" s="155"/>
      <c r="T977" s="155"/>
      <c r="U977" s="155"/>
      <c r="V977" s="155"/>
      <c r="W977" s="155"/>
      <c r="X977" s="155"/>
      <c r="Y977" s="155"/>
    </row>
    <row r="978">
      <c r="A978" s="817"/>
      <c r="B978" s="813"/>
      <c r="C978" s="813"/>
      <c r="D978" s="813"/>
      <c r="E978" s="813"/>
      <c r="F978" s="813"/>
      <c r="G978" s="813"/>
      <c r="H978" s="815"/>
      <c r="I978" s="813"/>
      <c r="J978" s="155"/>
      <c r="K978" s="155"/>
      <c r="L978" s="155"/>
      <c r="M978" s="155"/>
      <c r="N978" s="155"/>
      <c r="O978" s="155"/>
      <c r="P978" s="155"/>
      <c r="Q978" s="155"/>
      <c r="R978" s="155"/>
      <c r="S978" s="155"/>
      <c r="T978" s="155"/>
      <c r="U978" s="155"/>
      <c r="V978" s="155"/>
      <c r="W978" s="155"/>
      <c r="X978" s="155"/>
      <c r="Y978" s="155"/>
    </row>
    <row r="979">
      <c r="A979" s="817"/>
      <c r="B979" s="813"/>
      <c r="C979" s="813"/>
      <c r="D979" s="813"/>
      <c r="E979" s="813"/>
      <c r="F979" s="813"/>
      <c r="G979" s="813"/>
      <c r="H979" s="815"/>
      <c r="I979" s="813"/>
      <c r="J979" s="155"/>
      <c r="K979" s="155"/>
      <c r="L979" s="155"/>
      <c r="M979" s="155"/>
      <c r="N979" s="155"/>
      <c r="O979" s="155"/>
      <c r="P979" s="155"/>
      <c r="Q979" s="155"/>
      <c r="R979" s="155"/>
      <c r="S979" s="155"/>
      <c r="T979" s="155"/>
      <c r="U979" s="155"/>
      <c r="V979" s="155"/>
      <c r="W979" s="155"/>
      <c r="X979" s="155"/>
      <c r="Y979" s="155"/>
    </row>
    <row r="980">
      <c r="A980" s="817"/>
      <c r="B980" s="813"/>
      <c r="C980" s="813"/>
      <c r="D980" s="813"/>
      <c r="E980" s="813"/>
      <c r="F980" s="813"/>
      <c r="G980" s="813"/>
      <c r="H980" s="815"/>
      <c r="I980" s="813"/>
      <c r="J980" s="155"/>
      <c r="K980" s="155"/>
      <c r="L980" s="155"/>
      <c r="M980" s="155"/>
      <c r="N980" s="155"/>
      <c r="O980" s="155"/>
      <c r="P980" s="155"/>
      <c r="Q980" s="155"/>
      <c r="R980" s="155"/>
      <c r="S980" s="155"/>
      <c r="T980" s="155"/>
      <c r="U980" s="155"/>
      <c r="V980" s="155"/>
      <c r="W980" s="155"/>
      <c r="X980" s="155"/>
      <c r="Y980" s="155"/>
    </row>
    <row r="981">
      <c r="A981" s="817"/>
      <c r="B981" s="813"/>
      <c r="C981" s="813"/>
      <c r="D981" s="813"/>
      <c r="E981" s="813"/>
      <c r="F981" s="813"/>
      <c r="G981" s="813"/>
      <c r="H981" s="815"/>
      <c r="I981" s="813"/>
      <c r="J981" s="155"/>
      <c r="K981" s="155"/>
      <c r="L981" s="155"/>
      <c r="M981" s="155"/>
      <c r="N981" s="155"/>
      <c r="O981" s="155"/>
      <c r="P981" s="155"/>
      <c r="Q981" s="155"/>
      <c r="R981" s="155"/>
      <c r="S981" s="155"/>
      <c r="T981" s="155"/>
      <c r="U981" s="155"/>
      <c r="V981" s="155"/>
      <c r="W981" s="155"/>
      <c r="X981" s="155"/>
      <c r="Y981" s="155"/>
    </row>
    <row r="982">
      <c r="A982" s="817"/>
      <c r="B982" s="813"/>
      <c r="C982" s="813"/>
      <c r="D982" s="813"/>
      <c r="E982" s="813"/>
      <c r="F982" s="813"/>
      <c r="G982" s="813"/>
      <c r="H982" s="815"/>
      <c r="I982" s="813"/>
      <c r="J982" s="155"/>
      <c r="K982" s="155"/>
      <c r="L982" s="155"/>
      <c r="M982" s="155"/>
      <c r="N982" s="155"/>
      <c r="O982" s="155"/>
      <c r="P982" s="155"/>
      <c r="Q982" s="155"/>
      <c r="R982" s="155"/>
      <c r="S982" s="155"/>
      <c r="T982" s="155"/>
      <c r="U982" s="155"/>
      <c r="V982" s="155"/>
      <c r="W982" s="155"/>
      <c r="X982" s="155"/>
      <c r="Y982" s="155"/>
    </row>
    <row r="983">
      <c r="A983" s="817"/>
      <c r="B983" s="813"/>
      <c r="C983" s="813"/>
      <c r="D983" s="813"/>
      <c r="E983" s="813"/>
      <c r="F983" s="813"/>
      <c r="G983" s="813"/>
      <c r="H983" s="815"/>
      <c r="I983" s="813"/>
      <c r="J983" s="155"/>
      <c r="K983" s="155"/>
      <c r="L983" s="155"/>
      <c r="M983" s="155"/>
      <c r="N983" s="155"/>
      <c r="O983" s="155"/>
      <c r="P983" s="155"/>
      <c r="Q983" s="155"/>
      <c r="R983" s="155"/>
      <c r="S983" s="155"/>
      <c r="T983" s="155"/>
      <c r="U983" s="155"/>
      <c r="V983" s="155"/>
      <c r="W983" s="155"/>
      <c r="X983" s="155"/>
      <c r="Y983" s="155"/>
    </row>
    <row r="984">
      <c r="A984" s="817"/>
      <c r="B984" s="813"/>
      <c r="C984" s="813"/>
      <c r="D984" s="813"/>
      <c r="E984" s="813"/>
      <c r="F984" s="813"/>
      <c r="G984" s="813"/>
      <c r="H984" s="815"/>
      <c r="I984" s="813"/>
      <c r="J984" s="155"/>
      <c r="K984" s="155"/>
      <c r="L984" s="155"/>
      <c r="M984" s="155"/>
      <c r="N984" s="155"/>
      <c r="O984" s="155"/>
      <c r="P984" s="155"/>
      <c r="Q984" s="155"/>
      <c r="R984" s="155"/>
      <c r="S984" s="155"/>
      <c r="T984" s="155"/>
      <c r="U984" s="155"/>
      <c r="V984" s="155"/>
      <c r="W984" s="155"/>
      <c r="X984" s="155"/>
      <c r="Y984" s="155"/>
    </row>
    <row r="985">
      <c r="A985" s="817"/>
      <c r="B985" s="813"/>
      <c r="C985" s="813"/>
      <c r="D985" s="813"/>
      <c r="E985" s="813"/>
      <c r="F985" s="813"/>
      <c r="G985" s="813"/>
      <c r="H985" s="815"/>
      <c r="I985" s="813"/>
      <c r="J985" s="155"/>
      <c r="K985" s="155"/>
      <c r="L985" s="155"/>
      <c r="M985" s="155"/>
      <c r="N985" s="155"/>
      <c r="O985" s="155"/>
      <c r="P985" s="155"/>
      <c r="Q985" s="155"/>
      <c r="R985" s="155"/>
      <c r="S985" s="155"/>
      <c r="T985" s="155"/>
      <c r="U985" s="155"/>
      <c r="V985" s="155"/>
      <c r="W985" s="155"/>
      <c r="X985" s="155"/>
      <c r="Y985" s="155"/>
    </row>
    <row r="986">
      <c r="A986" s="817"/>
      <c r="B986" s="813"/>
      <c r="C986" s="813"/>
      <c r="D986" s="813"/>
      <c r="E986" s="813"/>
      <c r="F986" s="813"/>
      <c r="G986" s="813"/>
      <c r="H986" s="815"/>
      <c r="I986" s="813"/>
      <c r="J986" s="155"/>
      <c r="K986" s="155"/>
      <c r="L986" s="155"/>
      <c r="M986" s="155"/>
      <c r="N986" s="155"/>
      <c r="O986" s="155"/>
      <c r="P986" s="155"/>
      <c r="Q986" s="155"/>
      <c r="R986" s="155"/>
      <c r="S986" s="155"/>
      <c r="T986" s="155"/>
      <c r="U986" s="155"/>
      <c r="V986" s="155"/>
      <c r="W986" s="155"/>
      <c r="X986" s="155"/>
      <c r="Y986" s="155"/>
    </row>
    <row r="987">
      <c r="A987" s="817"/>
      <c r="B987" s="813"/>
      <c r="C987" s="813"/>
      <c r="D987" s="813"/>
      <c r="E987" s="813"/>
      <c r="F987" s="813"/>
      <c r="G987" s="813"/>
      <c r="H987" s="815"/>
      <c r="I987" s="813"/>
      <c r="J987" s="155"/>
      <c r="K987" s="155"/>
      <c r="L987" s="155"/>
      <c r="M987" s="155"/>
      <c r="N987" s="155"/>
      <c r="O987" s="155"/>
      <c r="P987" s="155"/>
      <c r="Q987" s="155"/>
      <c r="R987" s="155"/>
      <c r="S987" s="155"/>
      <c r="T987" s="155"/>
      <c r="U987" s="155"/>
      <c r="V987" s="155"/>
      <c r="W987" s="155"/>
      <c r="X987" s="155"/>
      <c r="Y987" s="155"/>
    </row>
    <row r="988">
      <c r="A988" s="817"/>
      <c r="B988" s="813"/>
      <c r="C988" s="813"/>
      <c r="D988" s="813"/>
      <c r="E988" s="813"/>
      <c r="F988" s="813"/>
      <c r="G988" s="813"/>
      <c r="H988" s="815"/>
      <c r="I988" s="813"/>
      <c r="J988" s="155"/>
      <c r="K988" s="155"/>
      <c r="L988" s="155"/>
      <c r="M988" s="155"/>
      <c r="N988" s="155"/>
      <c r="O988" s="155"/>
      <c r="P988" s="155"/>
      <c r="Q988" s="155"/>
      <c r="R988" s="155"/>
      <c r="S988" s="155"/>
      <c r="T988" s="155"/>
      <c r="U988" s="155"/>
      <c r="V988" s="155"/>
      <c r="W988" s="155"/>
      <c r="X988" s="155"/>
      <c r="Y988" s="155"/>
    </row>
    <row r="989">
      <c r="A989" s="817"/>
      <c r="B989" s="813"/>
      <c r="C989" s="813"/>
      <c r="D989" s="813"/>
      <c r="E989" s="813"/>
      <c r="F989" s="813"/>
      <c r="G989" s="813"/>
      <c r="H989" s="815"/>
      <c r="I989" s="813"/>
      <c r="J989" s="155"/>
      <c r="K989" s="155"/>
      <c r="L989" s="155"/>
      <c r="M989" s="155"/>
      <c r="N989" s="155"/>
      <c r="O989" s="155"/>
      <c r="P989" s="155"/>
      <c r="Q989" s="155"/>
      <c r="R989" s="155"/>
      <c r="S989" s="155"/>
      <c r="T989" s="155"/>
      <c r="U989" s="155"/>
      <c r="V989" s="155"/>
      <c r="W989" s="155"/>
      <c r="X989" s="155"/>
      <c r="Y989" s="155"/>
    </row>
    <row r="990">
      <c r="A990" s="817"/>
      <c r="B990" s="813"/>
      <c r="C990" s="813"/>
      <c r="D990" s="813"/>
      <c r="E990" s="813"/>
      <c r="F990" s="813"/>
      <c r="G990" s="813"/>
      <c r="H990" s="815"/>
      <c r="I990" s="813"/>
      <c r="J990" s="155"/>
      <c r="K990" s="155"/>
      <c r="L990" s="155"/>
      <c r="M990" s="155"/>
      <c r="N990" s="155"/>
      <c r="O990" s="155"/>
      <c r="P990" s="155"/>
      <c r="Q990" s="155"/>
      <c r="R990" s="155"/>
      <c r="S990" s="155"/>
      <c r="T990" s="155"/>
      <c r="U990" s="155"/>
      <c r="V990" s="155"/>
      <c r="W990" s="155"/>
      <c r="X990" s="155"/>
      <c r="Y990" s="155"/>
    </row>
    <row r="991">
      <c r="A991" s="817"/>
      <c r="B991" s="813"/>
      <c r="C991" s="813"/>
      <c r="D991" s="813"/>
      <c r="E991" s="813"/>
      <c r="F991" s="813"/>
      <c r="G991" s="813"/>
      <c r="H991" s="815"/>
      <c r="I991" s="813"/>
      <c r="J991" s="155"/>
      <c r="K991" s="155"/>
      <c r="L991" s="155"/>
      <c r="M991" s="155"/>
      <c r="N991" s="155"/>
      <c r="O991" s="155"/>
      <c r="P991" s="155"/>
      <c r="Q991" s="155"/>
      <c r="R991" s="155"/>
      <c r="S991" s="155"/>
      <c r="T991" s="155"/>
      <c r="U991" s="155"/>
      <c r="V991" s="155"/>
      <c r="W991" s="155"/>
      <c r="X991" s="155"/>
      <c r="Y991" s="155"/>
    </row>
    <row r="992">
      <c r="A992" s="817"/>
      <c r="B992" s="813"/>
      <c r="C992" s="813"/>
      <c r="D992" s="813"/>
      <c r="E992" s="813"/>
      <c r="F992" s="813"/>
      <c r="G992" s="813"/>
      <c r="H992" s="815"/>
      <c r="I992" s="813"/>
      <c r="J992" s="155"/>
      <c r="K992" s="155"/>
      <c r="L992" s="155"/>
      <c r="M992" s="155"/>
      <c r="N992" s="155"/>
      <c r="O992" s="155"/>
      <c r="P992" s="155"/>
      <c r="Q992" s="155"/>
      <c r="R992" s="155"/>
      <c r="S992" s="155"/>
      <c r="T992" s="155"/>
      <c r="U992" s="155"/>
      <c r="V992" s="155"/>
      <c r="W992" s="155"/>
      <c r="X992" s="155"/>
      <c r="Y992" s="155"/>
    </row>
    <row r="993">
      <c r="A993" s="817"/>
      <c r="B993" s="813"/>
      <c r="C993" s="813"/>
      <c r="D993" s="813"/>
      <c r="E993" s="813"/>
      <c r="F993" s="813"/>
      <c r="G993" s="813"/>
      <c r="H993" s="815"/>
      <c r="I993" s="813"/>
      <c r="J993" s="155"/>
      <c r="K993" s="155"/>
      <c r="L993" s="155"/>
      <c r="M993" s="155"/>
      <c r="N993" s="155"/>
      <c r="O993" s="155"/>
      <c r="P993" s="155"/>
      <c r="Q993" s="155"/>
      <c r="R993" s="155"/>
      <c r="S993" s="155"/>
      <c r="T993" s="155"/>
      <c r="U993" s="155"/>
      <c r="V993" s="155"/>
      <c r="W993" s="155"/>
      <c r="X993" s="155"/>
      <c r="Y993" s="155"/>
    </row>
    <row r="994">
      <c r="A994" s="817"/>
      <c r="B994" s="813"/>
      <c r="C994" s="813"/>
      <c r="D994" s="813"/>
      <c r="E994" s="813"/>
      <c r="F994" s="813"/>
      <c r="G994" s="813"/>
      <c r="H994" s="815"/>
      <c r="I994" s="813"/>
      <c r="J994" s="155"/>
      <c r="K994" s="155"/>
      <c r="L994" s="155"/>
      <c r="M994" s="155"/>
      <c r="N994" s="155"/>
      <c r="O994" s="155"/>
      <c r="P994" s="155"/>
      <c r="Q994" s="155"/>
      <c r="R994" s="155"/>
      <c r="S994" s="155"/>
      <c r="T994" s="155"/>
      <c r="U994" s="155"/>
      <c r="V994" s="155"/>
      <c r="W994" s="155"/>
      <c r="X994" s="155"/>
      <c r="Y994" s="155"/>
    </row>
    <row r="995">
      <c r="A995" s="817"/>
      <c r="B995" s="813"/>
      <c r="C995" s="813"/>
      <c r="D995" s="813"/>
      <c r="E995" s="813"/>
      <c r="F995" s="813"/>
      <c r="G995" s="813"/>
      <c r="H995" s="815"/>
      <c r="I995" s="813"/>
      <c r="J995" s="155"/>
      <c r="K995" s="155"/>
      <c r="L995" s="155"/>
      <c r="M995" s="155"/>
      <c r="N995" s="155"/>
      <c r="O995" s="155"/>
      <c r="P995" s="155"/>
      <c r="Q995" s="155"/>
      <c r="R995" s="155"/>
      <c r="S995" s="155"/>
      <c r="T995" s="155"/>
      <c r="U995" s="155"/>
      <c r="V995" s="155"/>
      <c r="W995" s="155"/>
      <c r="X995" s="155"/>
      <c r="Y995" s="155"/>
    </row>
    <row r="996">
      <c r="A996" s="817"/>
      <c r="B996" s="813"/>
      <c r="C996" s="813"/>
      <c r="D996" s="813"/>
      <c r="E996" s="813"/>
      <c r="F996" s="813"/>
      <c r="G996" s="813"/>
      <c r="H996" s="815"/>
      <c r="I996" s="813"/>
      <c r="J996" s="155"/>
      <c r="K996" s="155"/>
      <c r="L996" s="155"/>
      <c r="M996" s="155"/>
      <c r="N996" s="155"/>
      <c r="O996" s="155"/>
      <c r="P996" s="155"/>
      <c r="Q996" s="155"/>
      <c r="R996" s="155"/>
      <c r="S996" s="155"/>
      <c r="T996" s="155"/>
      <c r="U996" s="155"/>
      <c r="V996" s="155"/>
      <c r="W996" s="155"/>
      <c r="X996" s="155"/>
      <c r="Y996" s="155"/>
    </row>
    <row r="997">
      <c r="A997" s="817"/>
      <c r="B997" s="813"/>
      <c r="C997" s="813"/>
      <c r="D997" s="813"/>
      <c r="E997" s="813"/>
      <c r="F997" s="813"/>
      <c r="G997" s="813"/>
      <c r="H997" s="815"/>
      <c r="I997" s="813"/>
      <c r="J997" s="155"/>
      <c r="K997" s="155"/>
      <c r="L997" s="155"/>
      <c r="M997" s="155"/>
      <c r="N997" s="155"/>
      <c r="O997" s="155"/>
      <c r="P997" s="155"/>
      <c r="Q997" s="155"/>
      <c r="R997" s="155"/>
      <c r="S997" s="155"/>
      <c r="T997" s="155"/>
      <c r="U997" s="155"/>
      <c r="V997" s="155"/>
      <c r="W997" s="155"/>
      <c r="X997" s="155"/>
      <c r="Y997" s="155"/>
    </row>
  </sheetData>
  <mergeCells count="10">
    <mergeCell ref="K1:K2"/>
    <mergeCell ref="L1:L2"/>
    <mergeCell ref="M1:M2"/>
    <mergeCell ref="A1:A2"/>
    <mergeCell ref="B1:C1"/>
    <mergeCell ref="D1:E1"/>
    <mergeCell ref="F1:F2"/>
    <mergeCell ref="G1:H1"/>
    <mergeCell ref="I1:I2"/>
    <mergeCell ref="J1:J2"/>
  </mergeCells>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38"/>
    <col customWidth="1" min="2" max="2" width="28.38"/>
    <col customWidth="1" min="3" max="3" width="10.38"/>
    <col customWidth="1" min="5" max="5" width="5.75"/>
    <col customWidth="1" min="7" max="7" width="6.63"/>
    <col customWidth="1" min="9" max="10" width="6.63"/>
  </cols>
  <sheetData>
    <row r="1">
      <c r="A1" s="827"/>
      <c r="B1" s="827" t="s">
        <v>7403</v>
      </c>
      <c r="H1" s="813"/>
      <c r="I1" s="813"/>
      <c r="J1" s="813"/>
      <c r="K1" s="813"/>
      <c r="L1" s="813"/>
      <c r="M1" s="813"/>
      <c r="N1" s="813"/>
      <c r="O1" s="813"/>
      <c r="P1" s="813"/>
      <c r="Q1" s="813"/>
      <c r="R1" s="813"/>
      <c r="S1" s="813"/>
      <c r="T1" s="813"/>
      <c r="U1" s="813"/>
      <c r="V1" s="813"/>
      <c r="W1" s="813"/>
      <c r="X1" s="813"/>
      <c r="Y1" s="813"/>
      <c r="Z1" s="813"/>
      <c r="AA1" s="813"/>
      <c r="AB1" s="813"/>
    </row>
    <row r="2">
      <c r="A2" s="828" t="s">
        <v>7404</v>
      </c>
      <c r="B2" s="829"/>
      <c r="C2" s="800"/>
      <c r="D2" s="828" t="s">
        <v>7405</v>
      </c>
      <c r="E2" s="830" t="s">
        <v>7391</v>
      </c>
      <c r="F2" s="828" t="s">
        <v>7406</v>
      </c>
      <c r="G2" s="830" t="s">
        <v>7391</v>
      </c>
      <c r="H2" s="811"/>
      <c r="I2" s="811"/>
      <c r="J2" s="811"/>
      <c r="K2" s="811"/>
      <c r="L2" s="811"/>
      <c r="M2" s="811"/>
      <c r="N2" s="811"/>
      <c r="O2" s="811"/>
      <c r="P2" s="811"/>
      <c r="Q2" s="811"/>
      <c r="R2" s="811"/>
      <c r="S2" s="811"/>
      <c r="T2" s="811"/>
      <c r="U2" s="811"/>
      <c r="V2" s="811"/>
      <c r="W2" s="811"/>
      <c r="X2" s="811"/>
      <c r="Y2" s="811"/>
      <c r="Z2" s="811"/>
      <c r="AA2" s="811"/>
      <c r="AB2" s="811"/>
    </row>
    <row r="3">
      <c r="A3" s="831" t="s">
        <v>7407</v>
      </c>
      <c r="B3" s="832" t="s">
        <v>7379</v>
      </c>
      <c r="C3" s="833" t="s">
        <v>7388</v>
      </c>
      <c r="D3" s="834">
        <v>285.0</v>
      </c>
      <c r="E3" s="835"/>
      <c r="F3" s="836">
        <v>657.0</v>
      </c>
      <c r="G3" s="835"/>
      <c r="H3" s="155"/>
      <c r="I3" s="155"/>
      <c r="J3" s="155"/>
      <c r="K3" s="155"/>
      <c r="L3" s="155"/>
      <c r="M3" s="155"/>
      <c r="N3" s="155"/>
      <c r="O3" s="155"/>
      <c r="P3" s="155"/>
      <c r="Q3" s="155"/>
      <c r="R3" s="155"/>
      <c r="S3" s="155"/>
      <c r="T3" s="155"/>
      <c r="U3" s="155"/>
      <c r="V3" s="155"/>
      <c r="W3" s="155"/>
      <c r="X3" s="155"/>
      <c r="Y3" s="155"/>
      <c r="Z3" s="155"/>
      <c r="AA3" s="155"/>
      <c r="AB3" s="155"/>
    </row>
    <row r="4">
      <c r="A4" s="837"/>
      <c r="B4" s="838"/>
      <c r="C4" s="833" t="s">
        <v>7389</v>
      </c>
      <c r="D4" s="834">
        <v>101.0</v>
      </c>
      <c r="E4" s="835"/>
      <c r="F4" s="836">
        <v>579.0</v>
      </c>
      <c r="G4" s="835"/>
      <c r="H4" s="155"/>
      <c r="I4" s="155"/>
      <c r="J4" s="155"/>
      <c r="K4" s="155"/>
      <c r="L4" s="155"/>
      <c r="M4" s="155"/>
      <c r="N4" s="155"/>
      <c r="O4" s="155"/>
      <c r="P4" s="155"/>
      <c r="Q4" s="155"/>
      <c r="R4" s="155"/>
      <c r="S4" s="155"/>
      <c r="T4" s="155"/>
      <c r="U4" s="155"/>
      <c r="V4" s="155"/>
      <c r="W4" s="155"/>
      <c r="X4" s="155"/>
      <c r="Y4" s="155"/>
      <c r="Z4" s="155"/>
      <c r="AA4" s="155"/>
      <c r="AB4" s="155"/>
    </row>
    <row r="5">
      <c r="A5" s="837"/>
      <c r="B5" s="832" t="s">
        <v>7380</v>
      </c>
      <c r="C5" s="839" t="s">
        <v>7388</v>
      </c>
      <c r="D5" s="834">
        <v>5.0</v>
      </c>
      <c r="E5" s="840">
        <v>0.017543859649122806</v>
      </c>
      <c r="F5" s="836">
        <v>19.0</v>
      </c>
      <c r="G5" s="841">
        <v>0.0289193302891933</v>
      </c>
      <c r="H5" s="813" t="str">
        <f t="shared" ref="H5:H14" si="1">IF(G5&gt;E5,"⬆️","⬇️")</f>
        <v>⬆️</v>
      </c>
      <c r="I5" s="155"/>
      <c r="J5" s="155"/>
      <c r="K5" s="155"/>
      <c r="L5" s="155"/>
      <c r="M5" s="155"/>
      <c r="N5" s="155"/>
      <c r="O5" s="155"/>
      <c r="P5" s="155"/>
      <c r="Q5" s="155"/>
      <c r="R5" s="155"/>
      <c r="S5" s="155"/>
      <c r="T5" s="155"/>
      <c r="U5" s="155"/>
      <c r="V5" s="155"/>
      <c r="W5" s="155"/>
      <c r="X5" s="155"/>
      <c r="Y5" s="155"/>
      <c r="Z5" s="155"/>
      <c r="AA5" s="155"/>
      <c r="AB5" s="155"/>
    </row>
    <row r="6">
      <c r="A6" s="837"/>
      <c r="B6" s="838"/>
      <c r="C6" s="839" t="s">
        <v>7389</v>
      </c>
      <c r="D6" s="834">
        <v>43.0</v>
      </c>
      <c r="E6" s="840">
        <v>0.42574257425742573</v>
      </c>
      <c r="F6" s="836">
        <v>374.0</v>
      </c>
      <c r="G6" s="841">
        <v>0.6459412780656304</v>
      </c>
      <c r="H6" s="813" t="str">
        <f t="shared" si="1"/>
        <v>⬆️</v>
      </c>
      <c r="I6" s="155"/>
      <c r="J6" s="155"/>
      <c r="K6" s="155"/>
      <c r="L6" s="155"/>
      <c r="M6" s="155"/>
      <c r="N6" s="155"/>
      <c r="O6" s="155"/>
      <c r="P6" s="155"/>
      <c r="Q6" s="155"/>
      <c r="R6" s="155"/>
      <c r="S6" s="155"/>
      <c r="T6" s="155"/>
      <c r="U6" s="155"/>
      <c r="V6" s="155"/>
      <c r="W6" s="155"/>
      <c r="X6" s="155"/>
      <c r="Y6" s="155"/>
      <c r="Z6" s="155"/>
      <c r="AA6" s="155"/>
      <c r="AB6" s="155"/>
    </row>
    <row r="7">
      <c r="A7" s="837"/>
      <c r="B7" s="842" t="s">
        <v>7381</v>
      </c>
      <c r="C7" s="843"/>
      <c r="D7" s="834">
        <v>14.0</v>
      </c>
      <c r="E7" s="841">
        <v>0.32558139534883723</v>
      </c>
      <c r="F7" s="836">
        <v>89.0</v>
      </c>
      <c r="G7" s="840">
        <v>0.23796791443850268</v>
      </c>
      <c r="H7" s="813" t="str">
        <f t="shared" si="1"/>
        <v>⬇️</v>
      </c>
      <c r="I7" s="155"/>
      <c r="J7" s="155"/>
      <c r="K7" s="155"/>
      <c r="L7" s="155"/>
      <c r="M7" s="155"/>
      <c r="N7" s="155"/>
      <c r="O7" s="155"/>
      <c r="P7" s="155"/>
      <c r="Q7" s="155"/>
      <c r="R7" s="155"/>
      <c r="S7" s="155"/>
      <c r="T7" s="155"/>
      <c r="U7" s="155"/>
      <c r="V7" s="155"/>
      <c r="W7" s="155"/>
      <c r="X7" s="155"/>
      <c r="Y7" s="155"/>
      <c r="Z7" s="155"/>
      <c r="AA7" s="155"/>
      <c r="AB7" s="155"/>
    </row>
    <row r="8">
      <c r="A8" s="837"/>
      <c r="B8" s="844" t="s">
        <v>7382</v>
      </c>
      <c r="C8" s="833" t="s">
        <v>7388</v>
      </c>
      <c r="D8" s="834">
        <v>4.0</v>
      </c>
      <c r="E8" s="841">
        <v>0.014035087719298246</v>
      </c>
      <c r="F8" s="836">
        <v>7.0</v>
      </c>
      <c r="G8" s="840">
        <v>0.0106544901065449</v>
      </c>
      <c r="H8" s="813" t="str">
        <f t="shared" si="1"/>
        <v>⬇️</v>
      </c>
      <c r="I8" s="155"/>
      <c r="J8" s="155"/>
      <c r="K8" s="155"/>
      <c r="L8" s="155"/>
      <c r="M8" s="155"/>
      <c r="N8" s="155"/>
      <c r="O8" s="155"/>
      <c r="P8" s="155"/>
      <c r="Q8" s="155"/>
      <c r="R8" s="155"/>
      <c r="S8" s="155"/>
      <c r="T8" s="155"/>
      <c r="U8" s="155"/>
      <c r="V8" s="155"/>
      <c r="W8" s="155"/>
      <c r="X8" s="155"/>
      <c r="Y8" s="155"/>
      <c r="Z8" s="155"/>
      <c r="AA8" s="155"/>
      <c r="AB8" s="155"/>
    </row>
    <row r="9">
      <c r="A9" s="837"/>
      <c r="B9" s="838"/>
      <c r="C9" s="833" t="s">
        <v>7389</v>
      </c>
      <c r="D9" s="834">
        <v>1.0</v>
      </c>
      <c r="E9" s="840">
        <v>0.009900990099009901</v>
      </c>
      <c r="F9" s="845">
        <v>9.0</v>
      </c>
      <c r="G9" s="841">
        <v>0.015544041450777202</v>
      </c>
      <c r="H9" s="813" t="str">
        <f t="shared" si="1"/>
        <v>⬆️</v>
      </c>
      <c r="I9" s="155"/>
      <c r="J9" s="155"/>
      <c r="K9" s="155"/>
      <c r="L9" s="155"/>
      <c r="M9" s="155"/>
      <c r="N9" s="155"/>
      <c r="O9" s="155"/>
      <c r="P9" s="155"/>
      <c r="Q9" s="155"/>
      <c r="R9" s="155"/>
      <c r="S9" s="155"/>
      <c r="T9" s="155"/>
      <c r="U9" s="155"/>
      <c r="V9" s="155"/>
      <c r="W9" s="155"/>
      <c r="X9" s="155"/>
      <c r="Y9" s="155"/>
      <c r="Z9" s="155"/>
      <c r="AA9" s="155"/>
      <c r="AB9" s="155"/>
    </row>
    <row r="10">
      <c r="A10" s="837"/>
      <c r="B10" s="842" t="s">
        <v>7383</v>
      </c>
      <c r="C10" s="843"/>
      <c r="D10" s="834">
        <v>30.0</v>
      </c>
      <c r="E10" s="840">
        <v>0.10526315789473684</v>
      </c>
      <c r="F10" s="836">
        <v>99.0</v>
      </c>
      <c r="G10" s="841">
        <v>0.1506849315068493</v>
      </c>
      <c r="H10" s="813" t="str">
        <f t="shared" si="1"/>
        <v>⬆️</v>
      </c>
      <c r="I10" s="155"/>
      <c r="J10" s="155"/>
      <c r="K10" s="155"/>
      <c r="L10" s="155"/>
      <c r="M10" s="155"/>
      <c r="N10" s="155"/>
      <c r="O10" s="155"/>
      <c r="P10" s="155"/>
      <c r="Q10" s="155"/>
      <c r="R10" s="155"/>
      <c r="S10" s="155"/>
      <c r="T10" s="155"/>
      <c r="U10" s="155"/>
      <c r="V10" s="155"/>
      <c r="W10" s="155"/>
      <c r="X10" s="155"/>
      <c r="Y10" s="155"/>
      <c r="Z10" s="155"/>
      <c r="AA10" s="155"/>
      <c r="AB10" s="155"/>
    </row>
    <row r="11">
      <c r="A11" s="837"/>
      <c r="B11" s="844" t="s">
        <v>7384</v>
      </c>
      <c r="C11" s="846"/>
      <c r="D11" s="847">
        <v>255.0</v>
      </c>
      <c r="E11" s="848">
        <v>0.8947368421052632</v>
      </c>
      <c r="F11" s="849">
        <v>558.0</v>
      </c>
      <c r="G11" s="850">
        <v>0.8493150684931506</v>
      </c>
      <c r="H11" s="813" t="str">
        <f t="shared" si="1"/>
        <v>⬇️</v>
      </c>
      <c r="I11" s="155"/>
      <c r="J11" s="155"/>
      <c r="K11" s="155"/>
      <c r="L11" s="155"/>
      <c r="M11" s="155"/>
      <c r="N11" s="155"/>
      <c r="O11" s="155"/>
      <c r="P11" s="155"/>
      <c r="Q11" s="155"/>
      <c r="R11" s="155"/>
      <c r="S11" s="155"/>
      <c r="T11" s="155"/>
      <c r="U11" s="155"/>
      <c r="V11" s="155"/>
      <c r="W11" s="155"/>
      <c r="X11" s="155"/>
      <c r="Y11" s="155"/>
      <c r="Z11" s="155"/>
      <c r="AA11" s="155"/>
      <c r="AB11" s="155"/>
    </row>
    <row r="12">
      <c r="A12" s="851" t="s">
        <v>7408</v>
      </c>
      <c r="B12" s="852" t="s">
        <v>7385</v>
      </c>
      <c r="C12" s="853"/>
      <c r="D12" s="854">
        <v>52.0</v>
      </c>
      <c r="E12" s="855">
        <v>0.1824561403508772</v>
      </c>
      <c r="F12" s="856">
        <v>189.0</v>
      </c>
      <c r="G12" s="857">
        <v>0.2876712328767123</v>
      </c>
      <c r="H12" s="813" t="str">
        <f t="shared" si="1"/>
        <v>⬆️</v>
      </c>
      <c r="I12" s="155"/>
      <c r="J12" s="155"/>
      <c r="K12" s="155"/>
      <c r="L12" s="155"/>
      <c r="M12" s="155"/>
      <c r="N12" s="155"/>
      <c r="O12" s="155"/>
      <c r="P12" s="155"/>
      <c r="Q12" s="155"/>
      <c r="R12" s="155"/>
      <c r="S12" s="155"/>
      <c r="T12" s="155"/>
      <c r="U12" s="155"/>
      <c r="V12" s="155"/>
      <c r="W12" s="155"/>
      <c r="X12" s="155"/>
      <c r="Y12" s="155"/>
      <c r="Z12" s="155"/>
      <c r="AA12" s="155"/>
      <c r="AB12" s="155"/>
    </row>
    <row r="13">
      <c r="A13" s="837"/>
      <c r="B13" s="842" t="s">
        <v>7386</v>
      </c>
      <c r="C13" s="843"/>
      <c r="D13" s="834">
        <v>6.0</v>
      </c>
      <c r="E13" s="841">
        <v>0.11538461538461539</v>
      </c>
      <c r="F13" s="836">
        <v>19.0</v>
      </c>
      <c r="G13" s="840">
        <v>0.10052910052910052</v>
      </c>
      <c r="H13" s="813" t="str">
        <f t="shared" si="1"/>
        <v>⬇️</v>
      </c>
      <c r="I13" s="155"/>
      <c r="J13" s="155"/>
      <c r="K13" s="155"/>
      <c r="L13" s="155"/>
      <c r="M13" s="155"/>
      <c r="N13" s="155"/>
      <c r="O13" s="155"/>
      <c r="P13" s="155"/>
      <c r="Q13" s="155"/>
      <c r="R13" s="155"/>
      <c r="S13" s="155"/>
      <c r="T13" s="155"/>
      <c r="U13" s="155"/>
      <c r="V13" s="155"/>
      <c r="W13" s="155"/>
      <c r="X13" s="155"/>
      <c r="Y13" s="155"/>
      <c r="Z13" s="155"/>
      <c r="AA13" s="155"/>
      <c r="AB13" s="155"/>
    </row>
    <row r="14">
      <c r="A14" s="810"/>
      <c r="B14" s="842" t="s">
        <v>7387</v>
      </c>
      <c r="C14" s="843"/>
      <c r="D14" s="834">
        <v>0.0</v>
      </c>
      <c r="E14" s="840">
        <v>0.0</v>
      </c>
      <c r="F14" s="836">
        <v>2.0</v>
      </c>
      <c r="G14" s="841">
        <v>0.10526315789473684</v>
      </c>
      <c r="H14" s="813" t="str">
        <f t="shared" si="1"/>
        <v>⬆️</v>
      </c>
      <c r="I14" s="155"/>
      <c r="J14" s="155"/>
      <c r="K14" s="155"/>
      <c r="L14" s="155"/>
      <c r="M14" s="155"/>
      <c r="N14" s="155"/>
      <c r="O14" s="155"/>
      <c r="P14" s="155"/>
      <c r="Q14" s="155"/>
      <c r="R14" s="155"/>
      <c r="S14" s="155"/>
      <c r="T14" s="155"/>
      <c r="U14" s="155"/>
      <c r="V14" s="155"/>
      <c r="W14" s="155"/>
      <c r="X14" s="155"/>
      <c r="Y14" s="155"/>
      <c r="Z14" s="155"/>
      <c r="AA14" s="155"/>
      <c r="AB14" s="155"/>
    </row>
    <row r="15">
      <c r="A15" s="155"/>
      <c r="B15" s="155"/>
      <c r="C15" s="813"/>
      <c r="D15" s="155"/>
      <c r="E15" s="858"/>
      <c r="F15" s="155"/>
      <c r="G15" s="858"/>
      <c r="H15" s="155"/>
      <c r="I15" s="155"/>
      <c r="J15" s="155"/>
      <c r="K15" s="155"/>
      <c r="L15" s="155"/>
      <c r="M15" s="155"/>
      <c r="N15" s="155"/>
      <c r="O15" s="155"/>
      <c r="P15" s="155"/>
      <c r="Q15" s="155"/>
      <c r="R15" s="155"/>
      <c r="S15" s="155"/>
      <c r="T15" s="155"/>
      <c r="U15" s="155"/>
      <c r="V15" s="155"/>
      <c r="W15" s="155"/>
      <c r="X15" s="155"/>
      <c r="Y15" s="155"/>
      <c r="Z15" s="155"/>
      <c r="AA15" s="155"/>
      <c r="AB15" s="155"/>
    </row>
    <row r="16">
      <c r="A16" s="682"/>
      <c r="B16" s="682" t="s">
        <v>7409</v>
      </c>
      <c r="C16" s="818" t="s">
        <v>7410</v>
      </c>
      <c r="D16" s="155"/>
      <c r="E16" s="858"/>
      <c r="F16" s="155"/>
      <c r="G16" s="858"/>
      <c r="H16" s="155"/>
      <c r="I16" s="155"/>
      <c r="J16" s="155"/>
      <c r="K16" s="155"/>
      <c r="L16" s="155"/>
      <c r="M16" s="155"/>
      <c r="N16" s="155"/>
      <c r="O16" s="155"/>
      <c r="P16" s="155"/>
      <c r="Q16" s="155"/>
      <c r="R16" s="155"/>
      <c r="S16" s="155"/>
      <c r="T16" s="155"/>
      <c r="U16" s="155"/>
      <c r="V16" s="155"/>
      <c r="W16" s="155"/>
      <c r="X16" s="155"/>
      <c r="Y16" s="155"/>
      <c r="Z16" s="155"/>
      <c r="AA16" s="155"/>
      <c r="AB16" s="155"/>
    </row>
    <row r="17">
      <c r="A17" s="155"/>
      <c r="B17" s="155"/>
      <c r="C17" s="813"/>
      <c r="D17" s="155"/>
      <c r="E17" s="858"/>
      <c r="F17" s="155"/>
      <c r="G17" s="858"/>
      <c r="H17" s="155"/>
      <c r="I17" s="155"/>
      <c r="J17" s="155"/>
      <c r="K17" s="155"/>
      <c r="L17" s="155"/>
      <c r="M17" s="155"/>
      <c r="N17" s="155"/>
      <c r="O17" s="155"/>
      <c r="P17" s="155"/>
      <c r="Q17" s="155"/>
      <c r="R17" s="155"/>
      <c r="S17" s="155"/>
      <c r="T17" s="155"/>
      <c r="U17" s="155"/>
      <c r="V17" s="155"/>
      <c r="W17" s="155"/>
      <c r="X17" s="155"/>
      <c r="Y17" s="155"/>
      <c r="Z17" s="155"/>
      <c r="AA17" s="155"/>
      <c r="AB17" s="155"/>
    </row>
    <row r="18">
      <c r="A18" s="155"/>
      <c r="B18" s="155"/>
      <c r="C18" s="813"/>
      <c r="D18" s="155"/>
      <c r="E18" s="858"/>
      <c r="F18" s="155"/>
      <c r="G18" s="858"/>
      <c r="H18" s="155"/>
      <c r="I18" s="155"/>
      <c r="J18" s="155"/>
      <c r="K18" s="155"/>
      <c r="L18" s="155"/>
      <c r="M18" s="155"/>
      <c r="N18" s="155"/>
      <c r="O18" s="155"/>
      <c r="P18" s="155"/>
      <c r="Q18" s="155"/>
      <c r="R18" s="155"/>
      <c r="S18" s="155"/>
      <c r="T18" s="155"/>
      <c r="U18" s="155"/>
      <c r="V18" s="155"/>
      <c r="W18" s="155"/>
      <c r="X18" s="155"/>
      <c r="Y18" s="155"/>
      <c r="Z18" s="155"/>
      <c r="AA18" s="155"/>
      <c r="AB18" s="155"/>
    </row>
    <row r="19" hidden="1">
      <c r="A19" s="859"/>
      <c r="B19" s="860" t="s">
        <v>7411</v>
      </c>
      <c r="C19" s="861"/>
      <c r="D19" s="861"/>
      <c r="E19" s="861"/>
      <c r="F19" s="861"/>
      <c r="G19" s="861"/>
      <c r="H19" s="862"/>
      <c r="I19" s="863"/>
      <c r="J19" s="155"/>
      <c r="K19" s="155"/>
      <c r="L19" s="155"/>
      <c r="M19" s="155"/>
      <c r="N19" s="155"/>
      <c r="O19" s="155"/>
      <c r="P19" s="155"/>
      <c r="Q19" s="155"/>
      <c r="R19" s="155"/>
      <c r="S19" s="155"/>
      <c r="T19" s="155"/>
      <c r="U19" s="155"/>
      <c r="V19" s="155"/>
      <c r="W19" s="155"/>
      <c r="X19" s="155"/>
      <c r="Y19" s="155"/>
      <c r="Z19" s="155"/>
      <c r="AA19" s="155"/>
      <c r="AB19" s="155"/>
    </row>
    <row r="20" hidden="1">
      <c r="A20" s="828" t="s">
        <v>7404</v>
      </c>
      <c r="B20" s="864"/>
      <c r="C20" s="800"/>
      <c r="D20" s="828" t="s">
        <v>7412</v>
      </c>
      <c r="E20" s="830" t="s">
        <v>7391</v>
      </c>
      <c r="F20" s="865">
        <v>45016.0</v>
      </c>
      <c r="G20" s="830" t="s">
        <v>7391</v>
      </c>
      <c r="H20" s="828" t="s">
        <v>7413</v>
      </c>
      <c r="I20" s="830" t="s">
        <v>7391</v>
      </c>
      <c r="J20" s="155"/>
      <c r="K20" s="155"/>
      <c r="L20" s="155"/>
      <c r="M20" s="155"/>
      <c r="N20" s="155"/>
      <c r="O20" s="155"/>
      <c r="P20" s="155"/>
      <c r="Q20" s="155"/>
      <c r="R20" s="155"/>
      <c r="S20" s="155"/>
      <c r="T20" s="155"/>
      <c r="U20" s="155"/>
      <c r="V20" s="155"/>
      <c r="W20" s="155"/>
      <c r="X20" s="155"/>
      <c r="Y20" s="155"/>
      <c r="Z20" s="155"/>
      <c r="AA20" s="155"/>
      <c r="AB20" s="155"/>
    </row>
    <row r="21" hidden="1">
      <c r="A21" s="831" t="s">
        <v>7407</v>
      </c>
      <c r="B21" s="866" t="s">
        <v>7379</v>
      </c>
      <c r="C21" s="833" t="s">
        <v>7388</v>
      </c>
      <c r="D21" s="867">
        <v>117.0</v>
      </c>
      <c r="E21" s="840"/>
      <c r="F21" s="834">
        <f t="shared" ref="F21:F32" si="2">H21-D21</f>
        <v>21</v>
      </c>
      <c r="G21" s="840"/>
      <c r="H21" s="834">
        <f t="array" ref="H21:H32">TRANSPOSE(Stats!B24:M24)</f>
        <v>138</v>
      </c>
      <c r="I21" s="840" t="str">
        <f t="array" ref="I21:I32">TRANSPOSE(Stats!B25:M25)</f>
        <v/>
      </c>
      <c r="J21" s="155"/>
      <c r="K21" s="155"/>
      <c r="L21" s="155"/>
      <c r="M21" s="155"/>
      <c r="N21" s="155"/>
      <c r="O21" s="155"/>
      <c r="P21" s="155"/>
      <c r="Q21" s="155"/>
      <c r="R21" s="155"/>
      <c r="S21" s="155"/>
      <c r="T21" s="155"/>
      <c r="U21" s="155"/>
      <c r="V21" s="155"/>
      <c r="W21" s="155"/>
      <c r="X21" s="155"/>
      <c r="Y21" s="155"/>
      <c r="Z21" s="155"/>
      <c r="AA21" s="155"/>
      <c r="AB21" s="155"/>
    </row>
    <row r="22" hidden="1">
      <c r="A22" s="837"/>
      <c r="B22" s="810"/>
      <c r="C22" s="833" t="s">
        <v>7389</v>
      </c>
      <c r="D22" s="867">
        <v>94.0</v>
      </c>
      <c r="E22" s="840"/>
      <c r="F22" s="834">
        <f t="shared" si="2"/>
        <v>-37</v>
      </c>
      <c r="G22" s="840"/>
      <c r="H22" s="834">
        <v>57.0</v>
      </c>
      <c r="I22" s="840"/>
      <c r="J22" s="155"/>
      <c r="K22" s="682"/>
      <c r="L22" s="155"/>
      <c r="M22" s="155"/>
      <c r="N22" s="155"/>
      <c r="O22" s="155"/>
      <c r="P22" s="155"/>
      <c r="Q22" s="155"/>
      <c r="R22" s="155"/>
      <c r="S22" s="155"/>
      <c r="T22" s="155"/>
      <c r="U22" s="155"/>
      <c r="V22" s="155"/>
      <c r="W22" s="155"/>
      <c r="X22" s="155"/>
      <c r="Y22" s="155"/>
      <c r="Z22" s="155"/>
      <c r="AA22" s="155"/>
      <c r="AB22" s="155"/>
    </row>
    <row r="23" hidden="1">
      <c r="A23" s="837"/>
      <c r="B23" s="866" t="s">
        <v>7380</v>
      </c>
      <c r="C23" s="839" t="s">
        <v>7388</v>
      </c>
      <c r="D23" s="867">
        <v>1.0</v>
      </c>
      <c r="E23" s="868">
        <f t="shared" ref="E23:E24" si="3">D23/D21</f>
        <v>0.008547008547</v>
      </c>
      <c r="F23" s="834">
        <f t="shared" si="2"/>
        <v>2</v>
      </c>
      <c r="G23" s="868">
        <f t="shared" ref="G23:G24" si="4">F23/F21</f>
        <v>0.09523809524</v>
      </c>
      <c r="H23" s="834">
        <v>3.0</v>
      </c>
      <c r="I23" s="840">
        <v>0.021739130434782608</v>
      </c>
      <c r="J23" s="869" t="str">
        <f t="shared" ref="J23:J32" si="5">if(I23=E23,"↔",if(I23&gt;E23,"↑","↓"))</f>
        <v>↑</v>
      </c>
      <c r="K23" s="870"/>
      <c r="L23" s="155"/>
      <c r="M23" s="155"/>
      <c r="N23" s="155"/>
      <c r="O23" s="155"/>
      <c r="P23" s="155"/>
      <c r="Q23" s="155"/>
      <c r="R23" s="155"/>
      <c r="S23" s="155"/>
      <c r="T23" s="155"/>
      <c r="U23" s="155"/>
      <c r="V23" s="155"/>
      <c r="W23" s="155"/>
      <c r="X23" s="155"/>
      <c r="Y23" s="155"/>
      <c r="Z23" s="155"/>
      <c r="AA23" s="155"/>
      <c r="AB23" s="155"/>
    </row>
    <row r="24" hidden="1">
      <c r="A24" s="837"/>
      <c r="B24" s="810"/>
      <c r="C24" s="839" t="s">
        <v>7389</v>
      </c>
      <c r="D24" s="867">
        <v>34.0</v>
      </c>
      <c r="E24" s="840">
        <f t="shared" si="3"/>
        <v>0.3617021277</v>
      </c>
      <c r="F24" s="834">
        <f t="shared" si="2"/>
        <v>2</v>
      </c>
      <c r="G24" s="840">
        <f t="shared" si="4"/>
        <v>-0.05405405405</v>
      </c>
      <c r="H24" s="834">
        <v>36.0</v>
      </c>
      <c r="I24" s="840">
        <v>0.631578947368421</v>
      </c>
      <c r="J24" s="869" t="str">
        <f t="shared" si="5"/>
        <v>↑</v>
      </c>
      <c r="K24" s="870"/>
      <c r="L24" s="155"/>
      <c r="M24" s="155"/>
      <c r="N24" s="155"/>
      <c r="O24" s="155"/>
      <c r="P24" s="155"/>
      <c r="Q24" s="155"/>
      <c r="R24" s="155"/>
      <c r="S24" s="155"/>
      <c r="T24" s="155"/>
      <c r="U24" s="155"/>
      <c r="V24" s="155"/>
      <c r="W24" s="155"/>
      <c r="X24" s="155"/>
      <c r="Y24" s="155"/>
      <c r="Z24" s="155"/>
      <c r="AA24" s="155"/>
      <c r="AB24" s="155"/>
    </row>
    <row r="25" hidden="1">
      <c r="A25" s="837"/>
      <c r="B25" s="871" t="s">
        <v>7381</v>
      </c>
      <c r="C25" s="846"/>
      <c r="D25" s="872">
        <v>6.0</v>
      </c>
      <c r="E25" s="850">
        <f>D25/D24</f>
        <v>0.1764705882</v>
      </c>
      <c r="F25" s="847">
        <f t="shared" si="2"/>
        <v>1</v>
      </c>
      <c r="G25" s="850">
        <f>F25/F24</f>
        <v>0.5</v>
      </c>
      <c r="H25" s="847">
        <v>7.0</v>
      </c>
      <c r="I25" s="850">
        <v>0.19444444444444445</v>
      </c>
      <c r="J25" s="869" t="str">
        <f t="shared" si="5"/>
        <v>↑</v>
      </c>
      <c r="K25" s="870"/>
      <c r="L25" s="155"/>
      <c r="M25" s="155"/>
      <c r="N25" s="155"/>
      <c r="O25" s="155"/>
      <c r="P25" s="155"/>
      <c r="Q25" s="155"/>
      <c r="R25" s="155"/>
      <c r="S25" s="155"/>
      <c r="T25" s="155"/>
      <c r="U25" s="155"/>
      <c r="V25" s="155"/>
      <c r="W25" s="155"/>
      <c r="X25" s="155"/>
      <c r="Y25" s="155"/>
      <c r="Z25" s="155"/>
      <c r="AA25" s="155"/>
      <c r="AB25" s="155"/>
    </row>
    <row r="26" hidden="1">
      <c r="A26" s="837"/>
      <c r="B26" s="871" t="s">
        <v>7382</v>
      </c>
      <c r="C26" s="833" t="s">
        <v>7388</v>
      </c>
      <c r="D26" s="867">
        <v>0.0</v>
      </c>
      <c r="E26" s="840">
        <f t="shared" ref="E26:E27" si="6">D26/D21</f>
        <v>0</v>
      </c>
      <c r="F26" s="834">
        <f t="shared" si="2"/>
        <v>0</v>
      </c>
      <c r="G26" s="840">
        <f t="shared" ref="G26:G27" si="7">F26/F21</f>
        <v>0</v>
      </c>
      <c r="H26" s="834">
        <v>0.0</v>
      </c>
      <c r="I26" s="840">
        <v>0.0</v>
      </c>
      <c r="J26" s="869" t="str">
        <f t="shared" si="5"/>
        <v>↔</v>
      </c>
      <c r="K26" s="870"/>
      <c r="L26" s="155"/>
      <c r="M26" s="155"/>
      <c r="N26" s="155"/>
      <c r="O26" s="155"/>
      <c r="P26" s="155"/>
      <c r="Q26" s="155"/>
      <c r="R26" s="155"/>
      <c r="S26" s="155"/>
      <c r="T26" s="155"/>
      <c r="U26" s="155"/>
      <c r="V26" s="155"/>
      <c r="W26" s="155"/>
      <c r="X26" s="155"/>
      <c r="Y26" s="155"/>
      <c r="Z26" s="155"/>
      <c r="AA26" s="155"/>
      <c r="AB26" s="155"/>
    </row>
    <row r="27" hidden="1">
      <c r="A27" s="837"/>
      <c r="B27" s="810"/>
      <c r="C27" s="833" t="s">
        <v>7389</v>
      </c>
      <c r="D27" s="867">
        <v>3.0</v>
      </c>
      <c r="E27" s="840">
        <f t="shared" si="6"/>
        <v>0.03191489362</v>
      </c>
      <c r="F27" s="873">
        <f t="shared" si="2"/>
        <v>0</v>
      </c>
      <c r="G27" s="840">
        <f t="shared" si="7"/>
        <v>0</v>
      </c>
      <c r="H27" s="873">
        <v>3.0</v>
      </c>
      <c r="I27" s="840">
        <v>0.05263157894736842</v>
      </c>
      <c r="J27" s="869" t="str">
        <f t="shared" si="5"/>
        <v>↑</v>
      </c>
      <c r="K27" s="870"/>
      <c r="L27" s="155"/>
      <c r="M27" s="155"/>
      <c r="N27" s="155"/>
      <c r="O27" s="155"/>
      <c r="P27" s="155"/>
      <c r="Q27" s="155"/>
      <c r="R27" s="155"/>
      <c r="S27" s="155"/>
      <c r="T27" s="155"/>
      <c r="U27" s="155"/>
      <c r="V27" s="155"/>
      <c r="W27" s="155"/>
      <c r="X27" s="155"/>
      <c r="Y27" s="155"/>
      <c r="Z27" s="155"/>
      <c r="AA27" s="155"/>
      <c r="AB27" s="155"/>
    </row>
    <row r="28" hidden="1">
      <c r="A28" s="837"/>
      <c r="B28" s="874" t="s">
        <v>7383</v>
      </c>
      <c r="C28" s="843"/>
      <c r="D28" s="867">
        <v>8.0</v>
      </c>
      <c r="E28" s="840">
        <f>D28/D21</f>
        <v>0.06837606838</v>
      </c>
      <c r="F28" s="834">
        <f t="shared" si="2"/>
        <v>8</v>
      </c>
      <c r="G28" s="840">
        <f>F28/F21</f>
        <v>0.380952381</v>
      </c>
      <c r="H28" s="834">
        <v>16.0</v>
      </c>
      <c r="I28" s="840">
        <v>0.11594202898550725</v>
      </c>
      <c r="J28" s="869" t="str">
        <f t="shared" si="5"/>
        <v>↑</v>
      </c>
      <c r="K28" s="870"/>
      <c r="L28" s="155"/>
      <c r="M28" s="155"/>
      <c r="N28" s="155"/>
      <c r="O28" s="155"/>
      <c r="P28" s="155"/>
      <c r="Q28" s="155"/>
      <c r="R28" s="155"/>
      <c r="S28" s="155"/>
      <c r="T28" s="155"/>
      <c r="U28" s="155"/>
      <c r="V28" s="155"/>
      <c r="W28" s="155"/>
      <c r="X28" s="155"/>
      <c r="Y28" s="155"/>
      <c r="Z28" s="155"/>
      <c r="AA28" s="155"/>
      <c r="AB28" s="155"/>
    </row>
    <row r="29" hidden="1">
      <c r="A29" s="837"/>
      <c r="B29" s="871" t="s">
        <v>7384</v>
      </c>
      <c r="C29" s="846"/>
      <c r="D29" s="872">
        <v>109.0</v>
      </c>
      <c r="E29" s="850">
        <f>D29/D21</f>
        <v>0.9316239316</v>
      </c>
      <c r="F29" s="847">
        <f t="shared" si="2"/>
        <v>13</v>
      </c>
      <c r="G29" s="850">
        <f>F29/F21</f>
        <v>0.619047619</v>
      </c>
      <c r="H29" s="847">
        <v>122.0</v>
      </c>
      <c r="I29" s="850">
        <v>0.8840579710144928</v>
      </c>
      <c r="J29" s="869" t="str">
        <f t="shared" si="5"/>
        <v>↓</v>
      </c>
      <c r="K29" s="870"/>
      <c r="L29" s="155"/>
      <c r="M29" s="155"/>
      <c r="N29" s="155"/>
      <c r="O29" s="155"/>
      <c r="P29" s="155"/>
      <c r="Q29" s="155"/>
      <c r="R29" s="155"/>
      <c r="S29" s="155"/>
      <c r="T29" s="155"/>
      <c r="U29" s="155"/>
      <c r="V29" s="155"/>
      <c r="W29" s="155"/>
      <c r="X29" s="155"/>
      <c r="Y29" s="155"/>
      <c r="Z29" s="155"/>
      <c r="AA29" s="155"/>
      <c r="AB29" s="155"/>
    </row>
    <row r="30" hidden="1">
      <c r="A30" s="851" t="s">
        <v>7408</v>
      </c>
      <c r="B30" s="875" t="s">
        <v>7385</v>
      </c>
      <c r="C30" s="853"/>
      <c r="D30" s="876">
        <v>20.0</v>
      </c>
      <c r="E30" s="855">
        <f>D30/D21</f>
        <v>0.1709401709</v>
      </c>
      <c r="F30" s="854">
        <f t="shared" si="2"/>
        <v>7</v>
      </c>
      <c r="G30" s="855">
        <f>F30/F21</f>
        <v>0.3333333333</v>
      </c>
      <c r="H30" s="854">
        <v>27.0</v>
      </c>
      <c r="I30" s="855">
        <v>0.1956521739130435</v>
      </c>
      <c r="J30" s="869" t="str">
        <f t="shared" si="5"/>
        <v>↑</v>
      </c>
      <c r="K30" s="870"/>
      <c r="L30" s="155"/>
      <c r="M30" s="155"/>
      <c r="N30" s="155"/>
      <c r="O30" s="155"/>
      <c r="P30" s="155"/>
      <c r="Q30" s="155"/>
      <c r="R30" s="155"/>
      <c r="S30" s="155"/>
      <c r="T30" s="155"/>
      <c r="U30" s="155"/>
      <c r="V30" s="155"/>
      <c r="W30" s="155"/>
      <c r="X30" s="155"/>
      <c r="Y30" s="155"/>
      <c r="Z30" s="155"/>
      <c r="AA30" s="155"/>
      <c r="AB30" s="155"/>
    </row>
    <row r="31" hidden="1">
      <c r="A31" s="837"/>
      <c r="B31" s="874" t="s">
        <v>7386</v>
      </c>
      <c r="C31" s="843"/>
      <c r="D31" s="867">
        <v>1.0</v>
      </c>
      <c r="E31" s="840">
        <f t="shared" ref="E31:E32" si="8">D31/D30</f>
        <v>0.05</v>
      </c>
      <c r="F31" s="834">
        <f t="shared" si="2"/>
        <v>1</v>
      </c>
      <c r="G31" s="840">
        <f>F31/F30</f>
        <v>0.1428571429</v>
      </c>
      <c r="H31" s="834">
        <v>2.0</v>
      </c>
      <c r="I31" s="840">
        <v>0.07407407407407407</v>
      </c>
      <c r="J31" s="869" t="str">
        <f t="shared" si="5"/>
        <v>↑</v>
      </c>
      <c r="K31" s="870"/>
      <c r="L31" s="155"/>
      <c r="M31" s="155"/>
      <c r="N31" s="155"/>
      <c r="O31" s="155"/>
      <c r="P31" s="155"/>
      <c r="Q31" s="155"/>
      <c r="R31" s="155"/>
      <c r="S31" s="155"/>
      <c r="T31" s="155"/>
      <c r="U31" s="155"/>
      <c r="V31" s="155"/>
      <c r="W31" s="155"/>
      <c r="X31" s="155"/>
      <c r="Y31" s="155"/>
      <c r="Z31" s="155"/>
      <c r="AA31" s="155"/>
      <c r="AB31" s="155"/>
    </row>
    <row r="32" hidden="1">
      <c r="A32" s="810"/>
      <c r="B32" s="874" t="s">
        <v>7387</v>
      </c>
      <c r="C32" s="843"/>
      <c r="D32" s="867">
        <v>0.0</v>
      </c>
      <c r="E32" s="840">
        <f t="shared" si="8"/>
        <v>0</v>
      </c>
      <c r="F32" s="834">
        <f t="shared" si="2"/>
        <v>0</v>
      </c>
      <c r="G32" s="840"/>
      <c r="H32" s="834">
        <v>0.0</v>
      </c>
      <c r="I32" s="840">
        <v>0.0</v>
      </c>
      <c r="J32" s="869" t="str">
        <f t="shared" si="5"/>
        <v>↔</v>
      </c>
      <c r="K32" s="870"/>
      <c r="L32" s="155"/>
      <c r="M32" s="155"/>
      <c r="N32" s="155"/>
      <c r="O32" s="155"/>
      <c r="P32" s="155"/>
      <c r="Q32" s="155"/>
      <c r="R32" s="155"/>
      <c r="S32" s="155"/>
      <c r="T32" s="155"/>
      <c r="U32" s="155"/>
      <c r="V32" s="155"/>
      <c r="W32" s="155"/>
      <c r="X32" s="155"/>
      <c r="Y32" s="155"/>
      <c r="Z32" s="155"/>
      <c r="AA32" s="155"/>
      <c r="AB32" s="155"/>
    </row>
    <row r="33">
      <c r="A33" s="155"/>
      <c r="B33" s="155"/>
      <c r="C33" s="813"/>
      <c r="D33" s="155"/>
      <c r="E33" s="858"/>
      <c r="F33" s="155"/>
      <c r="G33" s="858"/>
      <c r="H33" s="155"/>
      <c r="I33" s="155"/>
      <c r="J33" s="155"/>
      <c r="K33" s="155"/>
      <c r="L33" s="155"/>
      <c r="M33" s="155"/>
      <c r="N33" s="155"/>
      <c r="O33" s="155"/>
      <c r="P33" s="155"/>
      <c r="Q33" s="155"/>
      <c r="R33" s="155"/>
      <c r="S33" s="155"/>
      <c r="T33" s="155"/>
      <c r="U33" s="155"/>
      <c r="V33" s="155"/>
      <c r="W33" s="155"/>
      <c r="X33" s="155"/>
      <c r="Y33" s="155"/>
      <c r="Z33" s="155"/>
      <c r="AA33" s="155"/>
      <c r="AB33" s="155"/>
    </row>
    <row r="34" hidden="1">
      <c r="A34" s="859"/>
      <c r="B34" s="860" t="s">
        <v>7414</v>
      </c>
      <c r="C34" s="861"/>
      <c r="D34" s="861"/>
      <c r="E34" s="861"/>
      <c r="F34" s="861"/>
      <c r="G34" s="861"/>
      <c r="H34" s="862"/>
      <c r="I34" s="863"/>
      <c r="J34" s="155"/>
      <c r="K34" s="155"/>
      <c r="L34" s="155"/>
      <c r="M34" s="155"/>
      <c r="N34" s="155"/>
      <c r="O34" s="155"/>
      <c r="P34" s="155"/>
      <c r="Q34" s="155"/>
      <c r="R34" s="155"/>
      <c r="S34" s="155"/>
      <c r="T34" s="155"/>
      <c r="U34" s="155"/>
      <c r="V34" s="155"/>
      <c r="W34" s="155"/>
      <c r="X34" s="155"/>
      <c r="Y34" s="155"/>
      <c r="Z34" s="155"/>
      <c r="AA34" s="155"/>
      <c r="AB34" s="155"/>
    </row>
    <row r="35" hidden="1">
      <c r="A35" s="828" t="s">
        <v>7404</v>
      </c>
      <c r="B35" s="864"/>
      <c r="C35" s="800"/>
      <c r="D35" s="828" t="s">
        <v>7415</v>
      </c>
      <c r="E35" s="830" t="s">
        <v>7391</v>
      </c>
      <c r="F35" s="865">
        <v>45023.0</v>
      </c>
      <c r="G35" s="830" t="s">
        <v>7391</v>
      </c>
      <c r="H35" s="828" t="s">
        <v>7416</v>
      </c>
      <c r="I35" s="830" t="s">
        <v>7391</v>
      </c>
      <c r="J35" s="155"/>
      <c r="K35" s="155"/>
      <c r="L35" s="155"/>
      <c r="M35" s="155"/>
      <c r="N35" s="155"/>
      <c r="O35" s="155"/>
      <c r="P35" s="155"/>
      <c r="Q35" s="155"/>
      <c r="R35" s="155"/>
      <c r="S35" s="155"/>
      <c r="T35" s="155"/>
      <c r="U35" s="155"/>
      <c r="V35" s="155"/>
      <c r="W35" s="155"/>
      <c r="X35" s="155"/>
      <c r="Y35" s="155"/>
      <c r="Z35" s="155"/>
      <c r="AA35" s="155"/>
      <c r="AB35" s="155"/>
    </row>
    <row r="36" hidden="1">
      <c r="A36" s="831" t="s">
        <v>7407</v>
      </c>
      <c r="B36" s="866" t="s">
        <v>7379</v>
      </c>
      <c r="C36" s="833" t="s">
        <v>7388</v>
      </c>
      <c r="D36" s="867">
        <v>87.0</v>
      </c>
      <c r="E36" s="840"/>
      <c r="F36" s="834">
        <f t="shared" ref="F36:F47" si="9">H36-D36</f>
        <v>19</v>
      </c>
      <c r="G36" s="840"/>
      <c r="H36" s="834">
        <f t="array" ref="H36:H47">TRANSPOSE(Stats!B31:M31)</f>
        <v>106</v>
      </c>
      <c r="I36" s="840"/>
      <c r="J36" s="155"/>
      <c r="K36" s="155"/>
      <c r="L36" s="155"/>
      <c r="M36" s="155"/>
      <c r="N36" s="155"/>
      <c r="O36" s="155"/>
      <c r="P36" s="155"/>
      <c r="Q36" s="155"/>
      <c r="R36" s="155"/>
      <c r="S36" s="155"/>
      <c r="T36" s="155"/>
      <c r="U36" s="155"/>
      <c r="V36" s="155"/>
      <c r="W36" s="155"/>
      <c r="X36" s="155"/>
      <c r="Y36" s="155"/>
      <c r="Z36" s="155"/>
      <c r="AA36" s="155"/>
      <c r="AB36" s="155"/>
    </row>
    <row r="37" hidden="1">
      <c r="A37" s="837"/>
      <c r="B37" s="810"/>
      <c r="C37" s="833" t="s">
        <v>7389</v>
      </c>
      <c r="D37" s="867">
        <v>67.0</v>
      </c>
      <c r="E37" s="840"/>
      <c r="F37" s="834">
        <f t="shared" si="9"/>
        <v>-25</v>
      </c>
      <c r="G37" s="840"/>
      <c r="H37" s="834">
        <v>42.0</v>
      </c>
      <c r="I37" s="840"/>
      <c r="J37" s="155"/>
      <c r="K37" s="155"/>
      <c r="L37" s="155"/>
      <c r="M37" s="155"/>
      <c r="N37" s="155"/>
      <c r="O37" s="155"/>
      <c r="P37" s="155"/>
      <c r="Q37" s="155"/>
      <c r="R37" s="155"/>
      <c r="S37" s="155"/>
      <c r="T37" s="155"/>
      <c r="U37" s="155"/>
      <c r="V37" s="155"/>
      <c r="W37" s="155"/>
      <c r="X37" s="155"/>
      <c r="Y37" s="155"/>
      <c r="Z37" s="155"/>
      <c r="AA37" s="155"/>
      <c r="AB37" s="155"/>
    </row>
    <row r="38" hidden="1">
      <c r="A38" s="837"/>
      <c r="B38" s="866" t="s">
        <v>7380</v>
      </c>
      <c r="C38" s="839" t="s">
        <v>7388</v>
      </c>
      <c r="D38" s="867">
        <v>1.0</v>
      </c>
      <c r="E38" s="868">
        <f t="shared" ref="E38:E39" si="10">D38/D36</f>
        <v>0.01149425287</v>
      </c>
      <c r="F38" s="834">
        <f t="shared" si="9"/>
        <v>0</v>
      </c>
      <c r="G38" s="868">
        <f t="shared" ref="G38:G39" si="11">F38/F36</f>
        <v>0</v>
      </c>
      <c r="H38" s="834">
        <v>1.0</v>
      </c>
      <c r="I38" s="868">
        <f t="shared" ref="I38:I39" si="12">H38/H36</f>
        <v>0.009433962264</v>
      </c>
      <c r="J38" s="869" t="str">
        <f t="shared" ref="J38:J47" si="13">if(I38=E38,"↔",if(I38&gt;E38,"↑","↓"))</f>
        <v>↓</v>
      </c>
      <c r="K38" s="155"/>
      <c r="L38" s="155"/>
      <c r="M38" s="155"/>
      <c r="N38" s="155"/>
      <c r="O38" s="155"/>
      <c r="P38" s="155"/>
      <c r="Q38" s="155"/>
      <c r="R38" s="155"/>
      <c r="S38" s="155"/>
      <c r="T38" s="155"/>
      <c r="U38" s="155"/>
      <c r="V38" s="155"/>
      <c r="W38" s="155"/>
      <c r="X38" s="155"/>
      <c r="Y38" s="155"/>
      <c r="Z38" s="155"/>
      <c r="AA38" s="155"/>
      <c r="AB38" s="155"/>
    </row>
    <row r="39" hidden="1">
      <c r="A39" s="837"/>
      <c r="B39" s="810"/>
      <c r="C39" s="839" t="s">
        <v>7389</v>
      </c>
      <c r="D39" s="867">
        <v>22.0</v>
      </c>
      <c r="E39" s="840">
        <f t="shared" si="10"/>
        <v>0.328358209</v>
      </c>
      <c r="F39" s="834">
        <f t="shared" si="9"/>
        <v>-1</v>
      </c>
      <c r="G39" s="840">
        <f t="shared" si="11"/>
        <v>0.04</v>
      </c>
      <c r="H39" s="834">
        <v>21.0</v>
      </c>
      <c r="I39" s="840">
        <f t="shared" si="12"/>
        <v>0.5</v>
      </c>
      <c r="J39" s="869" t="str">
        <f t="shared" si="13"/>
        <v>↑</v>
      </c>
      <c r="K39" s="155"/>
      <c r="L39" s="155"/>
      <c r="M39" s="155"/>
      <c r="N39" s="155"/>
      <c r="O39" s="155"/>
      <c r="P39" s="155"/>
      <c r="Q39" s="155"/>
      <c r="R39" s="155"/>
      <c r="S39" s="155"/>
      <c r="T39" s="155"/>
      <c r="U39" s="155"/>
      <c r="V39" s="155"/>
      <c r="W39" s="155"/>
      <c r="X39" s="155"/>
      <c r="Y39" s="155"/>
      <c r="Z39" s="155"/>
      <c r="AA39" s="155"/>
      <c r="AB39" s="155"/>
    </row>
    <row r="40" hidden="1">
      <c r="A40" s="837"/>
      <c r="B40" s="871" t="s">
        <v>7381</v>
      </c>
      <c r="C40" s="846"/>
      <c r="D40" s="872">
        <v>7.0</v>
      </c>
      <c r="E40" s="850">
        <f>D40/D39</f>
        <v>0.3181818182</v>
      </c>
      <c r="F40" s="834">
        <f t="shared" si="9"/>
        <v>-5</v>
      </c>
      <c r="G40" s="850">
        <f>F40/F39</f>
        <v>5</v>
      </c>
      <c r="H40" s="847">
        <v>2.0</v>
      </c>
      <c r="I40" s="850">
        <f>H40/H39</f>
        <v>0.09523809524</v>
      </c>
      <c r="J40" s="869" t="str">
        <f t="shared" si="13"/>
        <v>↓</v>
      </c>
      <c r="K40" s="155"/>
      <c r="L40" s="155"/>
      <c r="M40" s="155"/>
      <c r="N40" s="155"/>
      <c r="O40" s="155"/>
      <c r="P40" s="155"/>
      <c r="Q40" s="155"/>
      <c r="R40" s="155"/>
      <c r="S40" s="155"/>
      <c r="T40" s="155"/>
      <c r="U40" s="155"/>
      <c r="V40" s="155"/>
      <c r="W40" s="155"/>
      <c r="X40" s="155"/>
      <c r="Y40" s="155"/>
      <c r="Z40" s="155"/>
      <c r="AA40" s="155"/>
      <c r="AB40" s="155"/>
    </row>
    <row r="41" hidden="1">
      <c r="A41" s="837"/>
      <c r="B41" s="871" t="s">
        <v>7382</v>
      </c>
      <c r="C41" s="833" t="s">
        <v>7388</v>
      </c>
      <c r="D41" s="877">
        <v>1.0</v>
      </c>
      <c r="E41" s="840">
        <f t="shared" ref="E41:E42" si="14">D41/D36</f>
        <v>0.01149425287</v>
      </c>
      <c r="F41" s="834">
        <f t="shared" si="9"/>
        <v>0</v>
      </c>
      <c r="G41" s="840">
        <f t="shared" ref="G41:G42" si="15">F41/F36</f>
        <v>0</v>
      </c>
      <c r="H41" s="834">
        <v>1.0</v>
      </c>
      <c r="I41" s="840">
        <f t="shared" ref="I41:I42" si="16">H41/H36</f>
        <v>0.009433962264</v>
      </c>
      <c r="J41" s="869" t="str">
        <f t="shared" si="13"/>
        <v>↓</v>
      </c>
      <c r="K41" s="155"/>
      <c r="L41" s="155"/>
      <c r="M41" s="155"/>
      <c r="N41" s="155"/>
      <c r="O41" s="155"/>
      <c r="P41" s="155"/>
      <c r="Q41" s="155"/>
      <c r="R41" s="155"/>
      <c r="S41" s="155"/>
      <c r="T41" s="155"/>
      <c r="U41" s="155"/>
      <c r="V41" s="155"/>
      <c r="W41" s="155"/>
      <c r="X41" s="155"/>
      <c r="Y41" s="155"/>
      <c r="Z41" s="155"/>
      <c r="AA41" s="155"/>
      <c r="AB41" s="155"/>
    </row>
    <row r="42" hidden="1">
      <c r="A42" s="837"/>
      <c r="B42" s="810"/>
      <c r="C42" s="833" t="s">
        <v>7389</v>
      </c>
      <c r="D42" s="867">
        <v>4.0</v>
      </c>
      <c r="E42" s="840">
        <f t="shared" si="14"/>
        <v>0.05970149254</v>
      </c>
      <c r="F42" s="873">
        <f t="shared" si="9"/>
        <v>0</v>
      </c>
      <c r="G42" s="840">
        <f t="shared" si="15"/>
        <v>0</v>
      </c>
      <c r="H42" s="873">
        <v>4.0</v>
      </c>
      <c r="I42" s="840">
        <f t="shared" si="16"/>
        <v>0.09523809524</v>
      </c>
      <c r="J42" s="869" t="str">
        <f t="shared" si="13"/>
        <v>↑</v>
      </c>
      <c r="K42" s="155"/>
      <c r="L42" s="155"/>
      <c r="M42" s="155"/>
      <c r="N42" s="155"/>
      <c r="O42" s="155"/>
      <c r="P42" s="155"/>
      <c r="Q42" s="155"/>
      <c r="R42" s="155"/>
      <c r="S42" s="155"/>
      <c r="T42" s="155"/>
      <c r="U42" s="155"/>
      <c r="V42" s="155"/>
      <c r="W42" s="155"/>
      <c r="X42" s="155"/>
      <c r="Y42" s="155"/>
      <c r="Z42" s="155"/>
      <c r="AA42" s="155"/>
      <c r="AB42" s="155"/>
    </row>
    <row r="43" hidden="1">
      <c r="A43" s="837"/>
      <c r="B43" s="874" t="s">
        <v>7383</v>
      </c>
      <c r="C43" s="843"/>
      <c r="D43" s="867">
        <v>4.0</v>
      </c>
      <c r="E43" s="840">
        <f>D43/D36</f>
        <v>0.04597701149</v>
      </c>
      <c r="F43" s="834">
        <f t="shared" si="9"/>
        <v>14</v>
      </c>
      <c r="G43" s="840">
        <f>F43/F36</f>
        <v>0.7368421053</v>
      </c>
      <c r="H43" s="834">
        <v>18.0</v>
      </c>
      <c r="I43" s="840">
        <f>H43/H36</f>
        <v>0.1698113208</v>
      </c>
      <c r="J43" s="869" t="str">
        <f t="shared" si="13"/>
        <v>↑</v>
      </c>
      <c r="K43" s="155"/>
      <c r="L43" s="155"/>
      <c r="M43" s="155"/>
      <c r="N43" s="155"/>
      <c r="O43" s="155"/>
      <c r="P43" s="155"/>
      <c r="Q43" s="155"/>
      <c r="R43" s="155"/>
      <c r="S43" s="155"/>
      <c r="T43" s="155"/>
      <c r="U43" s="155"/>
      <c r="V43" s="155"/>
      <c r="W43" s="155"/>
      <c r="X43" s="155"/>
      <c r="Y43" s="155"/>
      <c r="Z43" s="155"/>
      <c r="AA43" s="155"/>
      <c r="AB43" s="155"/>
    </row>
    <row r="44" hidden="1">
      <c r="A44" s="837"/>
      <c r="B44" s="871" t="s">
        <v>7384</v>
      </c>
      <c r="C44" s="846"/>
      <c r="D44" s="872">
        <v>83.0</v>
      </c>
      <c r="E44" s="850">
        <f>D44/D36</f>
        <v>0.9540229885</v>
      </c>
      <c r="F44" s="847">
        <f t="shared" si="9"/>
        <v>5</v>
      </c>
      <c r="G44" s="850">
        <f>F44/F36</f>
        <v>0.2631578947</v>
      </c>
      <c r="H44" s="847">
        <v>88.0</v>
      </c>
      <c r="I44" s="850">
        <f>H44/H36</f>
        <v>0.8301886792</v>
      </c>
      <c r="J44" s="869" t="str">
        <f t="shared" si="13"/>
        <v>↓</v>
      </c>
      <c r="K44" s="155"/>
      <c r="L44" s="155"/>
      <c r="M44" s="155"/>
      <c r="N44" s="155"/>
      <c r="O44" s="155"/>
      <c r="P44" s="155"/>
      <c r="Q44" s="155"/>
      <c r="R44" s="155"/>
      <c r="S44" s="155"/>
      <c r="T44" s="155"/>
      <c r="U44" s="155"/>
      <c r="V44" s="155"/>
      <c r="W44" s="155"/>
      <c r="X44" s="155"/>
      <c r="Y44" s="155"/>
      <c r="Z44" s="155"/>
      <c r="AA44" s="155"/>
      <c r="AB44" s="155"/>
    </row>
    <row r="45" hidden="1">
      <c r="A45" s="851" t="s">
        <v>7408</v>
      </c>
      <c r="B45" s="875" t="s">
        <v>7385</v>
      </c>
      <c r="C45" s="853"/>
      <c r="D45" s="876">
        <v>20.0</v>
      </c>
      <c r="E45" s="855">
        <f>D45/D36</f>
        <v>0.2298850575</v>
      </c>
      <c r="F45" s="854">
        <f t="shared" si="9"/>
        <v>8</v>
      </c>
      <c r="G45" s="855">
        <f>F45/F36</f>
        <v>0.4210526316</v>
      </c>
      <c r="H45" s="854">
        <v>28.0</v>
      </c>
      <c r="I45" s="855">
        <f>H45/H36</f>
        <v>0.2641509434</v>
      </c>
      <c r="J45" s="869" t="str">
        <f t="shared" si="13"/>
        <v>↑</v>
      </c>
      <c r="K45" s="155"/>
      <c r="L45" s="155"/>
      <c r="M45" s="155"/>
      <c r="N45" s="155"/>
      <c r="O45" s="155"/>
      <c r="P45" s="155"/>
      <c r="Q45" s="155"/>
      <c r="R45" s="155"/>
      <c r="S45" s="155"/>
      <c r="T45" s="155"/>
      <c r="U45" s="155"/>
      <c r="V45" s="155"/>
      <c r="W45" s="155"/>
      <c r="X45" s="155"/>
      <c r="Y45" s="155"/>
      <c r="Z45" s="155"/>
      <c r="AA45" s="155"/>
      <c r="AB45" s="155"/>
    </row>
    <row r="46" hidden="1">
      <c r="A46" s="837"/>
      <c r="B46" s="874" t="s">
        <v>7386</v>
      </c>
      <c r="C46" s="843"/>
      <c r="D46" s="867">
        <v>9.0</v>
      </c>
      <c r="E46" s="840">
        <f t="shared" ref="E46:E47" si="17">D46/D45</f>
        <v>0.45</v>
      </c>
      <c r="F46" s="834">
        <f t="shared" si="9"/>
        <v>3</v>
      </c>
      <c r="G46" s="840">
        <f t="shared" ref="G46:G47" si="18">F46/F45</f>
        <v>0.375</v>
      </c>
      <c r="H46" s="834">
        <v>12.0</v>
      </c>
      <c r="I46" s="840">
        <f t="shared" ref="I46:I47" si="19">H46/H45</f>
        <v>0.4285714286</v>
      </c>
      <c r="J46" s="869" t="str">
        <f t="shared" si="13"/>
        <v>↓</v>
      </c>
      <c r="K46" s="155"/>
      <c r="L46" s="155"/>
      <c r="M46" s="155"/>
      <c r="N46" s="155"/>
      <c r="O46" s="155"/>
      <c r="P46" s="155"/>
      <c r="Q46" s="155"/>
      <c r="R46" s="155"/>
      <c r="S46" s="155"/>
      <c r="T46" s="155"/>
      <c r="U46" s="155"/>
      <c r="V46" s="155"/>
      <c r="W46" s="155"/>
      <c r="X46" s="155"/>
      <c r="Y46" s="155"/>
      <c r="Z46" s="155"/>
      <c r="AA46" s="155"/>
      <c r="AB46" s="155"/>
    </row>
    <row r="47" hidden="1">
      <c r="A47" s="810"/>
      <c r="B47" s="874" t="s">
        <v>7387</v>
      </c>
      <c r="C47" s="843"/>
      <c r="D47" s="877">
        <v>0.0</v>
      </c>
      <c r="E47" s="840">
        <f t="shared" si="17"/>
        <v>0</v>
      </c>
      <c r="F47" s="834">
        <f t="shared" si="9"/>
        <v>3</v>
      </c>
      <c r="G47" s="840">
        <f t="shared" si="18"/>
        <v>1</v>
      </c>
      <c r="H47" s="834">
        <v>3.0</v>
      </c>
      <c r="I47" s="840">
        <f t="shared" si="19"/>
        <v>0.25</v>
      </c>
      <c r="J47" s="869" t="str">
        <f t="shared" si="13"/>
        <v>↑</v>
      </c>
      <c r="K47" s="155"/>
      <c r="L47" s="155"/>
      <c r="M47" s="155"/>
      <c r="N47" s="155"/>
      <c r="O47" s="155"/>
      <c r="P47" s="155"/>
      <c r="Q47" s="155"/>
      <c r="R47" s="155"/>
      <c r="S47" s="155"/>
      <c r="T47" s="155"/>
      <c r="U47" s="155"/>
      <c r="V47" s="155"/>
      <c r="W47" s="155"/>
      <c r="X47" s="155"/>
      <c r="Y47" s="155"/>
      <c r="Z47" s="155"/>
      <c r="AA47" s="155"/>
      <c r="AB47" s="155"/>
    </row>
    <row r="48">
      <c r="A48" s="155"/>
      <c r="B48" s="155"/>
      <c r="C48" s="813"/>
      <c r="D48" s="155"/>
      <c r="E48" s="858"/>
      <c r="F48" s="155"/>
      <c r="G48" s="858"/>
      <c r="H48" s="155"/>
      <c r="I48" s="155"/>
      <c r="J48" s="155"/>
      <c r="K48" s="155"/>
      <c r="L48" s="155"/>
      <c r="M48" s="155"/>
      <c r="N48" s="155"/>
      <c r="O48" s="155"/>
      <c r="P48" s="155"/>
      <c r="Q48" s="155"/>
      <c r="R48" s="155"/>
      <c r="S48" s="155"/>
      <c r="T48" s="155"/>
      <c r="U48" s="155"/>
      <c r="V48" s="155"/>
      <c r="W48" s="155"/>
      <c r="X48" s="155"/>
      <c r="Y48" s="155"/>
      <c r="Z48" s="155"/>
      <c r="AA48" s="155"/>
      <c r="AB48" s="155"/>
    </row>
    <row r="49" hidden="1">
      <c r="A49" s="859"/>
      <c r="B49" s="860" t="s">
        <v>7417</v>
      </c>
      <c r="C49" s="861"/>
      <c r="D49" s="861"/>
      <c r="E49" s="861"/>
      <c r="F49" s="861"/>
      <c r="G49" s="861"/>
      <c r="H49" s="862"/>
      <c r="I49" s="863"/>
      <c r="J49" s="155"/>
      <c r="K49" s="155"/>
      <c r="L49" s="155"/>
      <c r="M49" s="155"/>
      <c r="N49" s="155"/>
      <c r="O49" s="155"/>
      <c r="P49" s="155"/>
      <c r="Q49" s="155"/>
      <c r="R49" s="155"/>
      <c r="S49" s="155"/>
      <c r="T49" s="155"/>
      <c r="U49" s="155"/>
      <c r="V49" s="155"/>
      <c r="W49" s="155"/>
      <c r="X49" s="155"/>
      <c r="Y49" s="155"/>
      <c r="Z49" s="155"/>
      <c r="AA49" s="155"/>
      <c r="AB49" s="155"/>
    </row>
    <row r="50" hidden="1">
      <c r="A50" s="828" t="s">
        <v>7404</v>
      </c>
      <c r="B50" s="864"/>
      <c r="C50" s="800"/>
      <c r="D50" s="828" t="s">
        <v>7418</v>
      </c>
      <c r="E50" s="830" t="s">
        <v>7391</v>
      </c>
      <c r="F50" s="865">
        <v>45030.0</v>
      </c>
      <c r="G50" s="830" t="s">
        <v>7391</v>
      </c>
      <c r="H50" s="828" t="s">
        <v>7419</v>
      </c>
      <c r="I50" s="830" t="s">
        <v>7391</v>
      </c>
      <c r="J50" s="155"/>
      <c r="K50" s="155"/>
      <c r="L50" s="155"/>
      <c r="M50" s="155"/>
      <c r="N50" s="155"/>
      <c r="O50" s="155"/>
      <c r="P50" s="155"/>
      <c r="Q50" s="155"/>
      <c r="R50" s="155"/>
      <c r="S50" s="155"/>
      <c r="T50" s="155"/>
      <c r="U50" s="155"/>
      <c r="V50" s="155"/>
      <c r="W50" s="155"/>
      <c r="X50" s="155"/>
      <c r="Y50" s="155"/>
      <c r="Z50" s="155"/>
      <c r="AA50" s="155"/>
      <c r="AB50" s="155"/>
    </row>
    <row r="51" hidden="1">
      <c r="A51" s="831" t="s">
        <v>7407</v>
      </c>
      <c r="B51" s="866" t="s">
        <v>7379</v>
      </c>
      <c r="C51" s="833" t="s">
        <v>7388</v>
      </c>
      <c r="D51" s="877">
        <v>24.0</v>
      </c>
      <c r="E51" s="840"/>
      <c r="F51" s="834">
        <f t="shared" ref="F51:F62" si="20">H51-D51</f>
        <v>0</v>
      </c>
      <c r="G51" s="840"/>
      <c r="H51" s="834">
        <f t="array" ref="H51:H62">TRANSPOSE(Stats!B34:M34)</f>
        <v>24</v>
      </c>
      <c r="I51" s="840"/>
      <c r="J51" s="155"/>
      <c r="K51" s="155"/>
      <c r="L51" s="155"/>
      <c r="M51" s="155"/>
      <c r="N51" s="155"/>
      <c r="O51" s="155"/>
      <c r="P51" s="155"/>
      <c r="Q51" s="155"/>
      <c r="R51" s="155"/>
      <c r="S51" s="155"/>
      <c r="T51" s="155"/>
      <c r="U51" s="155"/>
      <c r="V51" s="155"/>
      <c r="W51" s="155"/>
      <c r="X51" s="155"/>
      <c r="Y51" s="155"/>
      <c r="Z51" s="155"/>
      <c r="AA51" s="155"/>
      <c r="AB51" s="155"/>
    </row>
    <row r="52" hidden="1">
      <c r="A52" s="837"/>
      <c r="B52" s="810"/>
      <c r="C52" s="833" t="s">
        <v>7389</v>
      </c>
      <c r="D52" s="877">
        <v>26.0</v>
      </c>
      <c r="E52" s="840"/>
      <c r="F52" s="834">
        <f t="shared" si="20"/>
        <v>-10</v>
      </c>
      <c r="G52" s="840"/>
      <c r="H52" s="834">
        <v>16.0</v>
      </c>
      <c r="I52" s="840"/>
      <c r="J52" s="155"/>
      <c r="K52" s="155"/>
      <c r="L52" s="155"/>
      <c r="M52" s="155"/>
      <c r="N52" s="155"/>
      <c r="O52" s="155"/>
      <c r="P52" s="155"/>
      <c r="Q52" s="155"/>
      <c r="R52" s="155"/>
      <c r="S52" s="155"/>
      <c r="T52" s="155"/>
      <c r="U52" s="155"/>
      <c r="V52" s="155"/>
      <c r="W52" s="155"/>
      <c r="X52" s="155"/>
      <c r="Y52" s="155"/>
      <c r="Z52" s="155"/>
      <c r="AA52" s="155"/>
      <c r="AB52" s="155"/>
    </row>
    <row r="53" hidden="1">
      <c r="A53" s="837"/>
      <c r="B53" s="866" t="s">
        <v>7380</v>
      </c>
      <c r="C53" s="839" t="s">
        <v>7388</v>
      </c>
      <c r="D53" s="867">
        <v>6.0</v>
      </c>
      <c r="E53" s="868">
        <f t="shared" ref="E53:E54" si="21">D53/D51</f>
        <v>0.25</v>
      </c>
      <c r="F53" s="834">
        <f t="shared" si="20"/>
        <v>1</v>
      </c>
      <c r="G53" s="868" t="str">
        <f t="shared" ref="G53:G54" si="22">F53/F51</f>
        <v>#DIV/0!</v>
      </c>
      <c r="H53" s="834">
        <v>7.0</v>
      </c>
      <c r="I53" s="868">
        <f t="shared" ref="I53:I54" si="23">H53/H51</f>
        <v>0.2916666667</v>
      </c>
      <c r="J53" s="869" t="str">
        <f t="shared" ref="J53:J62" si="24">if(I53=E53,"↔",if(I53&gt;E53,"↑","↓"))</f>
        <v>↑</v>
      </c>
      <c r="K53" s="155"/>
      <c r="L53" s="155"/>
      <c r="M53" s="155"/>
      <c r="N53" s="155"/>
      <c r="O53" s="155"/>
      <c r="P53" s="155"/>
      <c r="Q53" s="155"/>
      <c r="R53" s="155"/>
      <c r="S53" s="155"/>
      <c r="T53" s="155"/>
      <c r="U53" s="155"/>
      <c r="V53" s="155"/>
      <c r="W53" s="155"/>
      <c r="X53" s="155"/>
      <c r="Y53" s="155"/>
      <c r="Z53" s="155"/>
      <c r="AA53" s="155"/>
      <c r="AB53" s="155"/>
    </row>
    <row r="54" hidden="1">
      <c r="A54" s="837"/>
      <c r="B54" s="810"/>
      <c r="C54" s="839" t="s">
        <v>7389</v>
      </c>
      <c r="D54" s="867">
        <v>11.0</v>
      </c>
      <c r="E54" s="840">
        <f t="shared" si="21"/>
        <v>0.4230769231</v>
      </c>
      <c r="F54" s="834">
        <f t="shared" si="20"/>
        <v>-4</v>
      </c>
      <c r="G54" s="840">
        <f t="shared" si="22"/>
        <v>0.4</v>
      </c>
      <c r="H54" s="834">
        <v>7.0</v>
      </c>
      <c r="I54" s="840">
        <f t="shared" si="23"/>
        <v>0.4375</v>
      </c>
      <c r="J54" s="869" t="str">
        <f t="shared" si="24"/>
        <v>↑</v>
      </c>
      <c r="K54" s="155"/>
      <c r="L54" s="155"/>
      <c r="M54" s="155"/>
      <c r="N54" s="155"/>
      <c r="O54" s="155"/>
      <c r="P54" s="155"/>
      <c r="Q54" s="155"/>
      <c r="R54" s="155"/>
      <c r="S54" s="155"/>
      <c r="T54" s="155"/>
      <c r="U54" s="155"/>
      <c r="V54" s="155"/>
      <c r="W54" s="155"/>
      <c r="X54" s="155"/>
      <c r="Y54" s="155"/>
      <c r="Z54" s="155"/>
      <c r="AA54" s="155"/>
      <c r="AB54" s="155"/>
    </row>
    <row r="55" hidden="1">
      <c r="A55" s="837"/>
      <c r="B55" s="871" t="s">
        <v>7381</v>
      </c>
      <c r="C55" s="846"/>
      <c r="D55" s="878">
        <v>2.0</v>
      </c>
      <c r="E55" s="850">
        <f>D55/D54</f>
        <v>0.1818181818</v>
      </c>
      <c r="F55" s="834">
        <f t="shared" si="20"/>
        <v>0</v>
      </c>
      <c r="G55" s="850">
        <f>F55/F54</f>
        <v>0</v>
      </c>
      <c r="H55" s="847">
        <v>2.0</v>
      </c>
      <c r="I55" s="850">
        <f>H55/H54</f>
        <v>0.2857142857</v>
      </c>
      <c r="J55" s="869" t="str">
        <f t="shared" si="24"/>
        <v>↑</v>
      </c>
      <c r="K55" s="155"/>
      <c r="L55" s="155"/>
      <c r="M55" s="155"/>
      <c r="N55" s="155"/>
      <c r="O55" s="155"/>
      <c r="P55" s="155"/>
      <c r="Q55" s="155"/>
      <c r="R55" s="155"/>
      <c r="S55" s="155"/>
      <c r="T55" s="155"/>
      <c r="U55" s="155"/>
      <c r="V55" s="155"/>
      <c r="W55" s="155"/>
      <c r="X55" s="155"/>
      <c r="Y55" s="155"/>
      <c r="Z55" s="155"/>
      <c r="AA55" s="155"/>
      <c r="AB55" s="155"/>
    </row>
    <row r="56" hidden="1">
      <c r="A56" s="837"/>
      <c r="B56" s="871" t="s">
        <v>7382</v>
      </c>
      <c r="C56" s="833" t="s">
        <v>7388</v>
      </c>
      <c r="D56" s="867">
        <v>1.0</v>
      </c>
      <c r="E56" s="840">
        <f t="shared" ref="E56:E57" si="25">D56/D51</f>
        <v>0.04166666667</v>
      </c>
      <c r="F56" s="834">
        <f t="shared" si="20"/>
        <v>0</v>
      </c>
      <c r="G56" s="840" t="str">
        <f t="shared" ref="G56:G57" si="26">F56/F51</f>
        <v>#DIV/0!</v>
      </c>
      <c r="H56" s="834">
        <v>1.0</v>
      </c>
      <c r="I56" s="840">
        <f t="shared" ref="I56:I57" si="27">H56/H51</f>
        <v>0.04166666667</v>
      </c>
      <c r="J56" s="869" t="str">
        <f t="shared" si="24"/>
        <v>↔</v>
      </c>
      <c r="K56" s="155"/>
      <c r="L56" s="155"/>
      <c r="M56" s="155"/>
      <c r="N56" s="155"/>
      <c r="O56" s="155"/>
      <c r="P56" s="155"/>
      <c r="Q56" s="155"/>
      <c r="R56" s="155"/>
      <c r="S56" s="155"/>
      <c r="T56" s="155"/>
      <c r="U56" s="155"/>
      <c r="V56" s="155"/>
      <c r="W56" s="155"/>
      <c r="X56" s="155"/>
      <c r="Y56" s="155"/>
      <c r="Z56" s="155"/>
      <c r="AA56" s="155"/>
      <c r="AB56" s="155"/>
    </row>
    <row r="57" hidden="1">
      <c r="A57" s="837"/>
      <c r="B57" s="810"/>
      <c r="C57" s="833" t="s">
        <v>7389</v>
      </c>
      <c r="D57" s="867">
        <v>2.0</v>
      </c>
      <c r="E57" s="840">
        <f t="shared" si="25"/>
        <v>0.07692307692</v>
      </c>
      <c r="F57" s="873">
        <f t="shared" si="20"/>
        <v>1</v>
      </c>
      <c r="G57" s="840">
        <f t="shared" si="26"/>
        <v>-0.1</v>
      </c>
      <c r="H57" s="873">
        <v>3.0</v>
      </c>
      <c r="I57" s="840">
        <f t="shared" si="27"/>
        <v>0.1875</v>
      </c>
      <c r="J57" s="869" t="str">
        <f t="shared" si="24"/>
        <v>↑</v>
      </c>
      <c r="K57" s="155"/>
      <c r="L57" s="155"/>
      <c r="M57" s="155"/>
      <c r="N57" s="155"/>
      <c r="O57" s="155"/>
      <c r="P57" s="155"/>
      <c r="Q57" s="155"/>
      <c r="R57" s="155"/>
      <c r="S57" s="155"/>
      <c r="T57" s="155"/>
      <c r="U57" s="155"/>
      <c r="V57" s="155"/>
      <c r="W57" s="155"/>
      <c r="X57" s="155"/>
      <c r="Y57" s="155"/>
      <c r="Z57" s="155"/>
      <c r="AA57" s="155"/>
      <c r="AB57" s="155"/>
    </row>
    <row r="58" hidden="1">
      <c r="A58" s="837"/>
      <c r="B58" s="874" t="s">
        <v>7383</v>
      </c>
      <c r="C58" s="843"/>
      <c r="D58" s="867">
        <v>7.0</v>
      </c>
      <c r="E58" s="840">
        <f>D58/D51</f>
        <v>0.2916666667</v>
      </c>
      <c r="F58" s="834">
        <f t="shared" si="20"/>
        <v>2</v>
      </c>
      <c r="G58" s="840" t="str">
        <f>F58/F51</f>
        <v>#DIV/0!</v>
      </c>
      <c r="H58" s="834">
        <v>9.0</v>
      </c>
      <c r="I58" s="840">
        <f>H58/H51</f>
        <v>0.375</v>
      </c>
      <c r="J58" s="869" t="str">
        <f t="shared" si="24"/>
        <v>↑</v>
      </c>
      <c r="K58" s="155"/>
      <c r="L58" s="155"/>
      <c r="M58" s="155"/>
      <c r="N58" s="155"/>
      <c r="O58" s="155"/>
      <c r="P58" s="155"/>
      <c r="Q58" s="155"/>
      <c r="R58" s="155"/>
      <c r="S58" s="155"/>
      <c r="T58" s="155"/>
      <c r="U58" s="155"/>
      <c r="V58" s="155"/>
      <c r="W58" s="155"/>
      <c r="X58" s="155"/>
      <c r="Y58" s="155"/>
      <c r="Z58" s="155"/>
      <c r="AA58" s="155"/>
      <c r="AB58" s="155"/>
    </row>
    <row r="59" hidden="1">
      <c r="A59" s="837"/>
      <c r="B59" s="871" t="s">
        <v>7384</v>
      </c>
      <c r="C59" s="846"/>
      <c r="D59" s="872">
        <v>17.0</v>
      </c>
      <c r="E59" s="850">
        <f>D59/D51</f>
        <v>0.7083333333</v>
      </c>
      <c r="F59" s="847">
        <f t="shared" si="20"/>
        <v>-2</v>
      </c>
      <c r="G59" s="850" t="str">
        <f>F59/F51</f>
        <v>#DIV/0!</v>
      </c>
      <c r="H59" s="847">
        <v>15.0</v>
      </c>
      <c r="I59" s="850">
        <f>H59/H51</f>
        <v>0.625</v>
      </c>
      <c r="J59" s="869" t="str">
        <f t="shared" si="24"/>
        <v>↓</v>
      </c>
      <c r="K59" s="155"/>
      <c r="L59" s="155"/>
      <c r="M59" s="155"/>
      <c r="N59" s="155"/>
      <c r="O59" s="155"/>
      <c r="P59" s="155"/>
      <c r="Q59" s="155"/>
      <c r="R59" s="155"/>
      <c r="S59" s="155"/>
      <c r="T59" s="155"/>
      <c r="U59" s="155"/>
      <c r="V59" s="155"/>
      <c r="W59" s="155"/>
      <c r="X59" s="155"/>
      <c r="Y59" s="155"/>
      <c r="Z59" s="155"/>
      <c r="AA59" s="155"/>
      <c r="AB59" s="155"/>
    </row>
    <row r="60" hidden="1">
      <c r="A60" s="851" t="s">
        <v>7408</v>
      </c>
      <c r="B60" s="875" t="s">
        <v>7385</v>
      </c>
      <c r="C60" s="853"/>
      <c r="D60" s="879">
        <v>10.0</v>
      </c>
      <c r="E60" s="855">
        <f>D60/D51</f>
        <v>0.4166666667</v>
      </c>
      <c r="F60" s="854">
        <f t="shared" si="20"/>
        <v>0</v>
      </c>
      <c r="G60" s="855" t="str">
        <f>F60/F51</f>
        <v>#DIV/0!</v>
      </c>
      <c r="H60" s="854">
        <v>10.0</v>
      </c>
      <c r="I60" s="855">
        <f>H60/H51</f>
        <v>0.4166666667</v>
      </c>
      <c r="J60" s="869" t="str">
        <f t="shared" si="24"/>
        <v>↔</v>
      </c>
      <c r="K60" s="155"/>
      <c r="L60" s="155"/>
      <c r="M60" s="155"/>
      <c r="N60" s="155"/>
      <c r="O60" s="155"/>
      <c r="P60" s="155"/>
      <c r="Q60" s="155"/>
      <c r="R60" s="155"/>
      <c r="S60" s="155"/>
      <c r="T60" s="155"/>
      <c r="U60" s="155"/>
      <c r="V60" s="155"/>
      <c r="W60" s="155"/>
      <c r="X60" s="155"/>
      <c r="Y60" s="155"/>
      <c r="Z60" s="155"/>
      <c r="AA60" s="155"/>
      <c r="AB60" s="155"/>
    </row>
    <row r="61" hidden="1">
      <c r="A61" s="837"/>
      <c r="B61" s="874" t="s">
        <v>7386</v>
      </c>
      <c r="C61" s="843"/>
      <c r="D61" s="877">
        <v>7.0</v>
      </c>
      <c r="E61" s="840">
        <f t="shared" ref="E61:E62" si="28">D61/D60</f>
        <v>0.7</v>
      </c>
      <c r="F61" s="834">
        <f t="shared" si="20"/>
        <v>0</v>
      </c>
      <c r="G61" s="840" t="str">
        <f t="shared" ref="G61:G62" si="29">F61/F60</f>
        <v>#DIV/0!</v>
      </c>
      <c r="H61" s="834">
        <v>7.0</v>
      </c>
      <c r="I61" s="840">
        <f t="shared" ref="I61:I62" si="30">H61/H60</f>
        <v>0.7</v>
      </c>
      <c r="J61" s="869" t="str">
        <f t="shared" si="24"/>
        <v>↔</v>
      </c>
      <c r="K61" s="155"/>
      <c r="L61" s="155"/>
      <c r="M61" s="155"/>
      <c r="N61" s="155"/>
      <c r="O61" s="155"/>
      <c r="P61" s="155"/>
      <c r="Q61" s="155"/>
      <c r="R61" s="155"/>
      <c r="S61" s="155"/>
      <c r="T61" s="155"/>
      <c r="U61" s="155"/>
      <c r="V61" s="155"/>
      <c r="W61" s="155"/>
      <c r="X61" s="155"/>
      <c r="Y61" s="155"/>
      <c r="Z61" s="155"/>
      <c r="AA61" s="155"/>
      <c r="AB61" s="155"/>
    </row>
    <row r="62" hidden="1">
      <c r="A62" s="810"/>
      <c r="B62" s="874" t="s">
        <v>7387</v>
      </c>
      <c r="C62" s="843"/>
      <c r="D62" s="877">
        <v>0.0</v>
      </c>
      <c r="E62" s="840">
        <f t="shared" si="28"/>
        <v>0</v>
      </c>
      <c r="F62" s="834">
        <f t="shared" si="20"/>
        <v>0</v>
      </c>
      <c r="G62" s="840" t="str">
        <f t="shared" si="29"/>
        <v>#DIV/0!</v>
      </c>
      <c r="H62" s="834">
        <v>0.0</v>
      </c>
      <c r="I62" s="840">
        <f t="shared" si="30"/>
        <v>0</v>
      </c>
      <c r="J62" s="869" t="str">
        <f t="shared" si="24"/>
        <v>↔</v>
      </c>
      <c r="K62" s="155"/>
      <c r="L62" s="155"/>
      <c r="M62" s="155"/>
      <c r="N62" s="155"/>
      <c r="O62" s="155"/>
      <c r="P62" s="155"/>
      <c r="Q62" s="155"/>
      <c r="R62" s="155"/>
      <c r="S62" s="155"/>
      <c r="T62" s="155"/>
      <c r="U62" s="155"/>
      <c r="V62" s="155"/>
      <c r="W62" s="155"/>
      <c r="X62" s="155"/>
      <c r="Y62" s="155"/>
      <c r="Z62" s="155"/>
      <c r="AA62" s="155"/>
      <c r="AB62" s="155"/>
    </row>
    <row r="63">
      <c r="A63" s="155"/>
      <c r="B63" s="155"/>
      <c r="C63" s="813"/>
      <c r="D63" s="155"/>
      <c r="E63" s="858"/>
      <c r="F63" s="155"/>
      <c r="G63" s="858"/>
      <c r="H63" s="155"/>
      <c r="I63" s="155"/>
      <c r="J63" s="155"/>
      <c r="K63" s="155"/>
      <c r="L63" s="155"/>
      <c r="M63" s="155"/>
      <c r="N63" s="155"/>
      <c r="O63" s="155"/>
      <c r="P63" s="155"/>
      <c r="Q63" s="155"/>
      <c r="R63" s="155"/>
      <c r="S63" s="155"/>
      <c r="T63" s="155"/>
      <c r="U63" s="155"/>
      <c r="V63" s="155"/>
      <c r="W63" s="155"/>
      <c r="X63" s="155"/>
      <c r="Y63" s="155"/>
      <c r="Z63" s="155"/>
      <c r="AA63" s="155"/>
      <c r="AB63" s="155"/>
    </row>
    <row r="64">
      <c r="A64" s="859"/>
      <c r="B64" s="860" t="s">
        <v>7420</v>
      </c>
      <c r="C64" s="861"/>
      <c r="D64" s="861"/>
      <c r="E64" s="861"/>
      <c r="F64" s="861"/>
      <c r="G64" s="861"/>
      <c r="H64" s="862"/>
      <c r="I64" s="863"/>
      <c r="J64" s="155"/>
      <c r="K64" s="155"/>
      <c r="L64" s="155"/>
      <c r="M64" s="155"/>
      <c r="N64" s="155"/>
      <c r="O64" s="155"/>
      <c r="P64" s="155"/>
      <c r="Q64" s="155"/>
      <c r="R64" s="155"/>
      <c r="S64" s="155"/>
      <c r="T64" s="155"/>
      <c r="U64" s="155"/>
      <c r="V64" s="155"/>
      <c r="W64" s="155"/>
      <c r="X64" s="155"/>
      <c r="Y64" s="155"/>
      <c r="Z64" s="155"/>
      <c r="AA64" s="155"/>
      <c r="AB64" s="155"/>
    </row>
    <row r="65">
      <c r="A65" s="828" t="s">
        <v>7404</v>
      </c>
      <c r="B65" s="864"/>
      <c r="C65" s="800"/>
      <c r="D65" s="865">
        <v>45033.0</v>
      </c>
      <c r="E65" s="830" t="s">
        <v>7391</v>
      </c>
      <c r="F65" s="865"/>
      <c r="G65" s="830" t="s">
        <v>7391</v>
      </c>
      <c r="H65" s="828"/>
      <c r="I65" s="830" t="s">
        <v>7391</v>
      </c>
      <c r="J65" s="155"/>
      <c r="K65" s="155"/>
      <c r="L65" s="155"/>
      <c r="M65" s="155"/>
      <c r="N65" s="155"/>
      <c r="O65" s="155"/>
      <c r="P65" s="155"/>
      <c r="Q65" s="155"/>
      <c r="R65" s="155"/>
      <c r="S65" s="155"/>
      <c r="T65" s="155"/>
      <c r="U65" s="155"/>
      <c r="V65" s="155"/>
      <c r="W65" s="155"/>
      <c r="X65" s="155"/>
      <c r="Y65" s="155"/>
      <c r="Z65" s="155"/>
      <c r="AA65" s="155"/>
      <c r="AB65" s="155"/>
    </row>
    <row r="66">
      <c r="A66" s="831" t="s">
        <v>7407</v>
      </c>
      <c r="B66" s="866" t="s">
        <v>7379</v>
      </c>
      <c r="C66" s="833" t="s">
        <v>7388</v>
      </c>
      <c r="D66" s="867">
        <f t="array" ref="D66:D77">TRANSPOSE(Stats!B37:M37)</f>
        <v>0</v>
      </c>
      <c r="E66" s="840"/>
      <c r="F66" s="834">
        <f t="shared" ref="F66:F77" si="31">H66-D66</f>
        <v>0</v>
      </c>
      <c r="G66" s="840"/>
      <c r="H66" s="834" t="str">
        <f t="array" ref="H66:H77">TRANSPOSE(Stats!B49:M49)</f>
        <v/>
      </c>
      <c r="I66" s="840"/>
      <c r="J66" s="155"/>
      <c r="K66" s="155"/>
      <c r="L66" s="155"/>
      <c r="M66" s="155"/>
      <c r="N66" s="155"/>
      <c r="O66" s="155"/>
      <c r="P66" s="155"/>
      <c r="Q66" s="155"/>
      <c r="R66" s="155"/>
      <c r="S66" s="155"/>
      <c r="T66" s="155"/>
      <c r="U66" s="155"/>
      <c r="V66" s="155"/>
      <c r="W66" s="155"/>
      <c r="X66" s="155"/>
      <c r="Y66" s="155"/>
      <c r="Z66" s="155"/>
      <c r="AA66" s="155"/>
      <c r="AB66" s="155"/>
    </row>
    <row r="67">
      <c r="A67" s="837"/>
      <c r="B67" s="810"/>
      <c r="C67" s="833" t="s">
        <v>7389</v>
      </c>
      <c r="D67" s="867">
        <v>0.0</v>
      </c>
      <c r="E67" s="840"/>
      <c r="F67" s="834">
        <f t="shared" si="31"/>
        <v>0</v>
      </c>
      <c r="G67" s="840"/>
      <c r="H67" s="834"/>
      <c r="I67" s="840"/>
      <c r="J67" s="155"/>
      <c r="K67" s="155"/>
      <c r="L67" s="155"/>
      <c r="M67" s="155"/>
      <c r="N67" s="155"/>
      <c r="O67" s="155"/>
      <c r="P67" s="155"/>
      <c r="Q67" s="155"/>
      <c r="R67" s="155"/>
      <c r="S67" s="155"/>
      <c r="T67" s="155"/>
      <c r="U67" s="155"/>
      <c r="V67" s="155"/>
      <c r="W67" s="155"/>
      <c r="X67" s="155"/>
      <c r="Y67" s="155"/>
      <c r="Z67" s="155"/>
      <c r="AA67" s="155"/>
      <c r="AB67" s="155"/>
    </row>
    <row r="68">
      <c r="A68" s="837"/>
      <c r="B68" s="866" t="s">
        <v>7380</v>
      </c>
      <c r="C68" s="839" t="s">
        <v>7388</v>
      </c>
      <c r="D68" s="867">
        <v>0.0</v>
      </c>
      <c r="E68" s="868" t="str">
        <f t="shared" ref="E68:E69" si="32">D68/D66</f>
        <v>#DIV/0!</v>
      </c>
      <c r="F68" s="834">
        <f t="shared" si="31"/>
        <v>0</v>
      </c>
      <c r="G68" s="868" t="str">
        <f t="shared" ref="G68:G69" si="33">F68/F66</f>
        <v>#DIV/0!</v>
      </c>
      <c r="H68" s="834"/>
      <c r="I68" s="868" t="str">
        <f t="shared" ref="I68:I69" si="34">H68/H66</f>
        <v>#DIV/0!</v>
      </c>
      <c r="J68" s="869" t="str">
        <f t="shared" ref="J68:J77" si="35">if(I68=E68,"↔",if(I68&gt;E68,"↑","↓"))</f>
        <v>#DIV/0!</v>
      </c>
      <c r="K68" s="155"/>
      <c r="L68" s="155"/>
      <c r="M68" s="155"/>
      <c r="N68" s="155"/>
      <c r="O68" s="155"/>
      <c r="P68" s="155"/>
      <c r="Q68" s="155"/>
      <c r="R68" s="155"/>
      <c r="S68" s="155"/>
      <c r="T68" s="155"/>
      <c r="U68" s="155"/>
      <c r="V68" s="155"/>
      <c r="W68" s="155"/>
      <c r="X68" s="155"/>
      <c r="Y68" s="155"/>
      <c r="Z68" s="155"/>
      <c r="AA68" s="155"/>
      <c r="AB68" s="155"/>
    </row>
    <row r="69">
      <c r="A69" s="837"/>
      <c r="B69" s="810"/>
      <c r="C69" s="839" t="s">
        <v>7389</v>
      </c>
      <c r="D69" s="867">
        <v>0.0</v>
      </c>
      <c r="E69" s="840" t="str">
        <f t="shared" si="32"/>
        <v>#DIV/0!</v>
      </c>
      <c r="F69" s="834">
        <f t="shared" si="31"/>
        <v>0</v>
      </c>
      <c r="G69" s="840" t="str">
        <f t="shared" si="33"/>
        <v>#DIV/0!</v>
      </c>
      <c r="H69" s="834"/>
      <c r="I69" s="840" t="str">
        <f t="shared" si="34"/>
        <v>#DIV/0!</v>
      </c>
      <c r="J69" s="869" t="str">
        <f t="shared" si="35"/>
        <v>#DIV/0!</v>
      </c>
      <c r="K69" s="155"/>
      <c r="L69" s="155"/>
      <c r="M69" s="155"/>
      <c r="N69" s="155"/>
      <c r="O69" s="155"/>
      <c r="P69" s="155"/>
      <c r="Q69" s="155"/>
      <c r="R69" s="155"/>
      <c r="S69" s="155"/>
      <c r="T69" s="155"/>
      <c r="U69" s="155"/>
      <c r="V69" s="155"/>
      <c r="W69" s="155"/>
      <c r="X69" s="155"/>
      <c r="Y69" s="155"/>
      <c r="Z69" s="155"/>
      <c r="AA69" s="155"/>
      <c r="AB69" s="155"/>
    </row>
    <row r="70">
      <c r="A70" s="837"/>
      <c r="B70" s="871" t="s">
        <v>7381</v>
      </c>
      <c r="C70" s="846"/>
      <c r="D70" s="872">
        <v>0.0</v>
      </c>
      <c r="E70" s="850" t="str">
        <f>D70/D69</f>
        <v>#DIV/0!</v>
      </c>
      <c r="F70" s="834">
        <f t="shared" si="31"/>
        <v>0</v>
      </c>
      <c r="G70" s="850" t="str">
        <f>F70/F69</f>
        <v>#DIV/0!</v>
      </c>
      <c r="H70" s="847"/>
      <c r="I70" s="850" t="str">
        <f>H70/H69</f>
        <v>#DIV/0!</v>
      </c>
      <c r="J70" s="869" t="str">
        <f t="shared" si="35"/>
        <v>#DIV/0!</v>
      </c>
      <c r="K70" s="155"/>
      <c r="L70" s="155"/>
      <c r="M70" s="155"/>
      <c r="N70" s="155"/>
      <c r="O70" s="155"/>
      <c r="P70" s="155"/>
      <c r="Q70" s="155"/>
      <c r="R70" s="155"/>
      <c r="S70" s="155"/>
      <c r="T70" s="155"/>
      <c r="U70" s="155"/>
      <c r="V70" s="155"/>
      <c r="W70" s="155"/>
      <c r="X70" s="155"/>
      <c r="Y70" s="155"/>
      <c r="Z70" s="155"/>
      <c r="AA70" s="155"/>
      <c r="AB70" s="155"/>
    </row>
    <row r="71">
      <c r="A71" s="837"/>
      <c r="B71" s="871" t="s">
        <v>7382</v>
      </c>
      <c r="C71" s="833" t="s">
        <v>7388</v>
      </c>
      <c r="D71" s="867">
        <v>0.0</v>
      </c>
      <c r="E71" s="840" t="str">
        <f t="shared" ref="E71:E72" si="36">D71/D66</f>
        <v>#DIV/0!</v>
      </c>
      <c r="F71" s="834">
        <f t="shared" si="31"/>
        <v>0</v>
      </c>
      <c r="G71" s="840" t="str">
        <f t="shared" ref="G71:G72" si="37">F71/F66</f>
        <v>#DIV/0!</v>
      </c>
      <c r="H71" s="834"/>
      <c r="I71" s="840" t="str">
        <f t="shared" ref="I71:I72" si="38">H71/H66</f>
        <v>#DIV/0!</v>
      </c>
      <c r="J71" s="869" t="str">
        <f t="shared" si="35"/>
        <v>#DIV/0!</v>
      </c>
      <c r="K71" s="155"/>
      <c r="L71" s="155"/>
      <c r="M71" s="155"/>
      <c r="N71" s="155"/>
      <c r="O71" s="155"/>
      <c r="P71" s="155"/>
      <c r="Q71" s="155"/>
      <c r="R71" s="155"/>
      <c r="S71" s="155"/>
      <c r="T71" s="155"/>
      <c r="U71" s="155"/>
      <c r="V71" s="155"/>
      <c r="W71" s="155"/>
      <c r="X71" s="155"/>
      <c r="Y71" s="155"/>
      <c r="Z71" s="155"/>
      <c r="AA71" s="155"/>
      <c r="AB71" s="155"/>
    </row>
    <row r="72">
      <c r="A72" s="837"/>
      <c r="B72" s="810"/>
      <c r="C72" s="833" t="s">
        <v>7389</v>
      </c>
      <c r="D72" s="867">
        <v>1.0</v>
      </c>
      <c r="E72" s="840" t="str">
        <f t="shared" si="36"/>
        <v>#DIV/0!</v>
      </c>
      <c r="F72" s="873">
        <f t="shared" si="31"/>
        <v>-1</v>
      </c>
      <c r="G72" s="840" t="str">
        <f t="shared" si="37"/>
        <v>#DIV/0!</v>
      </c>
      <c r="H72" s="873"/>
      <c r="I72" s="840" t="str">
        <f t="shared" si="38"/>
        <v>#DIV/0!</v>
      </c>
      <c r="J72" s="869" t="str">
        <f t="shared" si="35"/>
        <v>#DIV/0!</v>
      </c>
      <c r="K72" s="155"/>
      <c r="L72" s="155"/>
      <c r="M72" s="155"/>
      <c r="N72" s="155"/>
      <c r="O72" s="155"/>
      <c r="P72" s="155"/>
      <c r="Q72" s="155"/>
      <c r="R72" s="155"/>
      <c r="S72" s="155"/>
      <c r="T72" s="155"/>
      <c r="U72" s="155"/>
      <c r="V72" s="155"/>
      <c r="W72" s="155"/>
      <c r="X72" s="155"/>
      <c r="Y72" s="155"/>
      <c r="Z72" s="155"/>
      <c r="AA72" s="155"/>
      <c r="AB72" s="155"/>
    </row>
    <row r="73">
      <c r="A73" s="837"/>
      <c r="B73" s="874" t="s">
        <v>7383</v>
      </c>
      <c r="C73" s="843"/>
      <c r="D73" s="867">
        <v>0.0</v>
      </c>
      <c r="E73" s="840" t="str">
        <f>D73/D66</f>
        <v>#DIV/0!</v>
      </c>
      <c r="F73" s="834">
        <f t="shared" si="31"/>
        <v>0</v>
      </c>
      <c r="G73" s="840" t="str">
        <f>F73/F66</f>
        <v>#DIV/0!</v>
      </c>
      <c r="H73" s="834"/>
      <c r="I73" s="840" t="str">
        <f>H73/H66</f>
        <v>#DIV/0!</v>
      </c>
      <c r="J73" s="869" t="str">
        <f t="shared" si="35"/>
        <v>#DIV/0!</v>
      </c>
      <c r="K73" s="155"/>
      <c r="L73" s="155"/>
      <c r="M73" s="155"/>
      <c r="N73" s="155"/>
      <c r="O73" s="155"/>
      <c r="P73" s="155"/>
      <c r="Q73" s="155"/>
      <c r="R73" s="155"/>
      <c r="S73" s="155"/>
      <c r="T73" s="155"/>
      <c r="U73" s="155"/>
      <c r="V73" s="155"/>
      <c r="W73" s="155"/>
      <c r="X73" s="155"/>
      <c r="Y73" s="155"/>
      <c r="Z73" s="155"/>
      <c r="AA73" s="155"/>
      <c r="AB73" s="155"/>
    </row>
    <row r="74">
      <c r="A74" s="837"/>
      <c r="B74" s="871" t="s">
        <v>7384</v>
      </c>
      <c r="C74" s="846"/>
      <c r="D74" s="872">
        <v>0.0</v>
      </c>
      <c r="E74" s="850" t="str">
        <f>D74/D66</f>
        <v>#DIV/0!</v>
      </c>
      <c r="F74" s="847">
        <f t="shared" si="31"/>
        <v>0</v>
      </c>
      <c r="G74" s="850" t="str">
        <f>F74/F66</f>
        <v>#DIV/0!</v>
      </c>
      <c r="H74" s="847"/>
      <c r="I74" s="850" t="str">
        <f>H74/H66</f>
        <v>#DIV/0!</v>
      </c>
      <c r="J74" s="869" t="str">
        <f t="shared" si="35"/>
        <v>#DIV/0!</v>
      </c>
      <c r="K74" s="155"/>
      <c r="L74" s="155"/>
      <c r="M74" s="155"/>
      <c r="N74" s="155"/>
      <c r="O74" s="155"/>
      <c r="P74" s="155"/>
      <c r="Q74" s="155"/>
      <c r="R74" s="155"/>
      <c r="S74" s="155"/>
      <c r="T74" s="155"/>
      <c r="U74" s="155"/>
      <c r="V74" s="155"/>
      <c r="W74" s="155"/>
      <c r="X74" s="155"/>
      <c r="Y74" s="155"/>
      <c r="Z74" s="155"/>
      <c r="AA74" s="155"/>
      <c r="AB74" s="155"/>
    </row>
    <row r="75">
      <c r="A75" s="851" t="s">
        <v>7408</v>
      </c>
      <c r="B75" s="875" t="s">
        <v>7385</v>
      </c>
      <c r="C75" s="853"/>
      <c r="D75" s="879">
        <v>0.0</v>
      </c>
      <c r="E75" s="855" t="str">
        <f>D75/D66</f>
        <v>#DIV/0!</v>
      </c>
      <c r="F75" s="854">
        <f t="shared" si="31"/>
        <v>0</v>
      </c>
      <c r="G75" s="855" t="str">
        <f>F75/F66</f>
        <v>#DIV/0!</v>
      </c>
      <c r="H75" s="854"/>
      <c r="I75" s="855" t="str">
        <f>H75/H66</f>
        <v>#DIV/0!</v>
      </c>
      <c r="J75" s="869" t="str">
        <f t="shared" si="35"/>
        <v>#DIV/0!</v>
      </c>
      <c r="K75" s="155"/>
      <c r="L75" s="155"/>
      <c r="M75" s="155"/>
      <c r="N75" s="155"/>
      <c r="O75" s="155"/>
      <c r="P75" s="155"/>
      <c r="Q75" s="155"/>
      <c r="R75" s="155"/>
      <c r="S75" s="155"/>
      <c r="T75" s="155"/>
      <c r="U75" s="155"/>
      <c r="V75" s="155"/>
      <c r="W75" s="155"/>
      <c r="X75" s="155"/>
      <c r="Y75" s="155"/>
      <c r="Z75" s="155"/>
      <c r="AA75" s="155"/>
      <c r="AB75" s="155"/>
    </row>
    <row r="76">
      <c r="A76" s="837"/>
      <c r="B76" s="874" t="s">
        <v>7386</v>
      </c>
      <c r="C76" s="843"/>
      <c r="D76" s="877">
        <v>0.0</v>
      </c>
      <c r="E76" s="840" t="str">
        <f t="shared" ref="E76:E77" si="39">D76/D75</f>
        <v>#DIV/0!</v>
      </c>
      <c r="F76" s="834">
        <f t="shared" si="31"/>
        <v>0</v>
      </c>
      <c r="G76" s="840" t="str">
        <f t="shared" ref="G76:G77" si="40">F76/F75</f>
        <v>#DIV/0!</v>
      </c>
      <c r="H76" s="834"/>
      <c r="I76" s="840" t="str">
        <f t="shared" ref="I76:I77" si="41">H76/H75</f>
        <v>#DIV/0!</v>
      </c>
      <c r="J76" s="869" t="str">
        <f t="shared" si="35"/>
        <v>#DIV/0!</v>
      </c>
      <c r="K76" s="155"/>
      <c r="L76" s="155"/>
      <c r="M76" s="155"/>
      <c r="N76" s="155"/>
      <c r="O76" s="155"/>
      <c r="P76" s="155"/>
      <c r="Q76" s="155"/>
      <c r="R76" s="155"/>
      <c r="S76" s="155"/>
      <c r="T76" s="155"/>
      <c r="U76" s="155"/>
      <c r="V76" s="155"/>
      <c r="W76" s="155"/>
      <c r="X76" s="155"/>
      <c r="Y76" s="155"/>
      <c r="Z76" s="155"/>
      <c r="AA76" s="155"/>
      <c r="AB76" s="155"/>
    </row>
    <row r="77">
      <c r="A77" s="810"/>
      <c r="B77" s="874" t="s">
        <v>7387</v>
      </c>
      <c r="C77" s="843"/>
      <c r="D77" s="877">
        <v>0.0</v>
      </c>
      <c r="E77" s="840" t="str">
        <f t="shared" si="39"/>
        <v>#DIV/0!</v>
      </c>
      <c r="F77" s="834">
        <f t="shared" si="31"/>
        <v>0</v>
      </c>
      <c r="G77" s="840" t="str">
        <f t="shared" si="40"/>
        <v>#DIV/0!</v>
      </c>
      <c r="H77" s="834"/>
      <c r="I77" s="840" t="str">
        <f t="shared" si="41"/>
        <v>#DIV/0!</v>
      </c>
      <c r="J77" s="869" t="str">
        <f t="shared" si="35"/>
        <v>#DIV/0!</v>
      </c>
      <c r="K77" s="155"/>
      <c r="L77" s="155"/>
      <c r="M77" s="155"/>
      <c r="N77" s="155"/>
      <c r="O77" s="155"/>
      <c r="P77" s="155"/>
      <c r="Q77" s="155"/>
      <c r="R77" s="155"/>
      <c r="S77" s="155"/>
      <c r="T77" s="155"/>
      <c r="U77" s="155"/>
      <c r="V77" s="155"/>
      <c r="W77" s="155"/>
      <c r="X77" s="155"/>
      <c r="Y77" s="155"/>
      <c r="Z77" s="155"/>
      <c r="AA77" s="155"/>
      <c r="AB77" s="155"/>
    </row>
    <row r="78">
      <c r="A78" s="155"/>
      <c r="B78" s="155"/>
      <c r="C78" s="813"/>
      <c r="D78" s="155"/>
      <c r="E78" s="858"/>
      <c r="F78" s="155"/>
      <c r="G78" s="858"/>
      <c r="H78" s="155"/>
      <c r="I78" s="155"/>
      <c r="J78" s="155"/>
      <c r="K78" s="155"/>
      <c r="L78" s="155"/>
      <c r="M78" s="155"/>
      <c r="N78" s="155"/>
      <c r="O78" s="155"/>
      <c r="P78" s="155"/>
      <c r="Q78" s="155"/>
      <c r="R78" s="155"/>
      <c r="S78" s="155"/>
      <c r="T78" s="155"/>
      <c r="U78" s="155"/>
      <c r="V78" s="155"/>
      <c r="W78" s="155"/>
      <c r="X78" s="155"/>
      <c r="Y78" s="155"/>
      <c r="Z78" s="155"/>
      <c r="AA78" s="155"/>
      <c r="AB78" s="155"/>
    </row>
    <row r="79">
      <c r="A79" s="155"/>
      <c r="B79" s="155"/>
      <c r="C79" s="813"/>
      <c r="D79" s="155"/>
      <c r="E79" s="858"/>
      <c r="F79" s="155"/>
      <c r="G79" s="858"/>
      <c r="H79" s="155"/>
      <c r="I79" s="155"/>
      <c r="J79" s="155"/>
      <c r="K79" s="155"/>
      <c r="L79" s="155"/>
      <c r="M79" s="155"/>
      <c r="N79" s="155"/>
      <c r="O79" s="155"/>
      <c r="P79" s="155"/>
      <c r="Q79" s="155"/>
      <c r="R79" s="155"/>
      <c r="S79" s="155"/>
      <c r="T79" s="155"/>
      <c r="U79" s="155"/>
      <c r="V79" s="155"/>
      <c r="W79" s="155"/>
      <c r="X79" s="155"/>
      <c r="Y79" s="155"/>
      <c r="Z79" s="155"/>
      <c r="AA79" s="155"/>
      <c r="AB79" s="155"/>
    </row>
    <row r="80">
      <c r="A80" s="155"/>
      <c r="B80" s="155"/>
      <c r="C80" s="813"/>
      <c r="D80" s="155"/>
      <c r="E80" s="858"/>
      <c r="F80" s="155"/>
      <c r="G80" s="858"/>
      <c r="H80" s="155"/>
      <c r="I80" s="155"/>
      <c r="J80" s="155"/>
      <c r="K80" s="155"/>
      <c r="L80" s="155"/>
      <c r="M80" s="155"/>
      <c r="N80" s="155"/>
      <c r="O80" s="155"/>
      <c r="P80" s="155"/>
      <c r="Q80" s="155"/>
      <c r="R80" s="155"/>
      <c r="S80" s="155"/>
      <c r="T80" s="155"/>
      <c r="U80" s="155"/>
      <c r="V80" s="155"/>
      <c r="W80" s="155"/>
      <c r="X80" s="155"/>
      <c r="Y80" s="155"/>
      <c r="Z80" s="155"/>
      <c r="AA80" s="155"/>
      <c r="AB80" s="155"/>
    </row>
    <row r="81">
      <c r="A81" s="155"/>
      <c r="B81" s="155"/>
      <c r="C81" s="813"/>
      <c r="D81" s="155"/>
      <c r="E81" s="858"/>
      <c r="F81" s="155"/>
      <c r="G81" s="858"/>
      <c r="H81" s="155"/>
      <c r="I81" s="155"/>
      <c r="J81" s="155"/>
      <c r="K81" s="155"/>
      <c r="L81" s="155"/>
      <c r="M81" s="155"/>
      <c r="N81" s="155"/>
      <c r="O81" s="155"/>
      <c r="P81" s="155"/>
      <c r="Q81" s="155"/>
      <c r="R81" s="155"/>
      <c r="S81" s="155"/>
      <c r="T81" s="155"/>
      <c r="U81" s="155"/>
      <c r="V81" s="155"/>
      <c r="W81" s="155"/>
      <c r="X81" s="155"/>
      <c r="Y81" s="155"/>
      <c r="Z81" s="155"/>
      <c r="AA81" s="155"/>
      <c r="AB81" s="155"/>
    </row>
    <row r="82">
      <c r="A82" s="155"/>
      <c r="B82" s="155"/>
      <c r="C82" s="813"/>
      <c r="D82" s="155"/>
      <c r="E82" s="858"/>
      <c r="F82" s="155"/>
      <c r="G82" s="858"/>
      <c r="H82" s="155"/>
      <c r="I82" s="155"/>
      <c r="J82" s="155"/>
      <c r="K82" s="155"/>
      <c r="L82" s="155"/>
      <c r="M82" s="155"/>
      <c r="N82" s="155"/>
      <c r="O82" s="155"/>
      <c r="P82" s="155"/>
      <c r="Q82" s="155"/>
      <c r="R82" s="155"/>
      <c r="S82" s="155"/>
      <c r="T82" s="155"/>
      <c r="U82" s="155"/>
      <c r="V82" s="155"/>
      <c r="W82" s="155"/>
      <c r="X82" s="155"/>
      <c r="Y82" s="155"/>
      <c r="Z82" s="155"/>
      <c r="AA82" s="155"/>
      <c r="AB82" s="155"/>
    </row>
    <row r="83">
      <c r="A83" s="155"/>
      <c r="B83" s="155"/>
      <c r="C83" s="813"/>
      <c r="D83" s="155"/>
      <c r="E83" s="858"/>
      <c r="F83" s="155"/>
      <c r="G83" s="858"/>
      <c r="H83" s="155"/>
      <c r="I83" s="155"/>
      <c r="J83" s="155"/>
      <c r="K83" s="155"/>
      <c r="L83" s="155"/>
      <c r="M83" s="155"/>
      <c r="N83" s="155"/>
      <c r="O83" s="155"/>
      <c r="P83" s="155"/>
      <c r="Q83" s="155"/>
      <c r="R83" s="155"/>
      <c r="S83" s="155"/>
      <c r="T83" s="155"/>
      <c r="U83" s="155"/>
      <c r="V83" s="155"/>
      <c r="W83" s="155"/>
      <c r="X83" s="155"/>
      <c r="Y83" s="155"/>
      <c r="Z83" s="155"/>
      <c r="AA83" s="155"/>
      <c r="AB83" s="155"/>
    </row>
    <row r="84">
      <c r="A84" s="155"/>
      <c r="B84" s="155"/>
      <c r="C84" s="813"/>
      <c r="D84" s="155"/>
      <c r="E84" s="858"/>
      <c r="F84" s="155"/>
      <c r="G84" s="858"/>
      <c r="H84" s="155"/>
      <c r="I84" s="155"/>
      <c r="J84" s="155"/>
      <c r="K84" s="155"/>
      <c r="L84" s="155"/>
      <c r="M84" s="155"/>
      <c r="N84" s="155"/>
      <c r="O84" s="155"/>
      <c r="P84" s="155"/>
      <c r="Q84" s="155"/>
      <c r="R84" s="155"/>
      <c r="S84" s="155"/>
      <c r="T84" s="155"/>
      <c r="U84" s="155"/>
      <c r="V84" s="155"/>
      <c r="W84" s="155"/>
      <c r="X84" s="155"/>
      <c r="Y84" s="155"/>
      <c r="Z84" s="155"/>
      <c r="AA84" s="155"/>
      <c r="AB84" s="155"/>
    </row>
    <row r="85">
      <c r="A85" s="155"/>
      <c r="B85" s="155"/>
      <c r="C85" s="813"/>
      <c r="D85" s="155"/>
      <c r="E85" s="858"/>
      <c r="F85" s="155"/>
      <c r="G85" s="858"/>
      <c r="H85" s="155"/>
      <c r="I85" s="155"/>
      <c r="J85" s="155"/>
      <c r="K85" s="155"/>
      <c r="L85" s="155"/>
      <c r="M85" s="155"/>
      <c r="N85" s="155"/>
      <c r="O85" s="155"/>
      <c r="P85" s="155"/>
      <c r="Q85" s="155"/>
      <c r="R85" s="155"/>
      <c r="S85" s="155"/>
      <c r="T85" s="155"/>
      <c r="U85" s="155"/>
      <c r="V85" s="155"/>
      <c r="W85" s="155"/>
      <c r="X85" s="155"/>
      <c r="Y85" s="155"/>
      <c r="Z85" s="155"/>
      <c r="AA85" s="155"/>
      <c r="AB85" s="155"/>
    </row>
    <row r="86">
      <c r="A86" s="155"/>
      <c r="B86" s="155"/>
      <c r="C86" s="813"/>
      <c r="D86" s="155"/>
      <c r="E86" s="858"/>
      <c r="F86" s="155"/>
      <c r="G86" s="858"/>
      <c r="H86" s="155"/>
      <c r="I86" s="155"/>
      <c r="J86" s="155"/>
      <c r="K86" s="155"/>
      <c r="L86" s="155"/>
      <c r="M86" s="155"/>
      <c r="N86" s="155"/>
      <c r="O86" s="155"/>
      <c r="P86" s="155"/>
      <c r="Q86" s="155"/>
      <c r="R86" s="155"/>
      <c r="S86" s="155"/>
      <c r="T86" s="155"/>
      <c r="U86" s="155"/>
      <c r="V86" s="155"/>
      <c r="W86" s="155"/>
      <c r="X86" s="155"/>
      <c r="Y86" s="155"/>
      <c r="Z86" s="155"/>
      <c r="AA86" s="155"/>
      <c r="AB86" s="155"/>
    </row>
    <row r="87">
      <c r="A87" s="155"/>
      <c r="B87" s="155"/>
      <c r="C87" s="813"/>
      <c r="D87" s="155"/>
      <c r="E87" s="858"/>
      <c r="F87" s="155"/>
      <c r="G87" s="858"/>
      <c r="H87" s="155"/>
      <c r="I87" s="155"/>
      <c r="J87" s="155"/>
      <c r="K87" s="155"/>
      <c r="L87" s="155"/>
      <c r="M87" s="155"/>
      <c r="N87" s="155"/>
      <c r="O87" s="155"/>
      <c r="P87" s="155"/>
      <c r="Q87" s="155"/>
      <c r="R87" s="155"/>
      <c r="S87" s="155"/>
      <c r="T87" s="155"/>
      <c r="U87" s="155"/>
      <c r="V87" s="155"/>
      <c r="W87" s="155"/>
      <c r="X87" s="155"/>
      <c r="Y87" s="155"/>
      <c r="Z87" s="155"/>
      <c r="AA87" s="155"/>
      <c r="AB87" s="155"/>
    </row>
    <row r="88">
      <c r="A88" s="155"/>
      <c r="B88" s="155"/>
      <c r="C88" s="813"/>
      <c r="D88" s="155"/>
      <c r="E88" s="858"/>
      <c r="F88" s="155"/>
      <c r="G88" s="858"/>
      <c r="H88" s="155"/>
      <c r="I88" s="155"/>
      <c r="J88" s="155"/>
      <c r="K88" s="155"/>
      <c r="L88" s="155"/>
      <c r="M88" s="155"/>
      <c r="N88" s="155"/>
      <c r="O88" s="155"/>
      <c r="P88" s="155"/>
      <c r="Q88" s="155"/>
      <c r="R88" s="155"/>
      <c r="S88" s="155"/>
      <c r="T88" s="155"/>
      <c r="U88" s="155"/>
      <c r="V88" s="155"/>
      <c r="W88" s="155"/>
      <c r="X88" s="155"/>
      <c r="Y88" s="155"/>
      <c r="Z88" s="155"/>
      <c r="AA88" s="155"/>
      <c r="AB88" s="155"/>
    </row>
    <row r="89">
      <c r="A89" s="155"/>
      <c r="B89" s="155"/>
      <c r="C89" s="813"/>
      <c r="D89" s="155"/>
      <c r="E89" s="858"/>
      <c r="F89" s="155"/>
      <c r="G89" s="858"/>
      <c r="H89" s="155"/>
      <c r="I89" s="155"/>
      <c r="J89" s="155"/>
      <c r="K89" s="155"/>
      <c r="L89" s="155"/>
      <c r="M89" s="155"/>
      <c r="N89" s="155"/>
      <c r="O89" s="155"/>
      <c r="P89" s="155"/>
      <c r="Q89" s="155"/>
      <c r="R89" s="155"/>
      <c r="S89" s="155"/>
      <c r="T89" s="155"/>
      <c r="U89" s="155"/>
      <c r="V89" s="155"/>
      <c r="W89" s="155"/>
      <c r="X89" s="155"/>
      <c r="Y89" s="155"/>
      <c r="Z89" s="155"/>
      <c r="AA89" s="155"/>
      <c r="AB89" s="155"/>
    </row>
    <row r="90">
      <c r="A90" s="155"/>
      <c r="B90" s="155"/>
      <c r="C90" s="813"/>
      <c r="D90" s="155"/>
      <c r="E90" s="858"/>
      <c r="F90" s="155"/>
      <c r="G90" s="858"/>
      <c r="H90" s="155"/>
      <c r="I90" s="155"/>
      <c r="J90" s="155"/>
      <c r="K90" s="155"/>
      <c r="L90" s="155"/>
      <c r="M90" s="155"/>
      <c r="N90" s="155"/>
      <c r="O90" s="155"/>
      <c r="P90" s="155"/>
      <c r="Q90" s="155"/>
      <c r="R90" s="155"/>
      <c r="S90" s="155"/>
      <c r="T90" s="155"/>
      <c r="U90" s="155"/>
      <c r="V90" s="155"/>
      <c r="W90" s="155"/>
      <c r="X90" s="155"/>
      <c r="Y90" s="155"/>
      <c r="Z90" s="155"/>
      <c r="AA90" s="155"/>
      <c r="AB90" s="155"/>
    </row>
    <row r="91">
      <c r="A91" s="155"/>
      <c r="B91" s="155"/>
      <c r="C91" s="813"/>
      <c r="D91" s="155"/>
      <c r="E91" s="858"/>
      <c r="F91" s="155"/>
      <c r="G91" s="858"/>
      <c r="H91" s="155"/>
      <c r="I91" s="155"/>
      <c r="J91" s="155"/>
      <c r="K91" s="155"/>
      <c r="L91" s="155"/>
      <c r="M91" s="155"/>
      <c r="N91" s="155"/>
      <c r="O91" s="155"/>
      <c r="P91" s="155"/>
      <c r="Q91" s="155"/>
      <c r="R91" s="155"/>
      <c r="S91" s="155"/>
      <c r="T91" s="155"/>
      <c r="U91" s="155"/>
      <c r="V91" s="155"/>
      <c r="W91" s="155"/>
      <c r="X91" s="155"/>
      <c r="Y91" s="155"/>
      <c r="Z91" s="155"/>
      <c r="AA91" s="155"/>
      <c r="AB91" s="155"/>
    </row>
    <row r="92">
      <c r="A92" s="155"/>
      <c r="B92" s="155"/>
      <c r="C92" s="813"/>
      <c r="D92" s="155"/>
      <c r="E92" s="858"/>
      <c r="F92" s="155"/>
      <c r="G92" s="858"/>
      <c r="H92" s="155"/>
      <c r="I92" s="155"/>
      <c r="J92" s="155"/>
      <c r="K92" s="155"/>
      <c r="L92" s="155"/>
      <c r="M92" s="155"/>
      <c r="N92" s="155"/>
      <c r="O92" s="155"/>
      <c r="P92" s="155"/>
      <c r="Q92" s="155"/>
      <c r="R92" s="155"/>
      <c r="S92" s="155"/>
      <c r="T92" s="155"/>
      <c r="U92" s="155"/>
      <c r="V92" s="155"/>
      <c r="W92" s="155"/>
      <c r="X92" s="155"/>
      <c r="Y92" s="155"/>
      <c r="Z92" s="155"/>
      <c r="AA92" s="155"/>
      <c r="AB92" s="155"/>
    </row>
    <row r="93">
      <c r="A93" s="155"/>
      <c r="B93" s="155"/>
      <c r="C93" s="813"/>
      <c r="D93" s="155"/>
      <c r="E93" s="858"/>
      <c r="F93" s="155"/>
      <c r="G93" s="858"/>
      <c r="H93" s="155"/>
      <c r="I93" s="155"/>
      <c r="J93" s="155"/>
      <c r="K93" s="155"/>
      <c r="L93" s="155"/>
      <c r="M93" s="155"/>
      <c r="N93" s="155"/>
      <c r="O93" s="155"/>
      <c r="P93" s="155"/>
      <c r="Q93" s="155"/>
      <c r="R93" s="155"/>
      <c r="S93" s="155"/>
      <c r="T93" s="155"/>
      <c r="U93" s="155"/>
      <c r="V93" s="155"/>
      <c r="W93" s="155"/>
      <c r="X93" s="155"/>
      <c r="Y93" s="155"/>
      <c r="Z93" s="155"/>
      <c r="AA93" s="155"/>
      <c r="AB93" s="155"/>
    </row>
    <row r="94">
      <c r="A94" s="155"/>
      <c r="B94" s="155"/>
      <c r="C94" s="813"/>
      <c r="D94" s="155"/>
      <c r="E94" s="858"/>
      <c r="F94" s="155"/>
      <c r="G94" s="858"/>
      <c r="H94" s="155"/>
      <c r="I94" s="155"/>
      <c r="J94" s="155"/>
      <c r="K94" s="155"/>
      <c r="L94" s="155"/>
      <c r="M94" s="155"/>
      <c r="N94" s="155"/>
      <c r="O94" s="155"/>
      <c r="P94" s="155"/>
      <c r="Q94" s="155"/>
      <c r="R94" s="155"/>
      <c r="S94" s="155"/>
      <c r="T94" s="155"/>
      <c r="U94" s="155"/>
      <c r="V94" s="155"/>
      <c r="W94" s="155"/>
      <c r="X94" s="155"/>
      <c r="Y94" s="155"/>
      <c r="Z94" s="155"/>
      <c r="AA94" s="155"/>
      <c r="AB94" s="155"/>
    </row>
    <row r="95">
      <c r="A95" s="155"/>
      <c r="B95" s="155"/>
      <c r="C95" s="813"/>
      <c r="D95" s="155"/>
      <c r="E95" s="858"/>
      <c r="F95" s="155"/>
      <c r="G95" s="858"/>
      <c r="H95" s="155"/>
      <c r="I95" s="155"/>
      <c r="J95" s="155"/>
      <c r="K95" s="155"/>
      <c r="L95" s="155"/>
      <c r="M95" s="155"/>
      <c r="N95" s="155"/>
      <c r="O95" s="155"/>
      <c r="P95" s="155"/>
      <c r="Q95" s="155"/>
      <c r="R95" s="155"/>
      <c r="S95" s="155"/>
      <c r="T95" s="155"/>
      <c r="U95" s="155"/>
      <c r="V95" s="155"/>
      <c r="W95" s="155"/>
      <c r="X95" s="155"/>
      <c r="Y95" s="155"/>
      <c r="Z95" s="155"/>
      <c r="AA95" s="155"/>
      <c r="AB95" s="155"/>
    </row>
    <row r="96">
      <c r="A96" s="155"/>
      <c r="B96" s="155"/>
      <c r="C96" s="813"/>
      <c r="D96" s="155"/>
      <c r="E96" s="858"/>
      <c r="F96" s="155"/>
      <c r="G96" s="858"/>
      <c r="H96" s="155"/>
      <c r="I96" s="155"/>
      <c r="J96" s="155"/>
      <c r="K96" s="155"/>
      <c r="L96" s="155"/>
      <c r="M96" s="155"/>
      <c r="N96" s="155"/>
      <c r="O96" s="155"/>
      <c r="P96" s="155"/>
      <c r="Q96" s="155"/>
      <c r="R96" s="155"/>
      <c r="S96" s="155"/>
      <c r="T96" s="155"/>
      <c r="U96" s="155"/>
      <c r="V96" s="155"/>
      <c r="W96" s="155"/>
      <c r="X96" s="155"/>
      <c r="Y96" s="155"/>
      <c r="Z96" s="155"/>
      <c r="AA96" s="155"/>
      <c r="AB96" s="155"/>
    </row>
    <row r="97">
      <c r="A97" s="155"/>
      <c r="B97" s="155"/>
      <c r="C97" s="813"/>
      <c r="D97" s="155"/>
      <c r="E97" s="858"/>
      <c r="F97" s="155"/>
      <c r="G97" s="858"/>
      <c r="H97" s="155"/>
      <c r="I97" s="155"/>
      <c r="J97" s="155"/>
      <c r="K97" s="155"/>
      <c r="L97" s="155"/>
      <c r="M97" s="155"/>
      <c r="N97" s="155"/>
      <c r="O97" s="155"/>
      <c r="P97" s="155"/>
      <c r="Q97" s="155"/>
      <c r="R97" s="155"/>
      <c r="S97" s="155"/>
      <c r="T97" s="155"/>
      <c r="U97" s="155"/>
      <c r="V97" s="155"/>
      <c r="W97" s="155"/>
      <c r="X97" s="155"/>
      <c r="Y97" s="155"/>
      <c r="Z97" s="155"/>
      <c r="AA97" s="155"/>
      <c r="AB97" s="155"/>
    </row>
    <row r="98">
      <c r="A98" s="155"/>
      <c r="B98" s="155"/>
      <c r="C98" s="813"/>
      <c r="D98" s="155"/>
      <c r="E98" s="858"/>
      <c r="F98" s="155"/>
      <c r="G98" s="858"/>
      <c r="H98" s="155"/>
      <c r="I98" s="155"/>
      <c r="J98" s="155"/>
      <c r="K98" s="155"/>
      <c r="L98" s="155"/>
      <c r="M98" s="155"/>
      <c r="N98" s="155"/>
      <c r="O98" s="155"/>
      <c r="P98" s="155"/>
      <c r="Q98" s="155"/>
      <c r="R98" s="155"/>
      <c r="S98" s="155"/>
      <c r="T98" s="155"/>
      <c r="U98" s="155"/>
      <c r="V98" s="155"/>
      <c r="W98" s="155"/>
      <c r="X98" s="155"/>
      <c r="Y98" s="155"/>
      <c r="Z98" s="155"/>
      <c r="AA98" s="155"/>
      <c r="AB98" s="155"/>
    </row>
    <row r="99">
      <c r="A99" s="155"/>
      <c r="B99" s="155"/>
      <c r="C99" s="813"/>
      <c r="D99" s="155"/>
      <c r="E99" s="858"/>
      <c r="F99" s="155"/>
      <c r="G99" s="858"/>
      <c r="H99" s="155"/>
      <c r="I99" s="155"/>
      <c r="J99" s="155"/>
      <c r="K99" s="155"/>
      <c r="L99" s="155"/>
      <c r="M99" s="155"/>
      <c r="N99" s="155"/>
      <c r="O99" s="155"/>
      <c r="P99" s="155"/>
      <c r="Q99" s="155"/>
      <c r="R99" s="155"/>
      <c r="S99" s="155"/>
      <c r="T99" s="155"/>
      <c r="U99" s="155"/>
      <c r="V99" s="155"/>
      <c r="W99" s="155"/>
      <c r="X99" s="155"/>
      <c r="Y99" s="155"/>
      <c r="Z99" s="155"/>
      <c r="AA99" s="155"/>
      <c r="AB99" s="155"/>
    </row>
    <row r="100">
      <c r="A100" s="155"/>
      <c r="B100" s="155"/>
      <c r="C100" s="813"/>
      <c r="D100" s="155"/>
      <c r="E100" s="858"/>
      <c r="F100" s="155"/>
      <c r="G100" s="858"/>
      <c r="H100" s="155"/>
      <c r="I100" s="155"/>
      <c r="J100" s="155"/>
      <c r="K100" s="155"/>
      <c r="L100" s="155"/>
      <c r="M100" s="155"/>
      <c r="N100" s="155"/>
      <c r="O100" s="155"/>
      <c r="P100" s="155"/>
      <c r="Q100" s="155"/>
      <c r="R100" s="155"/>
      <c r="S100" s="155"/>
      <c r="T100" s="155"/>
      <c r="U100" s="155"/>
      <c r="V100" s="155"/>
      <c r="W100" s="155"/>
      <c r="X100" s="155"/>
      <c r="Y100" s="155"/>
      <c r="Z100" s="155"/>
      <c r="AA100" s="155"/>
      <c r="AB100" s="155"/>
    </row>
    <row r="101">
      <c r="A101" s="155"/>
      <c r="B101" s="155"/>
      <c r="C101" s="813"/>
      <c r="D101" s="155"/>
      <c r="E101" s="858"/>
      <c r="F101" s="155"/>
      <c r="G101" s="858"/>
      <c r="H101" s="155"/>
      <c r="I101" s="155"/>
      <c r="J101" s="155"/>
      <c r="K101" s="155"/>
      <c r="L101" s="155"/>
      <c r="M101" s="155"/>
      <c r="N101" s="155"/>
      <c r="O101" s="155"/>
      <c r="P101" s="155"/>
      <c r="Q101" s="155"/>
      <c r="R101" s="155"/>
      <c r="S101" s="155"/>
      <c r="T101" s="155"/>
      <c r="U101" s="155"/>
      <c r="V101" s="155"/>
      <c r="W101" s="155"/>
      <c r="X101" s="155"/>
      <c r="Y101" s="155"/>
      <c r="Z101" s="155"/>
      <c r="AA101" s="155"/>
      <c r="AB101" s="155"/>
    </row>
    <row r="102">
      <c r="A102" s="155"/>
      <c r="B102" s="155"/>
      <c r="C102" s="813"/>
      <c r="D102" s="155"/>
      <c r="E102" s="858"/>
      <c r="F102" s="155"/>
      <c r="G102" s="858"/>
      <c r="H102" s="155"/>
      <c r="I102" s="155"/>
      <c r="J102" s="155"/>
      <c r="K102" s="155"/>
      <c r="L102" s="155"/>
      <c r="M102" s="155"/>
      <c r="N102" s="155"/>
      <c r="O102" s="155"/>
      <c r="P102" s="155"/>
      <c r="Q102" s="155"/>
      <c r="R102" s="155"/>
      <c r="S102" s="155"/>
      <c r="T102" s="155"/>
      <c r="U102" s="155"/>
      <c r="V102" s="155"/>
      <c r="W102" s="155"/>
      <c r="X102" s="155"/>
      <c r="Y102" s="155"/>
      <c r="Z102" s="155"/>
      <c r="AA102" s="155"/>
      <c r="AB102" s="155"/>
    </row>
    <row r="103">
      <c r="A103" s="155"/>
      <c r="B103" s="155"/>
      <c r="C103" s="813"/>
      <c r="D103" s="155"/>
      <c r="E103" s="858"/>
      <c r="F103" s="155"/>
      <c r="G103" s="858"/>
      <c r="H103" s="155"/>
      <c r="I103" s="155"/>
      <c r="J103" s="155"/>
      <c r="K103" s="155"/>
      <c r="L103" s="155"/>
      <c r="M103" s="155"/>
      <c r="N103" s="155"/>
      <c r="O103" s="155"/>
      <c r="P103" s="155"/>
      <c r="Q103" s="155"/>
      <c r="R103" s="155"/>
      <c r="S103" s="155"/>
      <c r="T103" s="155"/>
      <c r="U103" s="155"/>
      <c r="V103" s="155"/>
      <c r="W103" s="155"/>
      <c r="X103" s="155"/>
      <c r="Y103" s="155"/>
      <c r="Z103" s="155"/>
      <c r="AA103" s="155"/>
      <c r="AB103" s="155"/>
    </row>
    <row r="104">
      <c r="A104" s="155"/>
      <c r="B104" s="155"/>
      <c r="C104" s="813"/>
      <c r="D104" s="155"/>
      <c r="E104" s="858"/>
      <c r="F104" s="155"/>
      <c r="G104" s="858"/>
      <c r="H104" s="155"/>
      <c r="I104" s="155"/>
      <c r="J104" s="155"/>
      <c r="K104" s="155"/>
      <c r="L104" s="155"/>
      <c r="M104" s="155"/>
      <c r="N104" s="155"/>
      <c r="O104" s="155"/>
      <c r="P104" s="155"/>
      <c r="Q104" s="155"/>
      <c r="R104" s="155"/>
      <c r="S104" s="155"/>
      <c r="T104" s="155"/>
      <c r="U104" s="155"/>
      <c r="V104" s="155"/>
      <c r="W104" s="155"/>
      <c r="X104" s="155"/>
      <c r="Y104" s="155"/>
      <c r="Z104" s="155"/>
      <c r="AA104" s="155"/>
      <c r="AB104" s="155"/>
    </row>
    <row r="105">
      <c r="A105" s="155"/>
      <c r="B105" s="155"/>
      <c r="C105" s="813"/>
      <c r="D105" s="155"/>
      <c r="E105" s="858"/>
      <c r="F105" s="155"/>
      <c r="G105" s="858"/>
      <c r="H105" s="155"/>
      <c r="I105" s="155"/>
      <c r="J105" s="155"/>
      <c r="K105" s="155"/>
      <c r="L105" s="155"/>
      <c r="M105" s="155"/>
      <c r="N105" s="155"/>
      <c r="O105" s="155"/>
      <c r="P105" s="155"/>
      <c r="Q105" s="155"/>
      <c r="R105" s="155"/>
      <c r="S105" s="155"/>
      <c r="T105" s="155"/>
      <c r="U105" s="155"/>
      <c r="V105" s="155"/>
      <c r="W105" s="155"/>
      <c r="X105" s="155"/>
      <c r="Y105" s="155"/>
      <c r="Z105" s="155"/>
      <c r="AA105" s="155"/>
      <c r="AB105" s="155"/>
    </row>
    <row r="106">
      <c r="A106" s="155"/>
      <c r="B106" s="155"/>
      <c r="C106" s="813"/>
      <c r="D106" s="155"/>
      <c r="E106" s="858"/>
      <c r="F106" s="155"/>
      <c r="G106" s="858"/>
      <c r="H106" s="155"/>
      <c r="I106" s="155"/>
      <c r="J106" s="155"/>
      <c r="K106" s="155"/>
      <c r="L106" s="155"/>
      <c r="M106" s="155"/>
      <c r="N106" s="155"/>
      <c r="O106" s="155"/>
      <c r="P106" s="155"/>
      <c r="Q106" s="155"/>
      <c r="R106" s="155"/>
      <c r="S106" s="155"/>
      <c r="T106" s="155"/>
      <c r="U106" s="155"/>
      <c r="V106" s="155"/>
      <c r="W106" s="155"/>
      <c r="X106" s="155"/>
      <c r="Y106" s="155"/>
      <c r="Z106" s="155"/>
      <c r="AA106" s="155"/>
      <c r="AB106" s="155"/>
    </row>
    <row r="107">
      <c r="A107" s="155"/>
      <c r="B107" s="155"/>
      <c r="C107" s="813"/>
      <c r="D107" s="155"/>
      <c r="E107" s="858"/>
      <c r="F107" s="155"/>
      <c r="G107" s="858"/>
      <c r="H107" s="155"/>
      <c r="I107" s="155"/>
      <c r="J107" s="155"/>
      <c r="K107" s="155"/>
      <c r="L107" s="155"/>
      <c r="M107" s="155"/>
      <c r="N107" s="155"/>
      <c r="O107" s="155"/>
      <c r="P107" s="155"/>
      <c r="Q107" s="155"/>
      <c r="R107" s="155"/>
      <c r="S107" s="155"/>
      <c r="T107" s="155"/>
      <c r="U107" s="155"/>
      <c r="V107" s="155"/>
      <c r="W107" s="155"/>
      <c r="X107" s="155"/>
      <c r="Y107" s="155"/>
      <c r="Z107" s="155"/>
      <c r="AA107" s="155"/>
      <c r="AB107" s="155"/>
    </row>
    <row r="108">
      <c r="A108" s="155"/>
      <c r="B108" s="155"/>
      <c r="C108" s="813"/>
      <c r="D108" s="155"/>
      <c r="E108" s="858"/>
      <c r="F108" s="155"/>
      <c r="G108" s="858"/>
      <c r="H108" s="155"/>
      <c r="I108" s="155"/>
      <c r="J108" s="155"/>
      <c r="K108" s="155"/>
      <c r="L108" s="155"/>
      <c r="M108" s="155"/>
      <c r="N108" s="155"/>
      <c r="O108" s="155"/>
      <c r="P108" s="155"/>
      <c r="Q108" s="155"/>
      <c r="R108" s="155"/>
      <c r="S108" s="155"/>
      <c r="T108" s="155"/>
      <c r="U108" s="155"/>
      <c r="V108" s="155"/>
      <c r="W108" s="155"/>
      <c r="X108" s="155"/>
      <c r="Y108" s="155"/>
      <c r="Z108" s="155"/>
      <c r="AA108" s="155"/>
      <c r="AB108" s="155"/>
    </row>
    <row r="109">
      <c r="A109" s="155"/>
      <c r="B109" s="155"/>
      <c r="C109" s="813"/>
      <c r="D109" s="155"/>
      <c r="E109" s="858"/>
      <c r="F109" s="155"/>
      <c r="G109" s="858"/>
      <c r="H109" s="155"/>
      <c r="I109" s="155"/>
      <c r="J109" s="155"/>
      <c r="K109" s="155"/>
      <c r="L109" s="155"/>
      <c r="M109" s="155"/>
      <c r="N109" s="155"/>
      <c r="O109" s="155"/>
      <c r="P109" s="155"/>
      <c r="Q109" s="155"/>
      <c r="R109" s="155"/>
      <c r="S109" s="155"/>
      <c r="T109" s="155"/>
      <c r="U109" s="155"/>
      <c r="V109" s="155"/>
      <c r="W109" s="155"/>
      <c r="X109" s="155"/>
      <c r="Y109" s="155"/>
      <c r="Z109" s="155"/>
      <c r="AA109" s="155"/>
      <c r="AB109" s="155"/>
    </row>
    <row r="110">
      <c r="A110" s="155"/>
      <c r="B110" s="155"/>
      <c r="C110" s="813"/>
      <c r="D110" s="155"/>
      <c r="E110" s="858"/>
      <c r="F110" s="155"/>
      <c r="G110" s="858"/>
      <c r="H110" s="155"/>
      <c r="I110" s="155"/>
      <c r="J110" s="155"/>
      <c r="K110" s="155"/>
      <c r="L110" s="155"/>
      <c r="M110" s="155"/>
      <c r="N110" s="155"/>
      <c r="O110" s="155"/>
      <c r="P110" s="155"/>
      <c r="Q110" s="155"/>
      <c r="R110" s="155"/>
      <c r="S110" s="155"/>
      <c r="T110" s="155"/>
      <c r="U110" s="155"/>
      <c r="V110" s="155"/>
      <c r="W110" s="155"/>
      <c r="X110" s="155"/>
      <c r="Y110" s="155"/>
      <c r="Z110" s="155"/>
      <c r="AA110" s="155"/>
      <c r="AB110" s="155"/>
    </row>
    <row r="111">
      <c r="A111" s="155"/>
      <c r="B111" s="155"/>
      <c r="C111" s="813"/>
      <c r="D111" s="155"/>
      <c r="E111" s="858"/>
      <c r="F111" s="155"/>
      <c r="G111" s="858"/>
      <c r="H111" s="155"/>
      <c r="I111" s="155"/>
      <c r="J111" s="155"/>
      <c r="K111" s="155"/>
      <c r="L111" s="155"/>
      <c r="M111" s="155"/>
      <c r="N111" s="155"/>
      <c r="O111" s="155"/>
      <c r="P111" s="155"/>
      <c r="Q111" s="155"/>
      <c r="R111" s="155"/>
      <c r="S111" s="155"/>
      <c r="T111" s="155"/>
      <c r="U111" s="155"/>
      <c r="V111" s="155"/>
      <c r="W111" s="155"/>
      <c r="X111" s="155"/>
      <c r="Y111" s="155"/>
      <c r="Z111" s="155"/>
      <c r="AA111" s="155"/>
      <c r="AB111" s="155"/>
    </row>
    <row r="112">
      <c r="A112" s="155"/>
      <c r="B112" s="155"/>
      <c r="C112" s="813"/>
      <c r="D112" s="155"/>
      <c r="E112" s="858"/>
      <c r="F112" s="155"/>
      <c r="G112" s="858"/>
      <c r="H112" s="155"/>
      <c r="I112" s="155"/>
      <c r="J112" s="155"/>
      <c r="K112" s="155"/>
      <c r="L112" s="155"/>
      <c r="M112" s="155"/>
      <c r="N112" s="155"/>
      <c r="O112" s="155"/>
      <c r="P112" s="155"/>
      <c r="Q112" s="155"/>
      <c r="R112" s="155"/>
      <c r="S112" s="155"/>
      <c r="T112" s="155"/>
      <c r="U112" s="155"/>
      <c r="V112" s="155"/>
      <c r="W112" s="155"/>
      <c r="X112" s="155"/>
      <c r="Y112" s="155"/>
      <c r="Z112" s="155"/>
      <c r="AA112" s="155"/>
      <c r="AB112" s="155"/>
    </row>
    <row r="113">
      <c r="A113" s="155"/>
      <c r="B113" s="155"/>
      <c r="C113" s="813"/>
      <c r="D113" s="155"/>
      <c r="E113" s="858"/>
      <c r="F113" s="155"/>
      <c r="G113" s="858"/>
      <c r="H113" s="155"/>
      <c r="I113" s="155"/>
      <c r="J113" s="155"/>
      <c r="K113" s="155"/>
      <c r="L113" s="155"/>
      <c r="M113" s="155"/>
      <c r="N113" s="155"/>
      <c r="O113" s="155"/>
      <c r="P113" s="155"/>
      <c r="Q113" s="155"/>
      <c r="R113" s="155"/>
      <c r="S113" s="155"/>
      <c r="T113" s="155"/>
      <c r="U113" s="155"/>
      <c r="V113" s="155"/>
      <c r="W113" s="155"/>
      <c r="X113" s="155"/>
      <c r="Y113" s="155"/>
      <c r="Z113" s="155"/>
      <c r="AA113" s="155"/>
      <c r="AB113" s="155"/>
    </row>
    <row r="114">
      <c r="A114" s="155"/>
      <c r="B114" s="155"/>
      <c r="C114" s="813"/>
      <c r="D114" s="155"/>
      <c r="E114" s="858"/>
      <c r="F114" s="155"/>
      <c r="G114" s="858"/>
      <c r="H114" s="155"/>
      <c r="I114" s="155"/>
      <c r="J114" s="155"/>
      <c r="K114" s="155"/>
      <c r="L114" s="155"/>
      <c r="M114" s="155"/>
      <c r="N114" s="155"/>
      <c r="O114" s="155"/>
      <c r="P114" s="155"/>
      <c r="Q114" s="155"/>
      <c r="R114" s="155"/>
      <c r="S114" s="155"/>
      <c r="T114" s="155"/>
      <c r="U114" s="155"/>
      <c r="V114" s="155"/>
      <c r="W114" s="155"/>
      <c r="X114" s="155"/>
      <c r="Y114" s="155"/>
      <c r="Z114" s="155"/>
      <c r="AA114" s="155"/>
      <c r="AB114" s="155"/>
    </row>
    <row r="115">
      <c r="A115" s="155"/>
      <c r="B115" s="155"/>
      <c r="C115" s="813"/>
      <c r="D115" s="155"/>
      <c r="E115" s="858"/>
      <c r="F115" s="155"/>
      <c r="G115" s="858"/>
      <c r="H115" s="155"/>
      <c r="I115" s="155"/>
      <c r="J115" s="155"/>
      <c r="K115" s="155"/>
      <c r="L115" s="155"/>
      <c r="M115" s="155"/>
      <c r="N115" s="155"/>
      <c r="O115" s="155"/>
      <c r="P115" s="155"/>
      <c r="Q115" s="155"/>
      <c r="R115" s="155"/>
      <c r="S115" s="155"/>
      <c r="T115" s="155"/>
      <c r="U115" s="155"/>
      <c r="V115" s="155"/>
      <c r="W115" s="155"/>
      <c r="X115" s="155"/>
      <c r="Y115" s="155"/>
      <c r="Z115" s="155"/>
      <c r="AA115" s="155"/>
      <c r="AB115" s="155"/>
    </row>
    <row r="116">
      <c r="A116" s="155"/>
      <c r="B116" s="155"/>
      <c r="C116" s="813"/>
      <c r="D116" s="155"/>
      <c r="E116" s="858"/>
      <c r="F116" s="155"/>
      <c r="G116" s="858"/>
      <c r="H116" s="155"/>
      <c r="I116" s="155"/>
      <c r="J116" s="155"/>
      <c r="K116" s="155"/>
      <c r="L116" s="155"/>
      <c r="M116" s="155"/>
      <c r="N116" s="155"/>
      <c r="O116" s="155"/>
      <c r="P116" s="155"/>
      <c r="Q116" s="155"/>
      <c r="R116" s="155"/>
      <c r="S116" s="155"/>
      <c r="T116" s="155"/>
      <c r="U116" s="155"/>
      <c r="V116" s="155"/>
      <c r="W116" s="155"/>
      <c r="X116" s="155"/>
      <c r="Y116" s="155"/>
      <c r="Z116" s="155"/>
      <c r="AA116" s="155"/>
      <c r="AB116" s="155"/>
    </row>
    <row r="117">
      <c r="A117" s="155"/>
      <c r="B117" s="155"/>
      <c r="C117" s="813"/>
      <c r="D117" s="155"/>
      <c r="E117" s="858"/>
      <c r="F117" s="155"/>
      <c r="G117" s="858"/>
      <c r="H117" s="155"/>
      <c r="I117" s="155"/>
      <c r="J117" s="155"/>
      <c r="K117" s="155"/>
      <c r="L117" s="155"/>
      <c r="M117" s="155"/>
      <c r="N117" s="155"/>
      <c r="O117" s="155"/>
      <c r="P117" s="155"/>
      <c r="Q117" s="155"/>
      <c r="R117" s="155"/>
      <c r="S117" s="155"/>
      <c r="T117" s="155"/>
      <c r="U117" s="155"/>
      <c r="V117" s="155"/>
      <c r="W117" s="155"/>
      <c r="X117" s="155"/>
      <c r="Y117" s="155"/>
      <c r="Z117" s="155"/>
      <c r="AA117" s="155"/>
      <c r="AB117" s="155"/>
    </row>
    <row r="118">
      <c r="A118" s="155"/>
      <c r="B118" s="155"/>
      <c r="C118" s="813"/>
      <c r="D118" s="155"/>
      <c r="E118" s="858"/>
      <c r="F118" s="155"/>
      <c r="G118" s="858"/>
      <c r="H118" s="155"/>
      <c r="I118" s="155"/>
      <c r="J118" s="155"/>
      <c r="K118" s="155"/>
      <c r="L118" s="155"/>
      <c r="M118" s="155"/>
      <c r="N118" s="155"/>
      <c r="O118" s="155"/>
      <c r="P118" s="155"/>
      <c r="Q118" s="155"/>
      <c r="R118" s="155"/>
      <c r="S118" s="155"/>
      <c r="T118" s="155"/>
      <c r="U118" s="155"/>
      <c r="V118" s="155"/>
      <c r="W118" s="155"/>
      <c r="X118" s="155"/>
      <c r="Y118" s="155"/>
      <c r="Z118" s="155"/>
      <c r="AA118" s="155"/>
      <c r="AB118" s="155"/>
    </row>
    <row r="119">
      <c r="A119" s="155"/>
      <c r="B119" s="155"/>
      <c r="C119" s="813"/>
      <c r="D119" s="155"/>
      <c r="E119" s="858"/>
      <c r="F119" s="155"/>
      <c r="G119" s="858"/>
      <c r="H119" s="155"/>
      <c r="I119" s="155"/>
      <c r="J119" s="155"/>
      <c r="K119" s="155"/>
      <c r="L119" s="155"/>
      <c r="M119" s="155"/>
      <c r="N119" s="155"/>
      <c r="O119" s="155"/>
      <c r="P119" s="155"/>
      <c r="Q119" s="155"/>
      <c r="R119" s="155"/>
      <c r="S119" s="155"/>
      <c r="T119" s="155"/>
      <c r="U119" s="155"/>
      <c r="V119" s="155"/>
      <c r="W119" s="155"/>
      <c r="X119" s="155"/>
      <c r="Y119" s="155"/>
      <c r="Z119" s="155"/>
      <c r="AA119" s="155"/>
      <c r="AB119" s="155"/>
    </row>
    <row r="120">
      <c r="A120" s="155"/>
      <c r="B120" s="155"/>
      <c r="C120" s="813"/>
      <c r="D120" s="155"/>
      <c r="E120" s="858"/>
      <c r="F120" s="155"/>
      <c r="G120" s="858"/>
      <c r="H120" s="155"/>
      <c r="I120" s="155"/>
      <c r="J120" s="155"/>
      <c r="K120" s="155"/>
      <c r="L120" s="155"/>
      <c r="M120" s="155"/>
      <c r="N120" s="155"/>
      <c r="O120" s="155"/>
      <c r="P120" s="155"/>
      <c r="Q120" s="155"/>
      <c r="R120" s="155"/>
      <c r="S120" s="155"/>
      <c r="T120" s="155"/>
      <c r="U120" s="155"/>
      <c r="V120" s="155"/>
      <c r="W120" s="155"/>
      <c r="X120" s="155"/>
      <c r="Y120" s="155"/>
      <c r="Z120" s="155"/>
      <c r="AA120" s="155"/>
      <c r="AB120" s="155"/>
    </row>
    <row r="121">
      <c r="A121" s="155"/>
      <c r="B121" s="155"/>
      <c r="C121" s="813"/>
      <c r="D121" s="155"/>
      <c r="E121" s="858"/>
      <c r="F121" s="155"/>
      <c r="G121" s="858"/>
      <c r="H121" s="155"/>
      <c r="I121" s="155"/>
      <c r="J121" s="155"/>
      <c r="K121" s="155"/>
      <c r="L121" s="155"/>
      <c r="M121" s="155"/>
      <c r="N121" s="155"/>
      <c r="O121" s="155"/>
      <c r="P121" s="155"/>
      <c r="Q121" s="155"/>
      <c r="R121" s="155"/>
      <c r="S121" s="155"/>
      <c r="T121" s="155"/>
      <c r="U121" s="155"/>
      <c r="V121" s="155"/>
      <c r="W121" s="155"/>
      <c r="X121" s="155"/>
      <c r="Y121" s="155"/>
      <c r="Z121" s="155"/>
      <c r="AA121" s="155"/>
      <c r="AB121" s="155"/>
    </row>
    <row r="122">
      <c r="A122" s="155"/>
      <c r="B122" s="155"/>
      <c r="C122" s="813"/>
      <c r="D122" s="155"/>
      <c r="E122" s="858"/>
      <c r="F122" s="155"/>
      <c r="G122" s="858"/>
      <c r="H122" s="155"/>
      <c r="I122" s="155"/>
      <c r="J122" s="155"/>
      <c r="K122" s="155"/>
      <c r="L122" s="155"/>
      <c r="M122" s="155"/>
      <c r="N122" s="155"/>
      <c r="O122" s="155"/>
      <c r="P122" s="155"/>
      <c r="Q122" s="155"/>
      <c r="R122" s="155"/>
      <c r="S122" s="155"/>
      <c r="T122" s="155"/>
      <c r="U122" s="155"/>
      <c r="V122" s="155"/>
      <c r="W122" s="155"/>
      <c r="X122" s="155"/>
      <c r="Y122" s="155"/>
      <c r="Z122" s="155"/>
      <c r="AA122" s="155"/>
      <c r="AB122" s="155"/>
    </row>
    <row r="123">
      <c r="A123" s="155"/>
      <c r="B123" s="155"/>
      <c r="C123" s="813"/>
      <c r="D123" s="155"/>
      <c r="E123" s="858"/>
      <c r="F123" s="155"/>
      <c r="G123" s="858"/>
      <c r="H123" s="155"/>
      <c r="I123" s="155"/>
      <c r="J123" s="155"/>
      <c r="K123" s="155"/>
      <c r="L123" s="155"/>
      <c r="M123" s="155"/>
      <c r="N123" s="155"/>
      <c r="O123" s="155"/>
      <c r="P123" s="155"/>
      <c r="Q123" s="155"/>
      <c r="R123" s="155"/>
      <c r="S123" s="155"/>
      <c r="T123" s="155"/>
      <c r="U123" s="155"/>
      <c r="V123" s="155"/>
      <c r="W123" s="155"/>
      <c r="X123" s="155"/>
      <c r="Y123" s="155"/>
      <c r="Z123" s="155"/>
      <c r="AA123" s="155"/>
      <c r="AB123" s="155"/>
    </row>
    <row r="124">
      <c r="A124" s="155"/>
      <c r="B124" s="155"/>
      <c r="C124" s="813"/>
      <c r="D124" s="155"/>
      <c r="E124" s="858"/>
      <c r="F124" s="155"/>
      <c r="G124" s="858"/>
      <c r="H124" s="155"/>
      <c r="I124" s="155"/>
      <c r="J124" s="155"/>
      <c r="K124" s="155"/>
      <c r="L124" s="155"/>
      <c r="M124" s="155"/>
      <c r="N124" s="155"/>
      <c r="O124" s="155"/>
      <c r="P124" s="155"/>
      <c r="Q124" s="155"/>
      <c r="R124" s="155"/>
      <c r="S124" s="155"/>
      <c r="T124" s="155"/>
      <c r="U124" s="155"/>
      <c r="V124" s="155"/>
      <c r="W124" s="155"/>
      <c r="X124" s="155"/>
      <c r="Y124" s="155"/>
      <c r="Z124" s="155"/>
      <c r="AA124" s="155"/>
      <c r="AB124" s="155"/>
    </row>
    <row r="125">
      <c r="A125" s="155"/>
      <c r="B125" s="155"/>
      <c r="C125" s="813"/>
      <c r="D125" s="155"/>
      <c r="E125" s="858"/>
      <c r="F125" s="155"/>
      <c r="G125" s="858"/>
      <c r="H125" s="155"/>
      <c r="I125" s="155"/>
      <c r="J125" s="155"/>
      <c r="K125" s="155"/>
      <c r="L125" s="155"/>
      <c r="M125" s="155"/>
      <c r="N125" s="155"/>
      <c r="O125" s="155"/>
      <c r="P125" s="155"/>
      <c r="Q125" s="155"/>
      <c r="R125" s="155"/>
      <c r="S125" s="155"/>
      <c r="T125" s="155"/>
      <c r="U125" s="155"/>
      <c r="V125" s="155"/>
      <c r="W125" s="155"/>
      <c r="X125" s="155"/>
      <c r="Y125" s="155"/>
      <c r="Z125" s="155"/>
      <c r="AA125" s="155"/>
      <c r="AB125" s="155"/>
    </row>
    <row r="126">
      <c r="A126" s="155"/>
      <c r="B126" s="155"/>
      <c r="C126" s="813"/>
      <c r="D126" s="155"/>
      <c r="E126" s="858"/>
      <c r="F126" s="155"/>
      <c r="G126" s="858"/>
      <c r="H126" s="155"/>
      <c r="I126" s="155"/>
      <c r="J126" s="155"/>
      <c r="K126" s="155"/>
      <c r="L126" s="155"/>
      <c r="M126" s="155"/>
      <c r="N126" s="155"/>
      <c r="O126" s="155"/>
      <c r="P126" s="155"/>
      <c r="Q126" s="155"/>
      <c r="R126" s="155"/>
      <c r="S126" s="155"/>
      <c r="T126" s="155"/>
      <c r="U126" s="155"/>
      <c r="V126" s="155"/>
      <c r="W126" s="155"/>
      <c r="X126" s="155"/>
      <c r="Y126" s="155"/>
      <c r="Z126" s="155"/>
      <c r="AA126" s="155"/>
      <c r="AB126" s="155"/>
    </row>
    <row r="127">
      <c r="A127" s="155"/>
      <c r="B127" s="155"/>
      <c r="C127" s="813"/>
      <c r="D127" s="155"/>
      <c r="E127" s="858"/>
      <c r="F127" s="155"/>
      <c r="G127" s="858"/>
      <c r="H127" s="155"/>
      <c r="I127" s="155"/>
      <c r="J127" s="155"/>
      <c r="K127" s="155"/>
      <c r="L127" s="155"/>
      <c r="M127" s="155"/>
      <c r="N127" s="155"/>
      <c r="O127" s="155"/>
      <c r="P127" s="155"/>
      <c r="Q127" s="155"/>
      <c r="R127" s="155"/>
      <c r="S127" s="155"/>
      <c r="T127" s="155"/>
      <c r="U127" s="155"/>
      <c r="V127" s="155"/>
      <c r="W127" s="155"/>
      <c r="X127" s="155"/>
      <c r="Y127" s="155"/>
      <c r="Z127" s="155"/>
      <c r="AA127" s="155"/>
      <c r="AB127" s="155"/>
    </row>
    <row r="128">
      <c r="A128" s="155"/>
      <c r="B128" s="155"/>
      <c r="C128" s="813"/>
      <c r="D128" s="155"/>
      <c r="E128" s="858"/>
      <c r="F128" s="155"/>
      <c r="G128" s="858"/>
      <c r="H128" s="155"/>
      <c r="I128" s="155"/>
      <c r="J128" s="155"/>
      <c r="K128" s="155"/>
      <c r="L128" s="155"/>
      <c r="M128" s="155"/>
      <c r="N128" s="155"/>
      <c r="O128" s="155"/>
      <c r="P128" s="155"/>
      <c r="Q128" s="155"/>
      <c r="R128" s="155"/>
      <c r="S128" s="155"/>
      <c r="T128" s="155"/>
      <c r="U128" s="155"/>
      <c r="V128" s="155"/>
      <c r="W128" s="155"/>
      <c r="X128" s="155"/>
      <c r="Y128" s="155"/>
      <c r="Z128" s="155"/>
      <c r="AA128" s="155"/>
      <c r="AB128" s="155"/>
    </row>
    <row r="129">
      <c r="A129" s="155"/>
      <c r="B129" s="155"/>
      <c r="C129" s="813"/>
      <c r="D129" s="155"/>
      <c r="E129" s="858"/>
      <c r="F129" s="155"/>
      <c r="G129" s="858"/>
      <c r="H129" s="155"/>
      <c r="I129" s="155"/>
      <c r="J129" s="155"/>
      <c r="K129" s="155"/>
      <c r="L129" s="155"/>
      <c r="M129" s="155"/>
      <c r="N129" s="155"/>
      <c r="O129" s="155"/>
      <c r="P129" s="155"/>
      <c r="Q129" s="155"/>
      <c r="R129" s="155"/>
      <c r="S129" s="155"/>
      <c r="T129" s="155"/>
      <c r="U129" s="155"/>
      <c r="V129" s="155"/>
      <c r="W129" s="155"/>
      <c r="X129" s="155"/>
      <c r="Y129" s="155"/>
      <c r="Z129" s="155"/>
      <c r="AA129" s="155"/>
      <c r="AB129" s="155"/>
    </row>
    <row r="130">
      <c r="A130" s="155"/>
      <c r="B130" s="155"/>
      <c r="C130" s="813"/>
      <c r="D130" s="155"/>
      <c r="E130" s="858"/>
      <c r="F130" s="155"/>
      <c r="G130" s="858"/>
      <c r="H130" s="155"/>
      <c r="I130" s="155"/>
      <c r="J130" s="155"/>
      <c r="K130" s="155"/>
      <c r="L130" s="155"/>
      <c r="M130" s="155"/>
      <c r="N130" s="155"/>
      <c r="O130" s="155"/>
      <c r="P130" s="155"/>
      <c r="Q130" s="155"/>
      <c r="R130" s="155"/>
      <c r="S130" s="155"/>
      <c r="T130" s="155"/>
      <c r="U130" s="155"/>
      <c r="V130" s="155"/>
      <c r="W130" s="155"/>
      <c r="X130" s="155"/>
      <c r="Y130" s="155"/>
      <c r="Z130" s="155"/>
      <c r="AA130" s="155"/>
      <c r="AB130" s="155"/>
    </row>
    <row r="131">
      <c r="A131" s="155"/>
      <c r="B131" s="155"/>
      <c r="C131" s="813"/>
      <c r="D131" s="155"/>
      <c r="E131" s="858"/>
      <c r="F131" s="155"/>
      <c r="G131" s="858"/>
      <c r="H131" s="155"/>
      <c r="I131" s="155"/>
      <c r="J131" s="155"/>
      <c r="K131" s="155"/>
      <c r="L131" s="155"/>
      <c r="M131" s="155"/>
      <c r="N131" s="155"/>
      <c r="O131" s="155"/>
      <c r="P131" s="155"/>
      <c r="Q131" s="155"/>
      <c r="R131" s="155"/>
      <c r="S131" s="155"/>
      <c r="T131" s="155"/>
      <c r="U131" s="155"/>
      <c r="V131" s="155"/>
      <c r="W131" s="155"/>
      <c r="X131" s="155"/>
      <c r="Y131" s="155"/>
      <c r="Z131" s="155"/>
      <c r="AA131" s="155"/>
      <c r="AB131" s="155"/>
    </row>
    <row r="132">
      <c r="A132" s="155"/>
      <c r="B132" s="155"/>
      <c r="C132" s="813"/>
      <c r="D132" s="155"/>
      <c r="E132" s="858"/>
      <c r="F132" s="155"/>
      <c r="G132" s="858"/>
      <c r="H132" s="155"/>
      <c r="I132" s="155"/>
      <c r="J132" s="155"/>
      <c r="K132" s="155"/>
      <c r="L132" s="155"/>
      <c r="M132" s="155"/>
      <c r="N132" s="155"/>
      <c r="O132" s="155"/>
      <c r="P132" s="155"/>
      <c r="Q132" s="155"/>
      <c r="R132" s="155"/>
      <c r="S132" s="155"/>
      <c r="T132" s="155"/>
      <c r="U132" s="155"/>
      <c r="V132" s="155"/>
      <c r="W132" s="155"/>
      <c r="X132" s="155"/>
      <c r="Y132" s="155"/>
      <c r="Z132" s="155"/>
      <c r="AA132" s="155"/>
      <c r="AB132" s="155"/>
    </row>
    <row r="133">
      <c r="A133" s="155"/>
      <c r="B133" s="155"/>
      <c r="C133" s="813"/>
      <c r="D133" s="155"/>
      <c r="E133" s="858"/>
      <c r="F133" s="155"/>
      <c r="G133" s="858"/>
      <c r="H133" s="155"/>
      <c r="I133" s="155"/>
      <c r="J133" s="155"/>
      <c r="K133" s="155"/>
      <c r="L133" s="155"/>
      <c r="M133" s="155"/>
      <c r="N133" s="155"/>
      <c r="O133" s="155"/>
      <c r="P133" s="155"/>
      <c r="Q133" s="155"/>
      <c r="R133" s="155"/>
      <c r="S133" s="155"/>
      <c r="T133" s="155"/>
      <c r="U133" s="155"/>
      <c r="V133" s="155"/>
      <c r="W133" s="155"/>
      <c r="X133" s="155"/>
      <c r="Y133" s="155"/>
      <c r="Z133" s="155"/>
      <c r="AA133" s="155"/>
      <c r="AB133" s="155"/>
    </row>
    <row r="134">
      <c r="A134" s="155"/>
      <c r="B134" s="155"/>
      <c r="C134" s="813"/>
      <c r="D134" s="155"/>
      <c r="E134" s="858"/>
      <c r="F134" s="155"/>
      <c r="G134" s="858"/>
      <c r="H134" s="155"/>
      <c r="I134" s="155"/>
      <c r="J134" s="155"/>
      <c r="K134" s="155"/>
      <c r="L134" s="155"/>
      <c r="M134" s="155"/>
      <c r="N134" s="155"/>
      <c r="O134" s="155"/>
      <c r="P134" s="155"/>
      <c r="Q134" s="155"/>
      <c r="R134" s="155"/>
      <c r="S134" s="155"/>
      <c r="T134" s="155"/>
      <c r="U134" s="155"/>
      <c r="V134" s="155"/>
      <c r="W134" s="155"/>
      <c r="X134" s="155"/>
      <c r="Y134" s="155"/>
      <c r="Z134" s="155"/>
      <c r="AA134" s="155"/>
      <c r="AB134" s="155"/>
    </row>
    <row r="135">
      <c r="A135" s="155"/>
      <c r="B135" s="155"/>
      <c r="C135" s="813"/>
      <c r="D135" s="155"/>
      <c r="E135" s="858"/>
      <c r="F135" s="155"/>
      <c r="G135" s="858"/>
      <c r="H135" s="155"/>
      <c r="I135" s="155"/>
      <c r="J135" s="155"/>
      <c r="K135" s="155"/>
      <c r="L135" s="155"/>
      <c r="M135" s="155"/>
      <c r="N135" s="155"/>
      <c r="O135" s="155"/>
      <c r="P135" s="155"/>
      <c r="Q135" s="155"/>
      <c r="R135" s="155"/>
      <c r="S135" s="155"/>
      <c r="T135" s="155"/>
      <c r="U135" s="155"/>
      <c r="V135" s="155"/>
      <c r="W135" s="155"/>
      <c r="X135" s="155"/>
      <c r="Y135" s="155"/>
      <c r="Z135" s="155"/>
      <c r="AA135" s="155"/>
      <c r="AB135" s="155"/>
    </row>
    <row r="136">
      <c r="A136" s="155"/>
      <c r="B136" s="155"/>
      <c r="C136" s="813"/>
      <c r="D136" s="155"/>
      <c r="E136" s="858"/>
      <c r="F136" s="155"/>
      <c r="G136" s="858"/>
      <c r="H136" s="155"/>
      <c r="I136" s="155"/>
      <c r="J136" s="155"/>
      <c r="K136" s="155"/>
      <c r="L136" s="155"/>
      <c r="M136" s="155"/>
      <c r="N136" s="155"/>
      <c r="O136" s="155"/>
      <c r="P136" s="155"/>
      <c r="Q136" s="155"/>
      <c r="R136" s="155"/>
      <c r="S136" s="155"/>
      <c r="T136" s="155"/>
      <c r="U136" s="155"/>
      <c r="V136" s="155"/>
      <c r="W136" s="155"/>
      <c r="X136" s="155"/>
      <c r="Y136" s="155"/>
      <c r="Z136" s="155"/>
      <c r="AA136" s="155"/>
      <c r="AB136" s="155"/>
    </row>
    <row r="137">
      <c r="A137" s="155"/>
      <c r="B137" s="155"/>
      <c r="C137" s="813"/>
      <c r="D137" s="155"/>
      <c r="E137" s="858"/>
      <c r="F137" s="155"/>
      <c r="G137" s="858"/>
      <c r="H137" s="155"/>
      <c r="I137" s="155"/>
      <c r="J137" s="155"/>
      <c r="K137" s="155"/>
      <c r="L137" s="155"/>
      <c r="M137" s="155"/>
      <c r="N137" s="155"/>
      <c r="O137" s="155"/>
      <c r="P137" s="155"/>
      <c r="Q137" s="155"/>
      <c r="R137" s="155"/>
      <c r="S137" s="155"/>
      <c r="T137" s="155"/>
      <c r="U137" s="155"/>
      <c r="V137" s="155"/>
      <c r="W137" s="155"/>
      <c r="X137" s="155"/>
      <c r="Y137" s="155"/>
      <c r="Z137" s="155"/>
      <c r="AA137" s="155"/>
      <c r="AB137" s="155"/>
    </row>
    <row r="138">
      <c r="A138" s="155"/>
      <c r="B138" s="155"/>
      <c r="C138" s="813"/>
      <c r="D138" s="155"/>
      <c r="E138" s="858"/>
      <c r="F138" s="155"/>
      <c r="G138" s="858"/>
      <c r="H138" s="155"/>
      <c r="I138" s="155"/>
      <c r="J138" s="155"/>
      <c r="K138" s="155"/>
      <c r="L138" s="155"/>
      <c r="M138" s="155"/>
      <c r="N138" s="155"/>
      <c r="O138" s="155"/>
      <c r="P138" s="155"/>
      <c r="Q138" s="155"/>
      <c r="R138" s="155"/>
      <c r="S138" s="155"/>
      <c r="T138" s="155"/>
      <c r="U138" s="155"/>
      <c r="V138" s="155"/>
      <c r="W138" s="155"/>
      <c r="X138" s="155"/>
      <c r="Y138" s="155"/>
      <c r="Z138" s="155"/>
      <c r="AA138" s="155"/>
      <c r="AB138" s="155"/>
    </row>
    <row r="139">
      <c r="A139" s="155"/>
      <c r="B139" s="155"/>
      <c r="C139" s="813"/>
      <c r="D139" s="155"/>
      <c r="E139" s="858"/>
      <c r="F139" s="155"/>
      <c r="G139" s="858"/>
      <c r="H139" s="155"/>
      <c r="I139" s="155"/>
      <c r="J139" s="155"/>
      <c r="K139" s="155"/>
      <c r="L139" s="155"/>
      <c r="M139" s="155"/>
      <c r="N139" s="155"/>
      <c r="O139" s="155"/>
      <c r="P139" s="155"/>
      <c r="Q139" s="155"/>
      <c r="R139" s="155"/>
      <c r="S139" s="155"/>
      <c r="T139" s="155"/>
      <c r="U139" s="155"/>
      <c r="V139" s="155"/>
      <c r="W139" s="155"/>
      <c r="X139" s="155"/>
      <c r="Y139" s="155"/>
      <c r="Z139" s="155"/>
      <c r="AA139" s="155"/>
      <c r="AB139" s="155"/>
    </row>
    <row r="140">
      <c r="A140" s="155"/>
      <c r="B140" s="155"/>
      <c r="C140" s="813"/>
      <c r="D140" s="155"/>
      <c r="E140" s="858"/>
      <c r="F140" s="155"/>
      <c r="G140" s="858"/>
      <c r="H140" s="155"/>
      <c r="I140" s="155"/>
      <c r="J140" s="155"/>
      <c r="K140" s="155"/>
      <c r="L140" s="155"/>
      <c r="M140" s="155"/>
      <c r="N140" s="155"/>
      <c r="O140" s="155"/>
      <c r="P140" s="155"/>
      <c r="Q140" s="155"/>
      <c r="R140" s="155"/>
      <c r="S140" s="155"/>
      <c r="T140" s="155"/>
      <c r="U140" s="155"/>
      <c r="V140" s="155"/>
      <c r="W140" s="155"/>
      <c r="X140" s="155"/>
      <c r="Y140" s="155"/>
      <c r="Z140" s="155"/>
      <c r="AA140" s="155"/>
      <c r="AB140" s="155"/>
    </row>
    <row r="141">
      <c r="A141" s="155"/>
      <c r="B141" s="155"/>
      <c r="C141" s="813"/>
      <c r="D141" s="155"/>
      <c r="E141" s="858"/>
      <c r="F141" s="155"/>
      <c r="G141" s="858"/>
      <c r="H141" s="155"/>
      <c r="I141" s="155"/>
      <c r="J141" s="155"/>
      <c r="K141" s="155"/>
      <c r="L141" s="155"/>
      <c r="M141" s="155"/>
      <c r="N141" s="155"/>
      <c r="O141" s="155"/>
      <c r="P141" s="155"/>
      <c r="Q141" s="155"/>
      <c r="R141" s="155"/>
      <c r="S141" s="155"/>
      <c r="T141" s="155"/>
      <c r="U141" s="155"/>
      <c r="V141" s="155"/>
      <c r="W141" s="155"/>
      <c r="X141" s="155"/>
      <c r="Y141" s="155"/>
      <c r="Z141" s="155"/>
      <c r="AA141" s="155"/>
      <c r="AB141" s="155"/>
    </row>
    <row r="142">
      <c r="A142" s="155"/>
      <c r="B142" s="155"/>
      <c r="C142" s="813"/>
      <c r="D142" s="155"/>
      <c r="E142" s="858"/>
      <c r="F142" s="155"/>
      <c r="G142" s="858"/>
      <c r="H142" s="155"/>
      <c r="I142" s="155"/>
      <c r="J142" s="155"/>
      <c r="K142" s="155"/>
      <c r="L142" s="155"/>
      <c r="M142" s="155"/>
      <c r="N142" s="155"/>
      <c r="O142" s="155"/>
      <c r="P142" s="155"/>
      <c r="Q142" s="155"/>
      <c r="R142" s="155"/>
      <c r="S142" s="155"/>
      <c r="T142" s="155"/>
      <c r="U142" s="155"/>
      <c r="V142" s="155"/>
      <c r="W142" s="155"/>
      <c r="X142" s="155"/>
      <c r="Y142" s="155"/>
      <c r="Z142" s="155"/>
      <c r="AA142" s="155"/>
      <c r="AB142" s="155"/>
    </row>
    <row r="143">
      <c r="A143" s="155"/>
      <c r="B143" s="155"/>
      <c r="C143" s="813"/>
      <c r="D143" s="155"/>
      <c r="E143" s="858"/>
      <c r="F143" s="155"/>
      <c r="G143" s="858"/>
      <c r="H143" s="155"/>
      <c r="I143" s="155"/>
      <c r="J143" s="155"/>
      <c r="K143" s="155"/>
      <c r="L143" s="155"/>
      <c r="M143" s="155"/>
      <c r="N143" s="155"/>
      <c r="O143" s="155"/>
      <c r="P143" s="155"/>
      <c r="Q143" s="155"/>
      <c r="R143" s="155"/>
      <c r="S143" s="155"/>
      <c r="T143" s="155"/>
      <c r="U143" s="155"/>
      <c r="V143" s="155"/>
      <c r="W143" s="155"/>
      <c r="X143" s="155"/>
      <c r="Y143" s="155"/>
      <c r="Z143" s="155"/>
      <c r="AA143" s="155"/>
      <c r="AB143" s="155"/>
    </row>
    <row r="144">
      <c r="A144" s="155"/>
      <c r="B144" s="155"/>
      <c r="C144" s="813"/>
      <c r="D144" s="155"/>
      <c r="E144" s="858"/>
      <c r="F144" s="155"/>
      <c r="G144" s="858"/>
      <c r="H144" s="155"/>
      <c r="I144" s="155"/>
      <c r="J144" s="155"/>
      <c r="K144" s="155"/>
      <c r="L144" s="155"/>
      <c r="M144" s="155"/>
      <c r="N144" s="155"/>
      <c r="O144" s="155"/>
      <c r="P144" s="155"/>
      <c r="Q144" s="155"/>
      <c r="R144" s="155"/>
      <c r="S144" s="155"/>
      <c r="T144" s="155"/>
      <c r="U144" s="155"/>
      <c r="V144" s="155"/>
      <c r="W144" s="155"/>
      <c r="X144" s="155"/>
      <c r="Y144" s="155"/>
      <c r="Z144" s="155"/>
      <c r="AA144" s="155"/>
      <c r="AB144" s="155"/>
    </row>
    <row r="145">
      <c r="A145" s="155"/>
      <c r="B145" s="155"/>
      <c r="C145" s="813"/>
      <c r="D145" s="155"/>
      <c r="E145" s="858"/>
      <c r="F145" s="155"/>
      <c r="G145" s="858"/>
      <c r="H145" s="155"/>
      <c r="I145" s="155"/>
      <c r="J145" s="155"/>
      <c r="K145" s="155"/>
      <c r="L145" s="155"/>
      <c r="M145" s="155"/>
      <c r="N145" s="155"/>
      <c r="O145" s="155"/>
      <c r="P145" s="155"/>
      <c r="Q145" s="155"/>
      <c r="R145" s="155"/>
      <c r="S145" s="155"/>
      <c r="T145" s="155"/>
      <c r="U145" s="155"/>
      <c r="V145" s="155"/>
      <c r="W145" s="155"/>
      <c r="X145" s="155"/>
      <c r="Y145" s="155"/>
      <c r="Z145" s="155"/>
      <c r="AA145" s="155"/>
      <c r="AB145" s="155"/>
    </row>
    <row r="146">
      <c r="A146" s="155"/>
      <c r="B146" s="155"/>
      <c r="C146" s="813"/>
      <c r="D146" s="155"/>
      <c r="E146" s="858"/>
      <c r="F146" s="155"/>
      <c r="G146" s="858"/>
      <c r="H146" s="155"/>
      <c r="I146" s="155"/>
      <c r="J146" s="155"/>
      <c r="K146" s="155"/>
      <c r="L146" s="155"/>
      <c r="M146" s="155"/>
      <c r="N146" s="155"/>
      <c r="O146" s="155"/>
      <c r="P146" s="155"/>
      <c r="Q146" s="155"/>
      <c r="R146" s="155"/>
      <c r="S146" s="155"/>
      <c r="T146" s="155"/>
      <c r="U146" s="155"/>
      <c r="V146" s="155"/>
      <c r="W146" s="155"/>
      <c r="X146" s="155"/>
      <c r="Y146" s="155"/>
      <c r="Z146" s="155"/>
      <c r="AA146" s="155"/>
      <c r="AB146" s="155"/>
    </row>
    <row r="147">
      <c r="A147" s="155"/>
      <c r="B147" s="155"/>
      <c r="C147" s="813"/>
      <c r="D147" s="155"/>
      <c r="E147" s="858"/>
      <c r="F147" s="155"/>
      <c r="G147" s="858"/>
      <c r="H147" s="155"/>
      <c r="I147" s="155"/>
      <c r="J147" s="155"/>
      <c r="K147" s="155"/>
      <c r="L147" s="155"/>
      <c r="M147" s="155"/>
      <c r="N147" s="155"/>
      <c r="O147" s="155"/>
      <c r="P147" s="155"/>
      <c r="Q147" s="155"/>
      <c r="R147" s="155"/>
      <c r="S147" s="155"/>
      <c r="T147" s="155"/>
      <c r="U147" s="155"/>
      <c r="V147" s="155"/>
      <c r="W147" s="155"/>
      <c r="X147" s="155"/>
      <c r="Y147" s="155"/>
      <c r="Z147" s="155"/>
      <c r="AA147" s="155"/>
      <c r="AB147" s="155"/>
    </row>
    <row r="148">
      <c r="A148" s="155"/>
      <c r="B148" s="155"/>
      <c r="C148" s="813"/>
      <c r="D148" s="155"/>
      <c r="E148" s="858"/>
      <c r="F148" s="155"/>
      <c r="G148" s="858"/>
      <c r="H148" s="155"/>
      <c r="I148" s="155"/>
      <c r="J148" s="155"/>
      <c r="K148" s="155"/>
      <c r="L148" s="155"/>
      <c r="M148" s="155"/>
      <c r="N148" s="155"/>
      <c r="O148" s="155"/>
      <c r="P148" s="155"/>
      <c r="Q148" s="155"/>
      <c r="R148" s="155"/>
      <c r="S148" s="155"/>
      <c r="T148" s="155"/>
      <c r="U148" s="155"/>
      <c r="V148" s="155"/>
      <c r="W148" s="155"/>
      <c r="X148" s="155"/>
      <c r="Y148" s="155"/>
      <c r="Z148" s="155"/>
      <c r="AA148" s="155"/>
      <c r="AB148" s="155"/>
    </row>
    <row r="149">
      <c r="A149" s="155"/>
      <c r="B149" s="155"/>
      <c r="C149" s="813"/>
      <c r="D149" s="155"/>
      <c r="E149" s="858"/>
      <c r="F149" s="155"/>
      <c r="G149" s="858"/>
      <c r="H149" s="155"/>
      <c r="I149" s="155"/>
      <c r="J149" s="155"/>
      <c r="K149" s="155"/>
      <c r="L149" s="155"/>
      <c r="M149" s="155"/>
      <c r="N149" s="155"/>
      <c r="O149" s="155"/>
      <c r="P149" s="155"/>
      <c r="Q149" s="155"/>
      <c r="R149" s="155"/>
      <c r="S149" s="155"/>
      <c r="T149" s="155"/>
      <c r="U149" s="155"/>
      <c r="V149" s="155"/>
      <c r="W149" s="155"/>
      <c r="X149" s="155"/>
      <c r="Y149" s="155"/>
      <c r="Z149" s="155"/>
      <c r="AA149" s="155"/>
      <c r="AB149" s="155"/>
    </row>
    <row r="150">
      <c r="A150" s="155"/>
      <c r="B150" s="155"/>
      <c r="C150" s="813"/>
      <c r="D150" s="155"/>
      <c r="E150" s="858"/>
      <c r="F150" s="155"/>
      <c r="G150" s="858"/>
      <c r="H150" s="155"/>
      <c r="I150" s="155"/>
      <c r="J150" s="155"/>
      <c r="K150" s="155"/>
      <c r="L150" s="155"/>
      <c r="M150" s="155"/>
      <c r="N150" s="155"/>
      <c r="O150" s="155"/>
      <c r="P150" s="155"/>
      <c r="Q150" s="155"/>
      <c r="R150" s="155"/>
      <c r="S150" s="155"/>
      <c r="T150" s="155"/>
      <c r="U150" s="155"/>
      <c r="V150" s="155"/>
      <c r="W150" s="155"/>
      <c r="X150" s="155"/>
      <c r="Y150" s="155"/>
      <c r="Z150" s="155"/>
      <c r="AA150" s="155"/>
      <c r="AB150" s="155"/>
    </row>
    <row r="151">
      <c r="A151" s="155"/>
      <c r="B151" s="155"/>
      <c r="C151" s="813"/>
      <c r="D151" s="155"/>
      <c r="E151" s="858"/>
      <c r="F151" s="155"/>
      <c r="G151" s="858"/>
      <c r="H151" s="155"/>
      <c r="I151" s="155"/>
      <c r="J151" s="155"/>
      <c r="K151" s="155"/>
      <c r="L151" s="155"/>
      <c r="M151" s="155"/>
      <c r="N151" s="155"/>
      <c r="O151" s="155"/>
      <c r="P151" s="155"/>
      <c r="Q151" s="155"/>
      <c r="R151" s="155"/>
      <c r="S151" s="155"/>
      <c r="T151" s="155"/>
      <c r="U151" s="155"/>
      <c r="V151" s="155"/>
      <c r="W151" s="155"/>
      <c r="X151" s="155"/>
      <c r="Y151" s="155"/>
      <c r="Z151" s="155"/>
      <c r="AA151" s="155"/>
      <c r="AB151" s="155"/>
    </row>
    <row r="152">
      <c r="A152" s="155"/>
      <c r="B152" s="155"/>
      <c r="C152" s="813"/>
      <c r="D152" s="155"/>
      <c r="E152" s="858"/>
      <c r="F152" s="155"/>
      <c r="G152" s="858"/>
      <c r="H152" s="155"/>
      <c r="I152" s="155"/>
      <c r="J152" s="155"/>
      <c r="K152" s="155"/>
      <c r="L152" s="155"/>
      <c r="M152" s="155"/>
      <c r="N152" s="155"/>
      <c r="O152" s="155"/>
      <c r="P152" s="155"/>
      <c r="Q152" s="155"/>
      <c r="R152" s="155"/>
      <c r="S152" s="155"/>
      <c r="T152" s="155"/>
      <c r="U152" s="155"/>
      <c r="V152" s="155"/>
      <c r="W152" s="155"/>
      <c r="X152" s="155"/>
      <c r="Y152" s="155"/>
      <c r="Z152" s="155"/>
      <c r="AA152" s="155"/>
      <c r="AB152" s="155"/>
    </row>
    <row r="153">
      <c r="A153" s="155"/>
      <c r="B153" s="155"/>
      <c r="C153" s="813"/>
      <c r="D153" s="155"/>
      <c r="E153" s="858"/>
      <c r="F153" s="155"/>
      <c r="G153" s="858"/>
      <c r="H153" s="155"/>
      <c r="I153" s="155"/>
      <c r="J153" s="155"/>
      <c r="K153" s="155"/>
      <c r="L153" s="155"/>
      <c r="M153" s="155"/>
      <c r="N153" s="155"/>
      <c r="O153" s="155"/>
      <c r="P153" s="155"/>
      <c r="Q153" s="155"/>
      <c r="R153" s="155"/>
      <c r="S153" s="155"/>
      <c r="T153" s="155"/>
      <c r="U153" s="155"/>
      <c r="V153" s="155"/>
      <c r="W153" s="155"/>
      <c r="X153" s="155"/>
      <c r="Y153" s="155"/>
      <c r="Z153" s="155"/>
      <c r="AA153" s="155"/>
      <c r="AB153" s="155"/>
    </row>
    <row r="154">
      <c r="A154" s="155"/>
      <c r="B154" s="155"/>
      <c r="C154" s="813"/>
      <c r="D154" s="155"/>
      <c r="E154" s="858"/>
      <c r="F154" s="155"/>
      <c r="G154" s="858"/>
      <c r="H154" s="155"/>
      <c r="I154" s="155"/>
      <c r="J154" s="155"/>
      <c r="K154" s="155"/>
      <c r="L154" s="155"/>
      <c r="M154" s="155"/>
      <c r="N154" s="155"/>
      <c r="O154" s="155"/>
      <c r="P154" s="155"/>
      <c r="Q154" s="155"/>
      <c r="R154" s="155"/>
      <c r="S154" s="155"/>
      <c r="T154" s="155"/>
      <c r="U154" s="155"/>
      <c r="V154" s="155"/>
      <c r="W154" s="155"/>
      <c r="X154" s="155"/>
      <c r="Y154" s="155"/>
      <c r="Z154" s="155"/>
      <c r="AA154" s="155"/>
      <c r="AB154" s="155"/>
    </row>
    <row r="155">
      <c r="A155" s="155"/>
      <c r="B155" s="155"/>
      <c r="C155" s="813"/>
      <c r="D155" s="155"/>
      <c r="E155" s="858"/>
      <c r="F155" s="155"/>
      <c r="G155" s="858"/>
      <c r="H155" s="155"/>
      <c r="I155" s="155"/>
      <c r="J155" s="155"/>
      <c r="K155" s="155"/>
      <c r="L155" s="155"/>
      <c r="M155" s="155"/>
      <c r="N155" s="155"/>
      <c r="O155" s="155"/>
      <c r="P155" s="155"/>
      <c r="Q155" s="155"/>
      <c r="R155" s="155"/>
      <c r="S155" s="155"/>
      <c r="T155" s="155"/>
      <c r="U155" s="155"/>
      <c r="V155" s="155"/>
      <c r="W155" s="155"/>
      <c r="X155" s="155"/>
      <c r="Y155" s="155"/>
      <c r="Z155" s="155"/>
      <c r="AA155" s="155"/>
      <c r="AB155" s="155"/>
    </row>
    <row r="156">
      <c r="A156" s="155"/>
      <c r="B156" s="155"/>
      <c r="C156" s="813"/>
      <c r="D156" s="155"/>
      <c r="E156" s="858"/>
      <c r="F156" s="155"/>
      <c r="G156" s="858"/>
      <c r="H156" s="155"/>
      <c r="I156" s="155"/>
      <c r="J156" s="155"/>
      <c r="K156" s="155"/>
      <c r="L156" s="155"/>
      <c r="M156" s="155"/>
      <c r="N156" s="155"/>
      <c r="O156" s="155"/>
      <c r="P156" s="155"/>
      <c r="Q156" s="155"/>
      <c r="R156" s="155"/>
      <c r="S156" s="155"/>
      <c r="T156" s="155"/>
      <c r="U156" s="155"/>
      <c r="V156" s="155"/>
      <c r="W156" s="155"/>
      <c r="X156" s="155"/>
      <c r="Y156" s="155"/>
      <c r="Z156" s="155"/>
      <c r="AA156" s="155"/>
      <c r="AB156" s="155"/>
    </row>
    <row r="157">
      <c r="A157" s="155"/>
      <c r="B157" s="155"/>
      <c r="C157" s="813"/>
      <c r="D157" s="155"/>
      <c r="E157" s="858"/>
      <c r="F157" s="155"/>
      <c r="G157" s="858"/>
      <c r="H157" s="155"/>
      <c r="I157" s="155"/>
      <c r="J157" s="155"/>
      <c r="K157" s="155"/>
      <c r="L157" s="155"/>
      <c r="M157" s="155"/>
      <c r="N157" s="155"/>
      <c r="O157" s="155"/>
      <c r="P157" s="155"/>
      <c r="Q157" s="155"/>
      <c r="R157" s="155"/>
      <c r="S157" s="155"/>
      <c r="T157" s="155"/>
      <c r="U157" s="155"/>
      <c r="V157" s="155"/>
      <c r="W157" s="155"/>
      <c r="X157" s="155"/>
      <c r="Y157" s="155"/>
      <c r="Z157" s="155"/>
      <c r="AA157" s="155"/>
      <c r="AB157" s="155"/>
    </row>
    <row r="158">
      <c r="A158" s="155"/>
      <c r="B158" s="155"/>
      <c r="C158" s="813"/>
      <c r="D158" s="155"/>
      <c r="E158" s="858"/>
      <c r="F158" s="155"/>
      <c r="G158" s="858"/>
      <c r="H158" s="155"/>
      <c r="I158" s="155"/>
      <c r="J158" s="155"/>
      <c r="K158" s="155"/>
      <c r="L158" s="155"/>
      <c r="M158" s="155"/>
      <c r="N158" s="155"/>
      <c r="O158" s="155"/>
      <c r="P158" s="155"/>
      <c r="Q158" s="155"/>
      <c r="R158" s="155"/>
      <c r="S158" s="155"/>
      <c r="T158" s="155"/>
      <c r="U158" s="155"/>
      <c r="V158" s="155"/>
      <c r="W158" s="155"/>
      <c r="X158" s="155"/>
      <c r="Y158" s="155"/>
      <c r="Z158" s="155"/>
      <c r="AA158" s="155"/>
      <c r="AB158" s="155"/>
    </row>
    <row r="159">
      <c r="A159" s="155"/>
      <c r="B159" s="155"/>
      <c r="C159" s="813"/>
      <c r="D159" s="155"/>
      <c r="E159" s="858"/>
      <c r="F159" s="155"/>
      <c r="G159" s="858"/>
      <c r="H159" s="155"/>
      <c r="I159" s="155"/>
      <c r="J159" s="155"/>
      <c r="K159" s="155"/>
      <c r="L159" s="155"/>
      <c r="M159" s="155"/>
      <c r="N159" s="155"/>
      <c r="O159" s="155"/>
      <c r="P159" s="155"/>
      <c r="Q159" s="155"/>
      <c r="R159" s="155"/>
      <c r="S159" s="155"/>
      <c r="T159" s="155"/>
      <c r="U159" s="155"/>
      <c r="V159" s="155"/>
      <c r="W159" s="155"/>
      <c r="X159" s="155"/>
      <c r="Y159" s="155"/>
      <c r="Z159" s="155"/>
      <c r="AA159" s="155"/>
      <c r="AB159" s="155"/>
    </row>
    <row r="160">
      <c r="A160" s="155"/>
      <c r="B160" s="155"/>
      <c r="C160" s="813"/>
      <c r="D160" s="155"/>
      <c r="E160" s="858"/>
      <c r="F160" s="155"/>
      <c r="G160" s="858"/>
      <c r="H160" s="155"/>
      <c r="I160" s="155"/>
      <c r="J160" s="155"/>
      <c r="K160" s="155"/>
      <c r="L160" s="155"/>
      <c r="M160" s="155"/>
      <c r="N160" s="155"/>
      <c r="O160" s="155"/>
      <c r="P160" s="155"/>
      <c r="Q160" s="155"/>
      <c r="R160" s="155"/>
      <c r="S160" s="155"/>
      <c r="T160" s="155"/>
      <c r="U160" s="155"/>
      <c r="V160" s="155"/>
      <c r="W160" s="155"/>
      <c r="X160" s="155"/>
      <c r="Y160" s="155"/>
      <c r="Z160" s="155"/>
      <c r="AA160" s="155"/>
      <c r="AB160" s="155"/>
    </row>
    <row r="161">
      <c r="A161" s="155"/>
      <c r="B161" s="155"/>
      <c r="C161" s="813"/>
      <c r="D161" s="155"/>
      <c r="E161" s="858"/>
      <c r="F161" s="155"/>
      <c r="G161" s="858"/>
      <c r="H161" s="155"/>
      <c r="I161" s="155"/>
      <c r="J161" s="155"/>
      <c r="K161" s="155"/>
      <c r="L161" s="155"/>
      <c r="M161" s="155"/>
      <c r="N161" s="155"/>
      <c r="O161" s="155"/>
      <c r="P161" s="155"/>
      <c r="Q161" s="155"/>
      <c r="R161" s="155"/>
      <c r="S161" s="155"/>
      <c r="T161" s="155"/>
      <c r="U161" s="155"/>
      <c r="V161" s="155"/>
      <c r="W161" s="155"/>
      <c r="X161" s="155"/>
      <c r="Y161" s="155"/>
      <c r="Z161" s="155"/>
      <c r="AA161" s="155"/>
      <c r="AB161" s="155"/>
    </row>
    <row r="162">
      <c r="A162" s="155"/>
      <c r="B162" s="155"/>
      <c r="C162" s="813"/>
      <c r="D162" s="155"/>
      <c r="E162" s="858"/>
      <c r="F162" s="155"/>
      <c r="G162" s="858"/>
      <c r="H162" s="155"/>
      <c r="I162" s="155"/>
      <c r="J162" s="155"/>
      <c r="K162" s="155"/>
      <c r="L162" s="155"/>
      <c r="M162" s="155"/>
      <c r="N162" s="155"/>
      <c r="O162" s="155"/>
      <c r="P162" s="155"/>
      <c r="Q162" s="155"/>
      <c r="R162" s="155"/>
      <c r="S162" s="155"/>
      <c r="T162" s="155"/>
      <c r="U162" s="155"/>
      <c r="V162" s="155"/>
      <c r="W162" s="155"/>
      <c r="X162" s="155"/>
      <c r="Y162" s="155"/>
      <c r="Z162" s="155"/>
      <c r="AA162" s="155"/>
      <c r="AB162" s="155"/>
    </row>
    <row r="163">
      <c r="A163" s="155"/>
      <c r="B163" s="155"/>
      <c r="C163" s="813"/>
      <c r="D163" s="155"/>
      <c r="E163" s="858"/>
      <c r="F163" s="155"/>
      <c r="G163" s="858"/>
      <c r="H163" s="155"/>
      <c r="I163" s="155"/>
      <c r="J163" s="155"/>
      <c r="K163" s="155"/>
      <c r="L163" s="155"/>
      <c r="M163" s="155"/>
      <c r="N163" s="155"/>
      <c r="O163" s="155"/>
      <c r="P163" s="155"/>
      <c r="Q163" s="155"/>
      <c r="R163" s="155"/>
      <c r="S163" s="155"/>
      <c r="T163" s="155"/>
      <c r="U163" s="155"/>
      <c r="V163" s="155"/>
      <c r="W163" s="155"/>
      <c r="X163" s="155"/>
      <c r="Y163" s="155"/>
      <c r="Z163" s="155"/>
      <c r="AA163" s="155"/>
      <c r="AB163" s="155"/>
    </row>
    <row r="164">
      <c r="A164" s="155"/>
      <c r="B164" s="155"/>
      <c r="C164" s="813"/>
      <c r="D164" s="155"/>
      <c r="E164" s="858"/>
      <c r="F164" s="155"/>
      <c r="G164" s="858"/>
      <c r="H164" s="155"/>
      <c r="I164" s="155"/>
      <c r="J164" s="155"/>
      <c r="K164" s="155"/>
      <c r="L164" s="155"/>
      <c r="M164" s="155"/>
      <c r="N164" s="155"/>
      <c r="O164" s="155"/>
      <c r="P164" s="155"/>
      <c r="Q164" s="155"/>
      <c r="R164" s="155"/>
      <c r="S164" s="155"/>
      <c r="T164" s="155"/>
      <c r="U164" s="155"/>
      <c r="V164" s="155"/>
      <c r="W164" s="155"/>
      <c r="X164" s="155"/>
      <c r="Y164" s="155"/>
      <c r="Z164" s="155"/>
      <c r="AA164" s="155"/>
      <c r="AB164" s="155"/>
    </row>
    <row r="165">
      <c r="A165" s="155"/>
      <c r="B165" s="155"/>
      <c r="C165" s="813"/>
      <c r="D165" s="155"/>
      <c r="E165" s="858"/>
      <c r="F165" s="155"/>
      <c r="G165" s="858"/>
      <c r="H165" s="155"/>
      <c r="I165" s="155"/>
      <c r="J165" s="155"/>
      <c r="K165" s="155"/>
      <c r="L165" s="155"/>
      <c r="M165" s="155"/>
      <c r="N165" s="155"/>
      <c r="O165" s="155"/>
      <c r="P165" s="155"/>
      <c r="Q165" s="155"/>
      <c r="R165" s="155"/>
      <c r="S165" s="155"/>
      <c r="T165" s="155"/>
      <c r="U165" s="155"/>
      <c r="V165" s="155"/>
      <c r="W165" s="155"/>
      <c r="X165" s="155"/>
      <c r="Y165" s="155"/>
      <c r="Z165" s="155"/>
      <c r="AA165" s="155"/>
      <c r="AB165" s="155"/>
    </row>
    <row r="166">
      <c r="A166" s="155"/>
      <c r="B166" s="155"/>
      <c r="C166" s="813"/>
      <c r="D166" s="155"/>
      <c r="E166" s="858"/>
      <c r="F166" s="155"/>
      <c r="G166" s="858"/>
      <c r="H166" s="155"/>
      <c r="I166" s="155"/>
      <c r="J166" s="155"/>
      <c r="K166" s="155"/>
      <c r="L166" s="155"/>
      <c r="M166" s="155"/>
      <c r="N166" s="155"/>
      <c r="O166" s="155"/>
      <c r="P166" s="155"/>
      <c r="Q166" s="155"/>
      <c r="R166" s="155"/>
      <c r="S166" s="155"/>
      <c r="T166" s="155"/>
      <c r="U166" s="155"/>
      <c r="V166" s="155"/>
      <c r="W166" s="155"/>
      <c r="X166" s="155"/>
      <c r="Y166" s="155"/>
      <c r="Z166" s="155"/>
      <c r="AA166" s="155"/>
      <c r="AB166" s="155"/>
    </row>
    <row r="167">
      <c r="A167" s="155"/>
      <c r="B167" s="155"/>
      <c r="C167" s="813"/>
      <c r="D167" s="155"/>
      <c r="E167" s="858"/>
      <c r="F167" s="155"/>
      <c r="G167" s="858"/>
      <c r="H167" s="155"/>
      <c r="I167" s="155"/>
      <c r="J167" s="155"/>
      <c r="K167" s="155"/>
      <c r="L167" s="155"/>
      <c r="M167" s="155"/>
      <c r="N167" s="155"/>
      <c r="O167" s="155"/>
      <c r="P167" s="155"/>
      <c r="Q167" s="155"/>
      <c r="R167" s="155"/>
      <c r="S167" s="155"/>
      <c r="T167" s="155"/>
      <c r="U167" s="155"/>
      <c r="V167" s="155"/>
      <c r="W167" s="155"/>
      <c r="X167" s="155"/>
      <c r="Y167" s="155"/>
      <c r="Z167" s="155"/>
      <c r="AA167" s="155"/>
      <c r="AB167" s="155"/>
    </row>
    <row r="168">
      <c r="A168" s="155"/>
      <c r="B168" s="155"/>
      <c r="C168" s="813"/>
      <c r="D168" s="155"/>
      <c r="E168" s="858"/>
      <c r="F168" s="155"/>
      <c r="G168" s="858"/>
      <c r="H168" s="155"/>
      <c r="I168" s="155"/>
      <c r="J168" s="155"/>
      <c r="K168" s="155"/>
      <c r="L168" s="155"/>
      <c r="M168" s="155"/>
      <c r="N168" s="155"/>
      <c r="O168" s="155"/>
      <c r="P168" s="155"/>
      <c r="Q168" s="155"/>
      <c r="R168" s="155"/>
      <c r="S168" s="155"/>
      <c r="T168" s="155"/>
      <c r="U168" s="155"/>
      <c r="V168" s="155"/>
      <c r="W168" s="155"/>
      <c r="X168" s="155"/>
      <c r="Y168" s="155"/>
      <c r="Z168" s="155"/>
      <c r="AA168" s="155"/>
      <c r="AB168" s="155"/>
    </row>
    <row r="169">
      <c r="A169" s="155"/>
      <c r="B169" s="155"/>
      <c r="C169" s="813"/>
      <c r="D169" s="155"/>
      <c r="E169" s="858"/>
      <c r="F169" s="155"/>
      <c r="G169" s="858"/>
      <c r="H169" s="155"/>
      <c r="I169" s="155"/>
      <c r="J169" s="155"/>
      <c r="K169" s="155"/>
      <c r="L169" s="155"/>
      <c r="M169" s="155"/>
      <c r="N169" s="155"/>
      <c r="O169" s="155"/>
      <c r="P169" s="155"/>
      <c r="Q169" s="155"/>
      <c r="R169" s="155"/>
      <c r="S169" s="155"/>
      <c r="T169" s="155"/>
      <c r="U169" s="155"/>
      <c r="V169" s="155"/>
      <c r="W169" s="155"/>
      <c r="X169" s="155"/>
      <c r="Y169" s="155"/>
      <c r="Z169" s="155"/>
      <c r="AA169" s="155"/>
      <c r="AB169" s="155"/>
    </row>
    <row r="170">
      <c r="A170" s="155"/>
      <c r="B170" s="155"/>
      <c r="C170" s="813"/>
      <c r="D170" s="155"/>
      <c r="E170" s="858"/>
      <c r="F170" s="155"/>
      <c r="G170" s="858"/>
      <c r="H170" s="155"/>
      <c r="I170" s="155"/>
      <c r="J170" s="155"/>
      <c r="K170" s="155"/>
      <c r="L170" s="155"/>
      <c r="M170" s="155"/>
      <c r="N170" s="155"/>
      <c r="O170" s="155"/>
      <c r="P170" s="155"/>
      <c r="Q170" s="155"/>
      <c r="R170" s="155"/>
      <c r="S170" s="155"/>
      <c r="T170" s="155"/>
      <c r="U170" s="155"/>
      <c r="V170" s="155"/>
      <c r="W170" s="155"/>
      <c r="X170" s="155"/>
      <c r="Y170" s="155"/>
      <c r="Z170" s="155"/>
      <c r="AA170" s="155"/>
      <c r="AB170" s="155"/>
    </row>
    <row r="171">
      <c r="A171" s="155"/>
      <c r="B171" s="155"/>
      <c r="C171" s="813"/>
      <c r="D171" s="155"/>
      <c r="E171" s="858"/>
      <c r="F171" s="155"/>
      <c r="G171" s="858"/>
      <c r="H171" s="155"/>
      <c r="I171" s="155"/>
      <c r="J171" s="155"/>
      <c r="K171" s="155"/>
      <c r="L171" s="155"/>
      <c r="M171" s="155"/>
      <c r="N171" s="155"/>
      <c r="O171" s="155"/>
      <c r="P171" s="155"/>
      <c r="Q171" s="155"/>
      <c r="R171" s="155"/>
      <c r="S171" s="155"/>
      <c r="T171" s="155"/>
      <c r="U171" s="155"/>
      <c r="V171" s="155"/>
      <c r="W171" s="155"/>
      <c r="X171" s="155"/>
      <c r="Y171" s="155"/>
      <c r="Z171" s="155"/>
      <c r="AA171" s="155"/>
      <c r="AB171" s="155"/>
    </row>
    <row r="172">
      <c r="A172" s="155"/>
      <c r="B172" s="155"/>
      <c r="C172" s="813"/>
      <c r="D172" s="155"/>
      <c r="E172" s="858"/>
      <c r="F172" s="155"/>
      <c r="G172" s="858"/>
      <c r="H172" s="155"/>
      <c r="I172" s="155"/>
      <c r="J172" s="155"/>
      <c r="K172" s="155"/>
      <c r="L172" s="155"/>
      <c r="M172" s="155"/>
      <c r="N172" s="155"/>
      <c r="O172" s="155"/>
      <c r="P172" s="155"/>
      <c r="Q172" s="155"/>
      <c r="R172" s="155"/>
      <c r="S172" s="155"/>
      <c r="T172" s="155"/>
      <c r="U172" s="155"/>
      <c r="V172" s="155"/>
      <c r="W172" s="155"/>
      <c r="X172" s="155"/>
      <c r="Y172" s="155"/>
      <c r="Z172" s="155"/>
      <c r="AA172" s="155"/>
      <c r="AB172" s="155"/>
    </row>
    <row r="173">
      <c r="A173" s="155"/>
      <c r="B173" s="155"/>
      <c r="C173" s="813"/>
      <c r="D173" s="155"/>
      <c r="E173" s="858"/>
      <c r="F173" s="155"/>
      <c r="G173" s="858"/>
      <c r="H173" s="155"/>
      <c r="I173" s="155"/>
      <c r="J173" s="155"/>
      <c r="K173" s="155"/>
      <c r="L173" s="155"/>
      <c r="M173" s="155"/>
      <c r="N173" s="155"/>
      <c r="O173" s="155"/>
      <c r="P173" s="155"/>
      <c r="Q173" s="155"/>
      <c r="R173" s="155"/>
      <c r="S173" s="155"/>
      <c r="T173" s="155"/>
      <c r="U173" s="155"/>
      <c r="V173" s="155"/>
      <c r="W173" s="155"/>
      <c r="X173" s="155"/>
      <c r="Y173" s="155"/>
      <c r="Z173" s="155"/>
      <c r="AA173" s="155"/>
      <c r="AB173" s="155"/>
    </row>
    <row r="174">
      <c r="A174" s="155"/>
      <c r="B174" s="155"/>
      <c r="C174" s="813"/>
      <c r="D174" s="155"/>
      <c r="E174" s="858"/>
      <c r="F174" s="155"/>
      <c r="G174" s="858"/>
      <c r="H174" s="155"/>
      <c r="I174" s="155"/>
      <c r="J174" s="155"/>
      <c r="K174" s="155"/>
      <c r="L174" s="155"/>
      <c r="M174" s="155"/>
      <c r="N174" s="155"/>
      <c r="O174" s="155"/>
      <c r="P174" s="155"/>
      <c r="Q174" s="155"/>
      <c r="R174" s="155"/>
      <c r="S174" s="155"/>
      <c r="T174" s="155"/>
      <c r="U174" s="155"/>
      <c r="V174" s="155"/>
      <c r="W174" s="155"/>
      <c r="X174" s="155"/>
      <c r="Y174" s="155"/>
      <c r="Z174" s="155"/>
      <c r="AA174" s="155"/>
      <c r="AB174" s="155"/>
    </row>
    <row r="175">
      <c r="A175" s="155"/>
      <c r="B175" s="155"/>
      <c r="C175" s="813"/>
      <c r="D175" s="155"/>
      <c r="E175" s="858"/>
      <c r="F175" s="155"/>
      <c r="G175" s="858"/>
      <c r="H175" s="155"/>
      <c r="I175" s="155"/>
      <c r="J175" s="155"/>
      <c r="K175" s="155"/>
      <c r="L175" s="155"/>
      <c r="M175" s="155"/>
      <c r="N175" s="155"/>
      <c r="O175" s="155"/>
      <c r="P175" s="155"/>
      <c r="Q175" s="155"/>
      <c r="R175" s="155"/>
      <c r="S175" s="155"/>
      <c r="T175" s="155"/>
      <c r="U175" s="155"/>
      <c r="V175" s="155"/>
      <c r="W175" s="155"/>
      <c r="X175" s="155"/>
      <c r="Y175" s="155"/>
      <c r="Z175" s="155"/>
      <c r="AA175" s="155"/>
      <c r="AB175" s="155"/>
    </row>
    <row r="176">
      <c r="A176" s="155"/>
      <c r="B176" s="155"/>
      <c r="C176" s="813"/>
      <c r="D176" s="155"/>
      <c r="E176" s="858"/>
      <c r="F176" s="155"/>
      <c r="G176" s="858"/>
      <c r="H176" s="155"/>
      <c r="I176" s="155"/>
      <c r="J176" s="155"/>
      <c r="K176" s="155"/>
      <c r="L176" s="155"/>
      <c r="M176" s="155"/>
      <c r="N176" s="155"/>
      <c r="O176" s="155"/>
      <c r="P176" s="155"/>
      <c r="Q176" s="155"/>
      <c r="R176" s="155"/>
      <c r="S176" s="155"/>
      <c r="T176" s="155"/>
      <c r="U176" s="155"/>
      <c r="V176" s="155"/>
      <c r="W176" s="155"/>
      <c r="X176" s="155"/>
      <c r="Y176" s="155"/>
      <c r="Z176" s="155"/>
      <c r="AA176" s="155"/>
      <c r="AB176" s="155"/>
    </row>
    <row r="177">
      <c r="A177" s="155"/>
      <c r="B177" s="155"/>
      <c r="C177" s="813"/>
      <c r="D177" s="155"/>
      <c r="E177" s="858"/>
      <c r="F177" s="155"/>
      <c r="G177" s="858"/>
      <c r="H177" s="155"/>
      <c r="I177" s="155"/>
      <c r="J177" s="155"/>
      <c r="K177" s="155"/>
      <c r="L177" s="155"/>
      <c r="M177" s="155"/>
      <c r="N177" s="155"/>
      <c r="O177" s="155"/>
      <c r="P177" s="155"/>
      <c r="Q177" s="155"/>
      <c r="R177" s="155"/>
      <c r="S177" s="155"/>
      <c r="T177" s="155"/>
      <c r="U177" s="155"/>
      <c r="V177" s="155"/>
      <c r="W177" s="155"/>
      <c r="X177" s="155"/>
      <c r="Y177" s="155"/>
      <c r="Z177" s="155"/>
      <c r="AA177" s="155"/>
      <c r="AB177" s="155"/>
    </row>
    <row r="178">
      <c r="A178" s="155"/>
      <c r="B178" s="155"/>
      <c r="C178" s="813"/>
      <c r="D178" s="155"/>
      <c r="E178" s="858"/>
      <c r="F178" s="155"/>
      <c r="G178" s="858"/>
      <c r="H178" s="155"/>
      <c r="I178" s="155"/>
      <c r="J178" s="155"/>
      <c r="K178" s="155"/>
      <c r="L178" s="155"/>
      <c r="M178" s="155"/>
      <c r="N178" s="155"/>
      <c r="O178" s="155"/>
      <c r="P178" s="155"/>
      <c r="Q178" s="155"/>
      <c r="R178" s="155"/>
      <c r="S178" s="155"/>
      <c r="T178" s="155"/>
      <c r="U178" s="155"/>
      <c r="V178" s="155"/>
      <c r="W178" s="155"/>
      <c r="X178" s="155"/>
      <c r="Y178" s="155"/>
      <c r="Z178" s="155"/>
      <c r="AA178" s="155"/>
      <c r="AB178" s="155"/>
    </row>
    <row r="179">
      <c r="A179" s="155"/>
      <c r="B179" s="155"/>
      <c r="C179" s="813"/>
      <c r="D179" s="155"/>
      <c r="E179" s="858"/>
      <c r="F179" s="155"/>
      <c r="G179" s="858"/>
      <c r="H179" s="155"/>
      <c r="I179" s="155"/>
      <c r="J179" s="155"/>
      <c r="K179" s="155"/>
      <c r="L179" s="155"/>
      <c r="M179" s="155"/>
      <c r="N179" s="155"/>
      <c r="O179" s="155"/>
      <c r="P179" s="155"/>
      <c r="Q179" s="155"/>
      <c r="R179" s="155"/>
      <c r="S179" s="155"/>
      <c r="T179" s="155"/>
      <c r="U179" s="155"/>
      <c r="V179" s="155"/>
      <c r="W179" s="155"/>
      <c r="X179" s="155"/>
      <c r="Y179" s="155"/>
      <c r="Z179" s="155"/>
      <c r="AA179" s="155"/>
      <c r="AB179" s="155"/>
    </row>
    <row r="180">
      <c r="A180" s="155"/>
      <c r="B180" s="155"/>
      <c r="C180" s="813"/>
      <c r="D180" s="155"/>
      <c r="E180" s="858"/>
      <c r="F180" s="155"/>
      <c r="G180" s="858"/>
      <c r="H180" s="155"/>
      <c r="I180" s="155"/>
      <c r="J180" s="155"/>
      <c r="K180" s="155"/>
      <c r="L180" s="155"/>
      <c r="M180" s="155"/>
      <c r="N180" s="155"/>
      <c r="O180" s="155"/>
      <c r="P180" s="155"/>
      <c r="Q180" s="155"/>
      <c r="R180" s="155"/>
      <c r="S180" s="155"/>
      <c r="T180" s="155"/>
      <c r="U180" s="155"/>
      <c r="V180" s="155"/>
      <c r="W180" s="155"/>
      <c r="X180" s="155"/>
      <c r="Y180" s="155"/>
      <c r="Z180" s="155"/>
      <c r="AA180" s="155"/>
      <c r="AB180" s="155"/>
    </row>
    <row r="181">
      <c r="A181" s="155"/>
      <c r="B181" s="155"/>
      <c r="C181" s="813"/>
      <c r="D181" s="155"/>
      <c r="E181" s="858"/>
      <c r="F181" s="155"/>
      <c r="G181" s="858"/>
      <c r="H181" s="155"/>
      <c r="I181" s="155"/>
      <c r="J181" s="155"/>
      <c r="K181" s="155"/>
      <c r="L181" s="155"/>
      <c r="M181" s="155"/>
      <c r="N181" s="155"/>
      <c r="O181" s="155"/>
      <c r="P181" s="155"/>
      <c r="Q181" s="155"/>
      <c r="R181" s="155"/>
      <c r="S181" s="155"/>
      <c r="T181" s="155"/>
      <c r="U181" s="155"/>
      <c r="V181" s="155"/>
      <c r="W181" s="155"/>
      <c r="X181" s="155"/>
      <c r="Y181" s="155"/>
      <c r="Z181" s="155"/>
      <c r="AA181" s="155"/>
      <c r="AB181" s="155"/>
    </row>
    <row r="182">
      <c r="A182" s="155"/>
      <c r="B182" s="155"/>
      <c r="C182" s="813"/>
      <c r="D182" s="155"/>
      <c r="E182" s="858"/>
      <c r="F182" s="155"/>
      <c r="G182" s="858"/>
      <c r="H182" s="155"/>
      <c r="I182" s="155"/>
      <c r="J182" s="155"/>
      <c r="K182" s="155"/>
      <c r="L182" s="155"/>
      <c r="M182" s="155"/>
      <c r="N182" s="155"/>
      <c r="O182" s="155"/>
      <c r="P182" s="155"/>
      <c r="Q182" s="155"/>
      <c r="R182" s="155"/>
      <c r="S182" s="155"/>
      <c r="T182" s="155"/>
      <c r="U182" s="155"/>
      <c r="V182" s="155"/>
      <c r="W182" s="155"/>
      <c r="X182" s="155"/>
      <c r="Y182" s="155"/>
      <c r="Z182" s="155"/>
      <c r="AA182" s="155"/>
      <c r="AB182" s="155"/>
    </row>
    <row r="183">
      <c r="A183" s="155"/>
      <c r="B183" s="155"/>
      <c r="C183" s="813"/>
      <c r="D183" s="155"/>
      <c r="E183" s="858"/>
      <c r="F183" s="155"/>
      <c r="G183" s="858"/>
      <c r="H183" s="155"/>
      <c r="I183" s="155"/>
      <c r="J183" s="155"/>
      <c r="K183" s="155"/>
      <c r="L183" s="155"/>
      <c r="M183" s="155"/>
      <c r="N183" s="155"/>
      <c r="O183" s="155"/>
      <c r="P183" s="155"/>
      <c r="Q183" s="155"/>
      <c r="R183" s="155"/>
      <c r="S183" s="155"/>
      <c r="T183" s="155"/>
      <c r="U183" s="155"/>
      <c r="V183" s="155"/>
      <c r="W183" s="155"/>
      <c r="X183" s="155"/>
      <c r="Y183" s="155"/>
      <c r="Z183" s="155"/>
      <c r="AA183" s="155"/>
      <c r="AB183" s="155"/>
    </row>
    <row r="184">
      <c r="A184" s="155"/>
      <c r="B184" s="155"/>
      <c r="C184" s="813"/>
      <c r="D184" s="155"/>
      <c r="E184" s="858"/>
      <c r="F184" s="155"/>
      <c r="G184" s="858"/>
      <c r="H184" s="155"/>
      <c r="I184" s="155"/>
      <c r="J184" s="155"/>
      <c r="K184" s="155"/>
      <c r="L184" s="155"/>
      <c r="M184" s="155"/>
      <c r="N184" s="155"/>
      <c r="O184" s="155"/>
      <c r="P184" s="155"/>
      <c r="Q184" s="155"/>
      <c r="R184" s="155"/>
      <c r="S184" s="155"/>
      <c r="T184" s="155"/>
      <c r="U184" s="155"/>
      <c r="V184" s="155"/>
      <c r="W184" s="155"/>
      <c r="X184" s="155"/>
      <c r="Y184" s="155"/>
      <c r="Z184" s="155"/>
      <c r="AA184" s="155"/>
      <c r="AB184" s="155"/>
    </row>
    <row r="185">
      <c r="A185" s="155"/>
      <c r="B185" s="155"/>
      <c r="C185" s="813"/>
      <c r="D185" s="155"/>
      <c r="E185" s="858"/>
      <c r="F185" s="155"/>
      <c r="G185" s="858"/>
      <c r="H185" s="155"/>
      <c r="I185" s="155"/>
      <c r="J185" s="155"/>
      <c r="K185" s="155"/>
      <c r="L185" s="155"/>
      <c r="M185" s="155"/>
      <c r="N185" s="155"/>
      <c r="O185" s="155"/>
      <c r="P185" s="155"/>
      <c r="Q185" s="155"/>
      <c r="R185" s="155"/>
      <c r="S185" s="155"/>
      <c r="T185" s="155"/>
      <c r="U185" s="155"/>
      <c r="V185" s="155"/>
      <c r="W185" s="155"/>
      <c r="X185" s="155"/>
      <c r="Y185" s="155"/>
      <c r="Z185" s="155"/>
      <c r="AA185" s="155"/>
      <c r="AB185" s="155"/>
    </row>
    <row r="186">
      <c r="A186" s="155"/>
      <c r="B186" s="155"/>
      <c r="C186" s="813"/>
      <c r="D186" s="155"/>
      <c r="E186" s="858"/>
      <c r="F186" s="155"/>
      <c r="G186" s="858"/>
      <c r="H186" s="155"/>
      <c r="I186" s="155"/>
      <c r="J186" s="155"/>
      <c r="K186" s="155"/>
      <c r="L186" s="155"/>
      <c r="M186" s="155"/>
      <c r="N186" s="155"/>
      <c r="O186" s="155"/>
      <c r="P186" s="155"/>
      <c r="Q186" s="155"/>
      <c r="R186" s="155"/>
      <c r="S186" s="155"/>
      <c r="T186" s="155"/>
      <c r="U186" s="155"/>
      <c r="V186" s="155"/>
      <c r="W186" s="155"/>
      <c r="X186" s="155"/>
      <c r="Y186" s="155"/>
      <c r="Z186" s="155"/>
      <c r="AA186" s="155"/>
      <c r="AB186" s="155"/>
    </row>
    <row r="187">
      <c r="A187" s="155"/>
      <c r="B187" s="155"/>
      <c r="C187" s="813"/>
      <c r="D187" s="155"/>
      <c r="E187" s="858"/>
      <c r="F187" s="155"/>
      <c r="G187" s="858"/>
      <c r="H187" s="155"/>
      <c r="I187" s="155"/>
      <c r="J187" s="155"/>
      <c r="K187" s="155"/>
      <c r="L187" s="155"/>
      <c r="M187" s="155"/>
      <c r="N187" s="155"/>
      <c r="O187" s="155"/>
      <c r="P187" s="155"/>
      <c r="Q187" s="155"/>
      <c r="R187" s="155"/>
      <c r="S187" s="155"/>
      <c r="T187" s="155"/>
      <c r="U187" s="155"/>
      <c r="V187" s="155"/>
      <c r="W187" s="155"/>
      <c r="X187" s="155"/>
      <c r="Y187" s="155"/>
      <c r="Z187" s="155"/>
      <c r="AA187" s="155"/>
      <c r="AB187" s="155"/>
    </row>
    <row r="188">
      <c r="A188" s="155"/>
      <c r="B188" s="155"/>
      <c r="C188" s="813"/>
      <c r="D188" s="155"/>
      <c r="E188" s="858"/>
      <c r="F188" s="155"/>
      <c r="G188" s="858"/>
      <c r="H188" s="155"/>
      <c r="I188" s="155"/>
      <c r="J188" s="155"/>
      <c r="K188" s="155"/>
      <c r="L188" s="155"/>
      <c r="M188" s="155"/>
      <c r="N188" s="155"/>
      <c r="O188" s="155"/>
      <c r="P188" s="155"/>
      <c r="Q188" s="155"/>
      <c r="R188" s="155"/>
      <c r="S188" s="155"/>
      <c r="T188" s="155"/>
      <c r="U188" s="155"/>
      <c r="V188" s="155"/>
      <c r="W188" s="155"/>
      <c r="X188" s="155"/>
      <c r="Y188" s="155"/>
      <c r="Z188" s="155"/>
      <c r="AA188" s="155"/>
      <c r="AB188" s="155"/>
    </row>
    <row r="189">
      <c r="A189" s="155"/>
      <c r="B189" s="155"/>
      <c r="C189" s="813"/>
      <c r="D189" s="155"/>
      <c r="E189" s="858"/>
      <c r="F189" s="155"/>
      <c r="G189" s="858"/>
      <c r="H189" s="155"/>
      <c r="I189" s="155"/>
      <c r="J189" s="155"/>
      <c r="K189" s="155"/>
      <c r="L189" s="155"/>
      <c r="M189" s="155"/>
      <c r="N189" s="155"/>
      <c r="O189" s="155"/>
      <c r="P189" s="155"/>
      <c r="Q189" s="155"/>
      <c r="R189" s="155"/>
      <c r="S189" s="155"/>
      <c r="T189" s="155"/>
      <c r="U189" s="155"/>
      <c r="V189" s="155"/>
      <c r="W189" s="155"/>
      <c r="X189" s="155"/>
      <c r="Y189" s="155"/>
      <c r="Z189" s="155"/>
      <c r="AA189" s="155"/>
      <c r="AB189" s="155"/>
    </row>
    <row r="190">
      <c r="A190" s="155"/>
      <c r="B190" s="155"/>
      <c r="C190" s="813"/>
      <c r="D190" s="155"/>
      <c r="E190" s="858"/>
      <c r="F190" s="155"/>
      <c r="G190" s="858"/>
      <c r="H190" s="155"/>
      <c r="I190" s="155"/>
      <c r="J190" s="155"/>
      <c r="K190" s="155"/>
      <c r="L190" s="155"/>
      <c r="M190" s="155"/>
      <c r="N190" s="155"/>
      <c r="O190" s="155"/>
      <c r="P190" s="155"/>
      <c r="Q190" s="155"/>
      <c r="R190" s="155"/>
      <c r="S190" s="155"/>
      <c r="T190" s="155"/>
      <c r="U190" s="155"/>
      <c r="V190" s="155"/>
      <c r="W190" s="155"/>
      <c r="X190" s="155"/>
      <c r="Y190" s="155"/>
      <c r="Z190" s="155"/>
      <c r="AA190" s="155"/>
      <c r="AB190" s="155"/>
    </row>
    <row r="191">
      <c r="A191" s="155"/>
      <c r="B191" s="155"/>
      <c r="C191" s="813"/>
      <c r="D191" s="155"/>
      <c r="E191" s="858"/>
      <c r="F191" s="155"/>
      <c r="G191" s="858"/>
      <c r="H191" s="155"/>
      <c r="I191" s="155"/>
      <c r="J191" s="155"/>
      <c r="K191" s="155"/>
      <c r="L191" s="155"/>
      <c r="M191" s="155"/>
      <c r="N191" s="155"/>
      <c r="O191" s="155"/>
      <c r="P191" s="155"/>
      <c r="Q191" s="155"/>
      <c r="R191" s="155"/>
      <c r="S191" s="155"/>
      <c r="T191" s="155"/>
      <c r="U191" s="155"/>
      <c r="V191" s="155"/>
      <c r="W191" s="155"/>
      <c r="X191" s="155"/>
      <c r="Y191" s="155"/>
      <c r="Z191" s="155"/>
      <c r="AA191" s="155"/>
      <c r="AB191" s="155"/>
    </row>
    <row r="192">
      <c r="A192" s="155"/>
      <c r="B192" s="155"/>
      <c r="C192" s="813"/>
      <c r="D192" s="155"/>
      <c r="E192" s="858"/>
      <c r="F192" s="155"/>
      <c r="G192" s="858"/>
      <c r="H192" s="155"/>
      <c r="I192" s="155"/>
      <c r="J192" s="155"/>
      <c r="K192" s="155"/>
      <c r="L192" s="155"/>
      <c r="M192" s="155"/>
      <c r="N192" s="155"/>
      <c r="O192" s="155"/>
      <c r="P192" s="155"/>
      <c r="Q192" s="155"/>
      <c r="R192" s="155"/>
      <c r="S192" s="155"/>
      <c r="T192" s="155"/>
      <c r="U192" s="155"/>
      <c r="V192" s="155"/>
      <c r="W192" s="155"/>
      <c r="X192" s="155"/>
      <c r="Y192" s="155"/>
      <c r="Z192" s="155"/>
      <c r="AA192" s="155"/>
      <c r="AB192" s="155"/>
    </row>
    <row r="193">
      <c r="A193" s="155"/>
      <c r="B193" s="155"/>
      <c r="C193" s="813"/>
      <c r="D193" s="155"/>
      <c r="E193" s="858"/>
      <c r="F193" s="155"/>
      <c r="G193" s="858"/>
      <c r="H193" s="155"/>
      <c r="I193" s="155"/>
      <c r="J193" s="155"/>
      <c r="K193" s="155"/>
      <c r="L193" s="155"/>
      <c r="M193" s="155"/>
      <c r="N193" s="155"/>
      <c r="O193" s="155"/>
      <c r="P193" s="155"/>
      <c r="Q193" s="155"/>
      <c r="R193" s="155"/>
      <c r="S193" s="155"/>
      <c r="T193" s="155"/>
      <c r="U193" s="155"/>
      <c r="V193" s="155"/>
      <c r="W193" s="155"/>
      <c r="X193" s="155"/>
      <c r="Y193" s="155"/>
      <c r="Z193" s="155"/>
      <c r="AA193" s="155"/>
      <c r="AB193" s="155"/>
    </row>
    <row r="194">
      <c r="A194" s="155"/>
      <c r="B194" s="155"/>
      <c r="C194" s="813"/>
      <c r="D194" s="155"/>
      <c r="E194" s="858"/>
      <c r="F194" s="155"/>
      <c r="G194" s="858"/>
      <c r="H194" s="155"/>
      <c r="I194" s="155"/>
      <c r="J194" s="155"/>
      <c r="K194" s="155"/>
      <c r="L194" s="155"/>
      <c r="M194" s="155"/>
      <c r="N194" s="155"/>
      <c r="O194" s="155"/>
      <c r="P194" s="155"/>
      <c r="Q194" s="155"/>
      <c r="R194" s="155"/>
      <c r="S194" s="155"/>
      <c r="T194" s="155"/>
      <c r="U194" s="155"/>
      <c r="V194" s="155"/>
      <c r="W194" s="155"/>
      <c r="X194" s="155"/>
      <c r="Y194" s="155"/>
      <c r="Z194" s="155"/>
      <c r="AA194" s="155"/>
      <c r="AB194" s="155"/>
    </row>
    <row r="195">
      <c r="A195" s="155"/>
      <c r="B195" s="155"/>
      <c r="C195" s="813"/>
      <c r="D195" s="155"/>
      <c r="E195" s="858"/>
      <c r="F195" s="155"/>
      <c r="G195" s="858"/>
      <c r="H195" s="155"/>
      <c r="I195" s="155"/>
      <c r="J195" s="155"/>
      <c r="K195" s="155"/>
      <c r="L195" s="155"/>
      <c r="M195" s="155"/>
      <c r="N195" s="155"/>
      <c r="O195" s="155"/>
      <c r="P195" s="155"/>
      <c r="Q195" s="155"/>
      <c r="R195" s="155"/>
      <c r="S195" s="155"/>
      <c r="T195" s="155"/>
      <c r="U195" s="155"/>
      <c r="V195" s="155"/>
      <c r="W195" s="155"/>
      <c r="X195" s="155"/>
      <c r="Y195" s="155"/>
      <c r="Z195" s="155"/>
      <c r="AA195" s="155"/>
      <c r="AB195" s="155"/>
    </row>
    <row r="196">
      <c r="A196" s="155"/>
      <c r="B196" s="155"/>
      <c r="C196" s="813"/>
      <c r="D196" s="155"/>
      <c r="E196" s="858"/>
      <c r="F196" s="155"/>
      <c r="G196" s="858"/>
      <c r="H196" s="155"/>
      <c r="I196" s="155"/>
      <c r="J196" s="155"/>
      <c r="K196" s="155"/>
      <c r="L196" s="155"/>
      <c r="M196" s="155"/>
      <c r="N196" s="155"/>
      <c r="O196" s="155"/>
      <c r="P196" s="155"/>
      <c r="Q196" s="155"/>
      <c r="R196" s="155"/>
      <c r="S196" s="155"/>
      <c r="T196" s="155"/>
      <c r="U196" s="155"/>
      <c r="V196" s="155"/>
      <c r="W196" s="155"/>
      <c r="X196" s="155"/>
      <c r="Y196" s="155"/>
      <c r="Z196" s="155"/>
      <c r="AA196" s="155"/>
      <c r="AB196" s="155"/>
    </row>
    <row r="197">
      <c r="A197" s="155"/>
      <c r="B197" s="155"/>
      <c r="C197" s="813"/>
      <c r="D197" s="155"/>
      <c r="E197" s="858"/>
      <c r="F197" s="155"/>
      <c r="G197" s="858"/>
      <c r="H197" s="155"/>
      <c r="I197" s="155"/>
      <c r="J197" s="155"/>
      <c r="K197" s="155"/>
      <c r="L197" s="155"/>
      <c r="M197" s="155"/>
      <c r="N197" s="155"/>
      <c r="O197" s="155"/>
      <c r="P197" s="155"/>
      <c r="Q197" s="155"/>
      <c r="R197" s="155"/>
      <c r="S197" s="155"/>
      <c r="T197" s="155"/>
      <c r="U197" s="155"/>
      <c r="V197" s="155"/>
      <c r="W197" s="155"/>
      <c r="X197" s="155"/>
      <c r="Y197" s="155"/>
      <c r="Z197" s="155"/>
      <c r="AA197" s="155"/>
      <c r="AB197" s="155"/>
    </row>
    <row r="198">
      <c r="A198" s="155"/>
      <c r="B198" s="155"/>
      <c r="C198" s="813"/>
      <c r="D198" s="155"/>
      <c r="E198" s="858"/>
      <c r="F198" s="155"/>
      <c r="G198" s="858"/>
      <c r="H198" s="155"/>
      <c r="I198" s="155"/>
      <c r="J198" s="155"/>
      <c r="K198" s="155"/>
      <c r="L198" s="155"/>
      <c r="M198" s="155"/>
      <c r="N198" s="155"/>
      <c r="O198" s="155"/>
      <c r="P198" s="155"/>
      <c r="Q198" s="155"/>
      <c r="R198" s="155"/>
      <c r="S198" s="155"/>
      <c r="T198" s="155"/>
      <c r="U198" s="155"/>
      <c r="V198" s="155"/>
      <c r="W198" s="155"/>
      <c r="X198" s="155"/>
      <c r="Y198" s="155"/>
      <c r="Z198" s="155"/>
      <c r="AA198" s="155"/>
      <c r="AB198" s="155"/>
    </row>
    <row r="199">
      <c r="A199" s="155"/>
      <c r="B199" s="155"/>
      <c r="C199" s="813"/>
      <c r="D199" s="155"/>
      <c r="E199" s="858"/>
      <c r="F199" s="155"/>
      <c r="G199" s="858"/>
      <c r="H199" s="155"/>
      <c r="I199" s="155"/>
      <c r="J199" s="155"/>
      <c r="K199" s="155"/>
      <c r="L199" s="155"/>
      <c r="M199" s="155"/>
      <c r="N199" s="155"/>
      <c r="O199" s="155"/>
      <c r="P199" s="155"/>
      <c r="Q199" s="155"/>
      <c r="R199" s="155"/>
      <c r="S199" s="155"/>
      <c r="T199" s="155"/>
      <c r="U199" s="155"/>
      <c r="V199" s="155"/>
      <c r="W199" s="155"/>
      <c r="X199" s="155"/>
      <c r="Y199" s="155"/>
      <c r="Z199" s="155"/>
      <c r="AA199" s="155"/>
      <c r="AB199" s="155"/>
    </row>
    <row r="200">
      <c r="A200" s="155"/>
      <c r="B200" s="155"/>
      <c r="C200" s="813"/>
      <c r="D200" s="155"/>
      <c r="E200" s="858"/>
      <c r="F200" s="155"/>
      <c r="G200" s="858"/>
      <c r="H200" s="155"/>
      <c r="I200" s="155"/>
      <c r="J200" s="155"/>
      <c r="K200" s="155"/>
      <c r="L200" s="155"/>
      <c r="M200" s="155"/>
      <c r="N200" s="155"/>
      <c r="O200" s="155"/>
      <c r="P200" s="155"/>
      <c r="Q200" s="155"/>
      <c r="R200" s="155"/>
      <c r="S200" s="155"/>
      <c r="T200" s="155"/>
      <c r="U200" s="155"/>
      <c r="V200" s="155"/>
      <c r="W200" s="155"/>
      <c r="X200" s="155"/>
      <c r="Y200" s="155"/>
      <c r="Z200" s="155"/>
      <c r="AA200" s="155"/>
      <c r="AB200" s="155"/>
    </row>
    <row r="201">
      <c r="A201" s="155"/>
      <c r="B201" s="155"/>
      <c r="C201" s="813"/>
      <c r="D201" s="155"/>
      <c r="E201" s="858"/>
      <c r="F201" s="155"/>
      <c r="G201" s="858"/>
      <c r="H201" s="155"/>
      <c r="I201" s="155"/>
      <c r="J201" s="155"/>
      <c r="K201" s="155"/>
      <c r="L201" s="155"/>
      <c r="M201" s="155"/>
      <c r="N201" s="155"/>
      <c r="O201" s="155"/>
      <c r="P201" s="155"/>
      <c r="Q201" s="155"/>
      <c r="R201" s="155"/>
      <c r="S201" s="155"/>
      <c r="T201" s="155"/>
      <c r="U201" s="155"/>
      <c r="V201" s="155"/>
      <c r="W201" s="155"/>
      <c r="X201" s="155"/>
      <c r="Y201" s="155"/>
      <c r="Z201" s="155"/>
      <c r="AA201" s="155"/>
      <c r="AB201" s="155"/>
    </row>
    <row r="202">
      <c r="A202" s="155"/>
      <c r="B202" s="155"/>
      <c r="C202" s="813"/>
      <c r="D202" s="155"/>
      <c r="E202" s="858"/>
      <c r="F202" s="155"/>
      <c r="G202" s="858"/>
      <c r="H202" s="155"/>
      <c r="I202" s="155"/>
      <c r="J202" s="155"/>
      <c r="K202" s="155"/>
      <c r="L202" s="155"/>
      <c r="M202" s="155"/>
      <c r="N202" s="155"/>
      <c r="O202" s="155"/>
      <c r="P202" s="155"/>
      <c r="Q202" s="155"/>
      <c r="R202" s="155"/>
      <c r="S202" s="155"/>
      <c r="T202" s="155"/>
      <c r="U202" s="155"/>
      <c r="V202" s="155"/>
      <c r="W202" s="155"/>
      <c r="X202" s="155"/>
      <c r="Y202" s="155"/>
      <c r="Z202" s="155"/>
      <c r="AA202" s="155"/>
      <c r="AB202" s="155"/>
    </row>
    <row r="203">
      <c r="A203" s="155"/>
      <c r="B203" s="155"/>
      <c r="C203" s="813"/>
      <c r="D203" s="155"/>
      <c r="E203" s="858"/>
      <c r="F203" s="155"/>
      <c r="G203" s="858"/>
      <c r="H203" s="155"/>
      <c r="I203" s="155"/>
      <c r="J203" s="155"/>
      <c r="K203" s="155"/>
      <c r="L203" s="155"/>
      <c r="M203" s="155"/>
      <c r="N203" s="155"/>
      <c r="O203" s="155"/>
      <c r="P203" s="155"/>
      <c r="Q203" s="155"/>
      <c r="R203" s="155"/>
      <c r="S203" s="155"/>
      <c r="T203" s="155"/>
      <c r="U203" s="155"/>
      <c r="V203" s="155"/>
      <c r="W203" s="155"/>
      <c r="X203" s="155"/>
      <c r="Y203" s="155"/>
      <c r="Z203" s="155"/>
      <c r="AA203" s="155"/>
      <c r="AB203" s="155"/>
    </row>
    <row r="204">
      <c r="A204" s="155"/>
      <c r="B204" s="155"/>
      <c r="C204" s="813"/>
      <c r="D204" s="155"/>
      <c r="E204" s="858"/>
      <c r="F204" s="155"/>
      <c r="G204" s="858"/>
      <c r="H204" s="155"/>
      <c r="I204" s="155"/>
      <c r="J204" s="155"/>
      <c r="K204" s="155"/>
      <c r="L204" s="155"/>
      <c r="M204" s="155"/>
      <c r="N204" s="155"/>
      <c r="O204" s="155"/>
      <c r="P204" s="155"/>
      <c r="Q204" s="155"/>
      <c r="R204" s="155"/>
      <c r="S204" s="155"/>
      <c r="T204" s="155"/>
      <c r="U204" s="155"/>
      <c r="V204" s="155"/>
      <c r="W204" s="155"/>
      <c r="X204" s="155"/>
      <c r="Y204" s="155"/>
      <c r="Z204" s="155"/>
      <c r="AA204" s="155"/>
      <c r="AB204" s="155"/>
    </row>
    <row r="205">
      <c r="A205" s="155"/>
      <c r="B205" s="155"/>
      <c r="C205" s="813"/>
      <c r="D205" s="155"/>
      <c r="E205" s="858"/>
      <c r="F205" s="155"/>
      <c r="G205" s="858"/>
      <c r="H205" s="155"/>
      <c r="I205" s="155"/>
      <c r="J205" s="155"/>
      <c r="K205" s="155"/>
      <c r="L205" s="155"/>
      <c r="M205" s="155"/>
      <c r="N205" s="155"/>
      <c r="O205" s="155"/>
      <c r="P205" s="155"/>
      <c r="Q205" s="155"/>
      <c r="R205" s="155"/>
      <c r="S205" s="155"/>
      <c r="T205" s="155"/>
      <c r="U205" s="155"/>
      <c r="V205" s="155"/>
      <c r="W205" s="155"/>
      <c r="X205" s="155"/>
      <c r="Y205" s="155"/>
      <c r="Z205" s="155"/>
      <c r="AA205" s="155"/>
      <c r="AB205" s="155"/>
    </row>
    <row r="206">
      <c r="A206" s="155"/>
      <c r="B206" s="155"/>
      <c r="C206" s="813"/>
      <c r="D206" s="155"/>
      <c r="E206" s="858"/>
      <c r="F206" s="155"/>
      <c r="G206" s="858"/>
      <c r="H206" s="155"/>
      <c r="I206" s="155"/>
      <c r="J206" s="155"/>
      <c r="K206" s="155"/>
      <c r="L206" s="155"/>
      <c r="M206" s="155"/>
      <c r="N206" s="155"/>
      <c r="O206" s="155"/>
      <c r="P206" s="155"/>
      <c r="Q206" s="155"/>
      <c r="R206" s="155"/>
      <c r="S206" s="155"/>
      <c r="T206" s="155"/>
      <c r="U206" s="155"/>
      <c r="V206" s="155"/>
      <c r="W206" s="155"/>
      <c r="X206" s="155"/>
      <c r="Y206" s="155"/>
      <c r="Z206" s="155"/>
      <c r="AA206" s="155"/>
      <c r="AB206" s="155"/>
    </row>
    <row r="207">
      <c r="A207" s="155"/>
      <c r="B207" s="155"/>
      <c r="C207" s="813"/>
      <c r="D207" s="155"/>
      <c r="E207" s="858"/>
      <c r="F207" s="155"/>
      <c r="G207" s="858"/>
      <c r="H207" s="155"/>
      <c r="I207" s="155"/>
      <c r="J207" s="155"/>
      <c r="K207" s="155"/>
      <c r="L207" s="155"/>
      <c r="M207" s="155"/>
      <c r="N207" s="155"/>
      <c r="O207" s="155"/>
      <c r="P207" s="155"/>
      <c r="Q207" s="155"/>
      <c r="R207" s="155"/>
      <c r="S207" s="155"/>
      <c r="T207" s="155"/>
      <c r="U207" s="155"/>
      <c r="V207" s="155"/>
      <c r="W207" s="155"/>
      <c r="X207" s="155"/>
      <c r="Y207" s="155"/>
      <c r="Z207" s="155"/>
      <c r="AA207" s="155"/>
      <c r="AB207" s="155"/>
    </row>
    <row r="208">
      <c r="A208" s="155"/>
      <c r="B208" s="155"/>
      <c r="C208" s="813"/>
      <c r="D208" s="155"/>
      <c r="E208" s="858"/>
      <c r="F208" s="155"/>
      <c r="G208" s="858"/>
      <c r="H208" s="155"/>
      <c r="I208" s="155"/>
      <c r="J208" s="155"/>
      <c r="K208" s="155"/>
      <c r="L208" s="155"/>
      <c r="M208" s="155"/>
      <c r="N208" s="155"/>
      <c r="O208" s="155"/>
      <c r="P208" s="155"/>
      <c r="Q208" s="155"/>
      <c r="R208" s="155"/>
      <c r="S208" s="155"/>
      <c r="T208" s="155"/>
      <c r="U208" s="155"/>
      <c r="V208" s="155"/>
      <c r="W208" s="155"/>
      <c r="X208" s="155"/>
      <c r="Y208" s="155"/>
      <c r="Z208" s="155"/>
      <c r="AA208" s="155"/>
      <c r="AB208" s="155"/>
    </row>
    <row r="209">
      <c r="A209" s="155"/>
      <c r="B209" s="155"/>
      <c r="C209" s="813"/>
      <c r="D209" s="155"/>
      <c r="E209" s="858"/>
      <c r="F209" s="155"/>
      <c r="G209" s="858"/>
      <c r="H209" s="155"/>
      <c r="I209" s="155"/>
      <c r="J209" s="155"/>
      <c r="K209" s="155"/>
      <c r="L209" s="155"/>
      <c r="M209" s="155"/>
      <c r="N209" s="155"/>
      <c r="O209" s="155"/>
      <c r="P209" s="155"/>
      <c r="Q209" s="155"/>
      <c r="R209" s="155"/>
      <c r="S209" s="155"/>
      <c r="T209" s="155"/>
      <c r="U209" s="155"/>
      <c r="V209" s="155"/>
      <c r="W209" s="155"/>
      <c r="X209" s="155"/>
      <c r="Y209" s="155"/>
      <c r="Z209" s="155"/>
      <c r="AA209" s="155"/>
      <c r="AB209" s="155"/>
    </row>
    <row r="210">
      <c r="A210" s="155"/>
      <c r="B210" s="155"/>
      <c r="C210" s="813"/>
      <c r="D210" s="155"/>
      <c r="E210" s="858"/>
      <c r="F210" s="155"/>
      <c r="G210" s="858"/>
      <c r="H210" s="155"/>
      <c r="I210" s="155"/>
      <c r="J210" s="155"/>
      <c r="K210" s="155"/>
      <c r="L210" s="155"/>
      <c r="M210" s="155"/>
      <c r="N210" s="155"/>
      <c r="O210" s="155"/>
      <c r="P210" s="155"/>
      <c r="Q210" s="155"/>
      <c r="R210" s="155"/>
      <c r="S210" s="155"/>
      <c r="T210" s="155"/>
      <c r="U210" s="155"/>
      <c r="V210" s="155"/>
      <c r="W210" s="155"/>
      <c r="X210" s="155"/>
      <c r="Y210" s="155"/>
      <c r="Z210" s="155"/>
      <c r="AA210" s="155"/>
      <c r="AB210" s="155"/>
    </row>
    <row r="211">
      <c r="A211" s="155"/>
      <c r="B211" s="155"/>
      <c r="C211" s="813"/>
      <c r="D211" s="155"/>
      <c r="E211" s="858"/>
      <c r="F211" s="155"/>
      <c r="G211" s="858"/>
      <c r="H211" s="155"/>
      <c r="I211" s="155"/>
      <c r="J211" s="155"/>
      <c r="K211" s="155"/>
      <c r="L211" s="155"/>
      <c r="M211" s="155"/>
      <c r="N211" s="155"/>
      <c r="O211" s="155"/>
      <c r="P211" s="155"/>
      <c r="Q211" s="155"/>
      <c r="R211" s="155"/>
      <c r="S211" s="155"/>
      <c r="T211" s="155"/>
      <c r="U211" s="155"/>
      <c r="V211" s="155"/>
      <c r="W211" s="155"/>
      <c r="X211" s="155"/>
      <c r="Y211" s="155"/>
      <c r="Z211" s="155"/>
      <c r="AA211" s="155"/>
      <c r="AB211" s="155"/>
    </row>
    <row r="212">
      <c r="A212" s="155"/>
      <c r="B212" s="155"/>
      <c r="C212" s="813"/>
      <c r="D212" s="155"/>
      <c r="E212" s="858"/>
      <c r="F212" s="155"/>
      <c r="G212" s="858"/>
      <c r="H212" s="155"/>
      <c r="I212" s="155"/>
      <c r="J212" s="155"/>
      <c r="K212" s="155"/>
      <c r="L212" s="155"/>
      <c r="M212" s="155"/>
      <c r="N212" s="155"/>
      <c r="O212" s="155"/>
      <c r="P212" s="155"/>
      <c r="Q212" s="155"/>
      <c r="R212" s="155"/>
      <c r="S212" s="155"/>
      <c r="T212" s="155"/>
      <c r="U212" s="155"/>
      <c r="V212" s="155"/>
      <c r="W212" s="155"/>
      <c r="X212" s="155"/>
      <c r="Y212" s="155"/>
      <c r="Z212" s="155"/>
      <c r="AA212" s="155"/>
      <c r="AB212" s="155"/>
    </row>
    <row r="213">
      <c r="A213" s="155"/>
      <c r="B213" s="155"/>
      <c r="C213" s="813"/>
      <c r="D213" s="155"/>
      <c r="E213" s="858"/>
      <c r="F213" s="155"/>
      <c r="G213" s="858"/>
      <c r="H213" s="155"/>
      <c r="I213" s="155"/>
      <c r="J213" s="155"/>
      <c r="K213" s="155"/>
      <c r="L213" s="155"/>
      <c r="M213" s="155"/>
      <c r="N213" s="155"/>
      <c r="O213" s="155"/>
      <c r="P213" s="155"/>
      <c r="Q213" s="155"/>
      <c r="R213" s="155"/>
      <c r="S213" s="155"/>
      <c r="T213" s="155"/>
      <c r="U213" s="155"/>
      <c r="V213" s="155"/>
      <c r="W213" s="155"/>
      <c r="X213" s="155"/>
      <c r="Y213" s="155"/>
      <c r="Z213" s="155"/>
      <c r="AA213" s="155"/>
      <c r="AB213" s="155"/>
    </row>
    <row r="214">
      <c r="A214" s="155"/>
      <c r="B214" s="155"/>
      <c r="C214" s="813"/>
      <c r="D214" s="155"/>
      <c r="E214" s="858"/>
      <c r="F214" s="155"/>
      <c r="G214" s="858"/>
      <c r="H214" s="155"/>
      <c r="I214" s="155"/>
      <c r="J214" s="155"/>
      <c r="K214" s="155"/>
      <c r="L214" s="155"/>
      <c r="M214" s="155"/>
      <c r="N214" s="155"/>
      <c r="O214" s="155"/>
      <c r="P214" s="155"/>
      <c r="Q214" s="155"/>
      <c r="R214" s="155"/>
      <c r="S214" s="155"/>
      <c r="T214" s="155"/>
      <c r="U214" s="155"/>
      <c r="V214" s="155"/>
      <c r="W214" s="155"/>
      <c r="X214" s="155"/>
      <c r="Y214" s="155"/>
      <c r="Z214" s="155"/>
      <c r="AA214" s="155"/>
      <c r="AB214" s="155"/>
    </row>
    <row r="215">
      <c r="A215" s="155"/>
      <c r="B215" s="155"/>
      <c r="C215" s="813"/>
      <c r="D215" s="155"/>
      <c r="E215" s="858"/>
      <c r="F215" s="155"/>
      <c r="G215" s="858"/>
      <c r="H215" s="155"/>
      <c r="I215" s="155"/>
      <c r="J215" s="155"/>
      <c r="K215" s="155"/>
      <c r="L215" s="155"/>
      <c r="M215" s="155"/>
      <c r="N215" s="155"/>
      <c r="O215" s="155"/>
      <c r="P215" s="155"/>
      <c r="Q215" s="155"/>
      <c r="R215" s="155"/>
      <c r="S215" s="155"/>
      <c r="T215" s="155"/>
      <c r="U215" s="155"/>
      <c r="V215" s="155"/>
      <c r="W215" s="155"/>
      <c r="X215" s="155"/>
      <c r="Y215" s="155"/>
      <c r="Z215" s="155"/>
      <c r="AA215" s="155"/>
      <c r="AB215" s="155"/>
    </row>
    <row r="216">
      <c r="A216" s="155"/>
      <c r="B216" s="155"/>
      <c r="C216" s="813"/>
      <c r="D216" s="155"/>
      <c r="E216" s="858"/>
      <c r="F216" s="155"/>
      <c r="G216" s="858"/>
      <c r="H216" s="155"/>
      <c r="I216" s="155"/>
      <c r="J216" s="155"/>
      <c r="K216" s="155"/>
      <c r="L216" s="155"/>
      <c r="M216" s="155"/>
      <c r="N216" s="155"/>
      <c r="O216" s="155"/>
      <c r="P216" s="155"/>
      <c r="Q216" s="155"/>
      <c r="R216" s="155"/>
      <c r="S216" s="155"/>
      <c r="T216" s="155"/>
      <c r="U216" s="155"/>
      <c r="V216" s="155"/>
      <c r="W216" s="155"/>
      <c r="X216" s="155"/>
      <c r="Y216" s="155"/>
      <c r="Z216" s="155"/>
      <c r="AA216" s="155"/>
      <c r="AB216" s="155"/>
    </row>
    <row r="217">
      <c r="A217" s="155"/>
      <c r="B217" s="155"/>
      <c r="C217" s="813"/>
      <c r="D217" s="155"/>
      <c r="E217" s="858"/>
      <c r="F217" s="155"/>
      <c r="G217" s="858"/>
      <c r="H217" s="155"/>
      <c r="I217" s="155"/>
      <c r="J217" s="155"/>
      <c r="K217" s="155"/>
      <c r="L217" s="155"/>
      <c r="M217" s="155"/>
      <c r="N217" s="155"/>
      <c r="O217" s="155"/>
      <c r="P217" s="155"/>
      <c r="Q217" s="155"/>
      <c r="R217" s="155"/>
      <c r="S217" s="155"/>
      <c r="T217" s="155"/>
      <c r="U217" s="155"/>
      <c r="V217" s="155"/>
      <c r="W217" s="155"/>
      <c r="X217" s="155"/>
      <c r="Y217" s="155"/>
      <c r="Z217" s="155"/>
      <c r="AA217" s="155"/>
      <c r="AB217" s="155"/>
    </row>
    <row r="218">
      <c r="A218" s="155"/>
      <c r="B218" s="155"/>
      <c r="C218" s="813"/>
      <c r="D218" s="155"/>
      <c r="E218" s="858"/>
      <c r="F218" s="155"/>
      <c r="G218" s="858"/>
      <c r="H218" s="155"/>
      <c r="I218" s="155"/>
      <c r="J218" s="155"/>
      <c r="K218" s="155"/>
      <c r="L218" s="155"/>
      <c r="M218" s="155"/>
      <c r="N218" s="155"/>
      <c r="O218" s="155"/>
      <c r="P218" s="155"/>
      <c r="Q218" s="155"/>
      <c r="R218" s="155"/>
      <c r="S218" s="155"/>
      <c r="T218" s="155"/>
      <c r="U218" s="155"/>
      <c r="V218" s="155"/>
      <c r="W218" s="155"/>
      <c r="X218" s="155"/>
      <c r="Y218" s="155"/>
      <c r="Z218" s="155"/>
      <c r="AA218" s="155"/>
      <c r="AB218" s="155"/>
    </row>
    <row r="219">
      <c r="A219" s="155"/>
      <c r="B219" s="155"/>
      <c r="C219" s="813"/>
      <c r="D219" s="155"/>
      <c r="E219" s="858"/>
      <c r="F219" s="155"/>
      <c r="G219" s="858"/>
      <c r="H219" s="155"/>
      <c r="I219" s="155"/>
      <c r="J219" s="155"/>
      <c r="K219" s="155"/>
      <c r="L219" s="155"/>
      <c r="M219" s="155"/>
      <c r="N219" s="155"/>
      <c r="O219" s="155"/>
      <c r="P219" s="155"/>
      <c r="Q219" s="155"/>
      <c r="R219" s="155"/>
      <c r="S219" s="155"/>
      <c r="T219" s="155"/>
      <c r="U219" s="155"/>
      <c r="V219" s="155"/>
      <c r="W219" s="155"/>
      <c r="X219" s="155"/>
      <c r="Y219" s="155"/>
      <c r="Z219" s="155"/>
      <c r="AA219" s="155"/>
      <c r="AB219" s="155"/>
    </row>
    <row r="220">
      <c r="A220" s="155"/>
      <c r="B220" s="155"/>
      <c r="C220" s="813"/>
      <c r="D220" s="155"/>
      <c r="E220" s="858"/>
      <c r="F220" s="155"/>
      <c r="G220" s="858"/>
      <c r="H220" s="155"/>
      <c r="I220" s="155"/>
      <c r="J220" s="155"/>
      <c r="K220" s="155"/>
      <c r="L220" s="155"/>
      <c r="M220" s="155"/>
      <c r="N220" s="155"/>
      <c r="O220" s="155"/>
      <c r="P220" s="155"/>
      <c r="Q220" s="155"/>
      <c r="R220" s="155"/>
      <c r="S220" s="155"/>
      <c r="T220" s="155"/>
      <c r="U220" s="155"/>
      <c r="V220" s="155"/>
      <c r="W220" s="155"/>
      <c r="X220" s="155"/>
      <c r="Y220" s="155"/>
      <c r="Z220" s="155"/>
      <c r="AA220" s="155"/>
      <c r="AB220" s="155"/>
    </row>
    <row r="221">
      <c r="A221" s="155"/>
      <c r="B221" s="155"/>
      <c r="C221" s="813"/>
      <c r="D221" s="155"/>
      <c r="E221" s="858"/>
      <c r="F221" s="155"/>
      <c r="G221" s="858"/>
      <c r="H221" s="155"/>
      <c r="I221" s="155"/>
      <c r="J221" s="155"/>
      <c r="K221" s="155"/>
      <c r="L221" s="155"/>
      <c r="M221" s="155"/>
      <c r="N221" s="155"/>
      <c r="O221" s="155"/>
      <c r="P221" s="155"/>
      <c r="Q221" s="155"/>
      <c r="R221" s="155"/>
      <c r="S221" s="155"/>
      <c r="T221" s="155"/>
      <c r="U221" s="155"/>
      <c r="V221" s="155"/>
      <c r="W221" s="155"/>
      <c r="X221" s="155"/>
      <c r="Y221" s="155"/>
      <c r="Z221" s="155"/>
      <c r="AA221" s="155"/>
      <c r="AB221" s="155"/>
    </row>
    <row r="222">
      <c r="A222" s="155"/>
      <c r="B222" s="155"/>
      <c r="C222" s="813"/>
      <c r="D222" s="155"/>
      <c r="E222" s="858"/>
      <c r="F222" s="155"/>
      <c r="G222" s="858"/>
      <c r="H222" s="155"/>
      <c r="I222" s="155"/>
      <c r="J222" s="155"/>
      <c r="K222" s="155"/>
      <c r="L222" s="155"/>
      <c r="M222" s="155"/>
      <c r="N222" s="155"/>
      <c r="O222" s="155"/>
      <c r="P222" s="155"/>
      <c r="Q222" s="155"/>
      <c r="R222" s="155"/>
      <c r="S222" s="155"/>
      <c r="T222" s="155"/>
      <c r="U222" s="155"/>
      <c r="V222" s="155"/>
      <c r="W222" s="155"/>
      <c r="X222" s="155"/>
      <c r="Y222" s="155"/>
      <c r="Z222" s="155"/>
      <c r="AA222" s="155"/>
      <c r="AB222" s="155"/>
    </row>
    <row r="223">
      <c r="A223" s="155"/>
      <c r="B223" s="155"/>
      <c r="C223" s="813"/>
      <c r="D223" s="155"/>
      <c r="E223" s="858"/>
      <c r="F223" s="155"/>
      <c r="G223" s="858"/>
      <c r="H223" s="155"/>
      <c r="I223" s="155"/>
      <c r="J223" s="155"/>
      <c r="K223" s="155"/>
      <c r="L223" s="155"/>
      <c r="M223" s="155"/>
      <c r="N223" s="155"/>
      <c r="O223" s="155"/>
      <c r="P223" s="155"/>
      <c r="Q223" s="155"/>
      <c r="R223" s="155"/>
      <c r="S223" s="155"/>
      <c r="T223" s="155"/>
      <c r="U223" s="155"/>
      <c r="V223" s="155"/>
      <c r="W223" s="155"/>
      <c r="X223" s="155"/>
      <c r="Y223" s="155"/>
      <c r="Z223" s="155"/>
      <c r="AA223" s="155"/>
      <c r="AB223" s="155"/>
    </row>
    <row r="224">
      <c r="A224" s="155"/>
      <c r="B224" s="155"/>
      <c r="C224" s="813"/>
      <c r="D224" s="155"/>
      <c r="E224" s="858"/>
      <c r="F224" s="155"/>
      <c r="G224" s="858"/>
      <c r="H224" s="155"/>
      <c r="I224" s="155"/>
      <c r="J224" s="155"/>
      <c r="K224" s="155"/>
      <c r="L224" s="155"/>
      <c r="M224" s="155"/>
      <c r="N224" s="155"/>
      <c r="O224" s="155"/>
      <c r="P224" s="155"/>
      <c r="Q224" s="155"/>
      <c r="R224" s="155"/>
      <c r="S224" s="155"/>
      <c r="T224" s="155"/>
      <c r="U224" s="155"/>
      <c r="V224" s="155"/>
      <c r="W224" s="155"/>
      <c r="X224" s="155"/>
      <c r="Y224" s="155"/>
      <c r="Z224" s="155"/>
      <c r="AA224" s="155"/>
      <c r="AB224" s="155"/>
    </row>
    <row r="225">
      <c r="A225" s="155"/>
      <c r="B225" s="155"/>
      <c r="C225" s="813"/>
      <c r="D225" s="155"/>
      <c r="E225" s="858"/>
      <c r="F225" s="155"/>
      <c r="G225" s="858"/>
      <c r="H225" s="155"/>
      <c r="I225" s="155"/>
      <c r="J225" s="155"/>
      <c r="K225" s="155"/>
      <c r="L225" s="155"/>
      <c r="M225" s="155"/>
      <c r="N225" s="155"/>
      <c r="O225" s="155"/>
      <c r="P225" s="155"/>
      <c r="Q225" s="155"/>
      <c r="R225" s="155"/>
      <c r="S225" s="155"/>
      <c r="T225" s="155"/>
      <c r="U225" s="155"/>
      <c r="V225" s="155"/>
      <c r="W225" s="155"/>
      <c r="X225" s="155"/>
      <c r="Y225" s="155"/>
      <c r="Z225" s="155"/>
      <c r="AA225" s="155"/>
      <c r="AB225" s="155"/>
    </row>
    <row r="226">
      <c r="A226" s="155"/>
      <c r="B226" s="155"/>
      <c r="C226" s="813"/>
      <c r="D226" s="155"/>
      <c r="E226" s="858"/>
      <c r="F226" s="155"/>
      <c r="G226" s="858"/>
      <c r="H226" s="155"/>
      <c r="I226" s="155"/>
      <c r="J226" s="155"/>
      <c r="K226" s="155"/>
      <c r="L226" s="155"/>
      <c r="M226" s="155"/>
      <c r="N226" s="155"/>
      <c r="O226" s="155"/>
      <c r="P226" s="155"/>
      <c r="Q226" s="155"/>
      <c r="R226" s="155"/>
      <c r="S226" s="155"/>
      <c r="T226" s="155"/>
      <c r="U226" s="155"/>
      <c r="V226" s="155"/>
      <c r="W226" s="155"/>
      <c r="X226" s="155"/>
      <c r="Y226" s="155"/>
      <c r="Z226" s="155"/>
      <c r="AA226" s="155"/>
      <c r="AB226" s="155"/>
    </row>
    <row r="227">
      <c r="A227" s="155"/>
      <c r="B227" s="155"/>
      <c r="C227" s="813"/>
      <c r="D227" s="155"/>
      <c r="E227" s="858"/>
      <c r="F227" s="155"/>
      <c r="G227" s="858"/>
      <c r="H227" s="155"/>
      <c r="I227" s="155"/>
      <c r="J227" s="155"/>
      <c r="K227" s="155"/>
      <c r="L227" s="155"/>
      <c r="M227" s="155"/>
      <c r="N227" s="155"/>
      <c r="O227" s="155"/>
      <c r="P227" s="155"/>
      <c r="Q227" s="155"/>
      <c r="R227" s="155"/>
      <c r="S227" s="155"/>
      <c r="T227" s="155"/>
      <c r="U227" s="155"/>
      <c r="V227" s="155"/>
      <c r="W227" s="155"/>
      <c r="X227" s="155"/>
      <c r="Y227" s="155"/>
      <c r="Z227" s="155"/>
      <c r="AA227" s="155"/>
      <c r="AB227" s="155"/>
    </row>
    <row r="228">
      <c r="A228" s="155"/>
      <c r="B228" s="155"/>
      <c r="C228" s="813"/>
      <c r="D228" s="155"/>
      <c r="E228" s="858"/>
      <c r="F228" s="155"/>
      <c r="G228" s="858"/>
      <c r="H228" s="155"/>
      <c r="I228" s="155"/>
      <c r="J228" s="155"/>
      <c r="K228" s="155"/>
      <c r="L228" s="155"/>
      <c r="M228" s="155"/>
      <c r="N228" s="155"/>
      <c r="O228" s="155"/>
      <c r="P228" s="155"/>
      <c r="Q228" s="155"/>
      <c r="R228" s="155"/>
      <c r="S228" s="155"/>
      <c r="T228" s="155"/>
      <c r="U228" s="155"/>
      <c r="V228" s="155"/>
      <c r="W228" s="155"/>
      <c r="X228" s="155"/>
      <c r="Y228" s="155"/>
      <c r="Z228" s="155"/>
      <c r="AA228" s="155"/>
      <c r="AB228" s="155"/>
    </row>
    <row r="229">
      <c r="A229" s="155"/>
      <c r="B229" s="155"/>
      <c r="C229" s="813"/>
      <c r="D229" s="155"/>
      <c r="E229" s="858"/>
      <c r="F229" s="155"/>
      <c r="G229" s="858"/>
      <c r="H229" s="155"/>
      <c r="I229" s="155"/>
      <c r="J229" s="155"/>
      <c r="K229" s="155"/>
      <c r="L229" s="155"/>
      <c r="M229" s="155"/>
      <c r="N229" s="155"/>
      <c r="O229" s="155"/>
      <c r="P229" s="155"/>
      <c r="Q229" s="155"/>
      <c r="R229" s="155"/>
      <c r="S229" s="155"/>
      <c r="T229" s="155"/>
      <c r="U229" s="155"/>
      <c r="V229" s="155"/>
      <c r="W229" s="155"/>
      <c r="X229" s="155"/>
      <c r="Y229" s="155"/>
      <c r="Z229" s="155"/>
      <c r="AA229" s="155"/>
      <c r="AB229" s="155"/>
    </row>
    <row r="230">
      <c r="A230" s="155"/>
      <c r="B230" s="155"/>
      <c r="C230" s="813"/>
      <c r="D230" s="155"/>
      <c r="E230" s="858"/>
      <c r="F230" s="155"/>
      <c r="G230" s="858"/>
      <c r="H230" s="155"/>
      <c r="I230" s="155"/>
      <c r="J230" s="155"/>
      <c r="K230" s="155"/>
      <c r="L230" s="155"/>
      <c r="M230" s="155"/>
      <c r="N230" s="155"/>
      <c r="O230" s="155"/>
      <c r="P230" s="155"/>
      <c r="Q230" s="155"/>
      <c r="R230" s="155"/>
      <c r="S230" s="155"/>
      <c r="T230" s="155"/>
      <c r="U230" s="155"/>
      <c r="V230" s="155"/>
      <c r="W230" s="155"/>
      <c r="X230" s="155"/>
      <c r="Y230" s="155"/>
      <c r="Z230" s="155"/>
      <c r="AA230" s="155"/>
      <c r="AB230" s="155"/>
    </row>
    <row r="231">
      <c r="A231" s="155"/>
      <c r="B231" s="155"/>
      <c r="C231" s="813"/>
      <c r="D231" s="155"/>
      <c r="E231" s="858"/>
      <c r="F231" s="155"/>
      <c r="G231" s="858"/>
      <c r="H231" s="155"/>
      <c r="I231" s="155"/>
      <c r="J231" s="155"/>
      <c r="K231" s="155"/>
      <c r="L231" s="155"/>
      <c r="M231" s="155"/>
      <c r="N231" s="155"/>
      <c r="O231" s="155"/>
      <c r="P231" s="155"/>
      <c r="Q231" s="155"/>
      <c r="R231" s="155"/>
      <c r="S231" s="155"/>
      <c r="T231" s="155"/>
      <c r="U231" s="155"/>
      <c r="V231" s="155"/>
      <c r="W231" s="155"/>
      <c r="X231" s="155"/>
      <c r="Y231" s="155"/>
      <c r="Z231" s="155"/>
      <c r="AA231" s="155"/>
      <c r="AB231" s="155"/>
    </row>
    <row r="232">
      <c r="A232" s="155"/>
      <c r="B232" s="155"/>
      <c r="C232" s="813"/>
      <c r="D232" s="155"/>
      <c r="E232" s="858"/>
      <c r="F232" s="155"/>
      <c r="G232" s="858"/>
      <c r="H232" s="155"/>
      <c r="I232" s="155"/>
      <c r="J232" s="155"/>
      <c r="K232" s="155"/>
      <c r="L232" s="155"/>
      <c r="M232" s="155"/>
      <c r="N232" s="155"/>
      <c r="O232" s="155"/>
      <c r="P232" s="155"/>
      <c r="Q232" s="155"/>
      <c r="R232" s="155"/>
      <c r="S232" s="155"/>
      <c r="T232" s="155"/>
      <c r="U232" s="155"/>
      <c r="V232" s="155"/>
      <c r="W232" s="155"/>
      <c r="X232" s="155"/>
      <c r="Y232" s="155"/>
      <c r="Z232" s="155"/>
      <c r="AA232" s="155"/>
      <c r="AB232" s="155"/>
    </row>
    <row r="233">
      <c r="A233" s="155"/>
      <c r="B233" s="155"/>
      <c r="C233" s="813"/>
      <c r="D233" s="155"/>
      <c r="E233" s="858"/>
      <c r="F233" s="155"/>
      <c r="G233" s="858"/>
      <c r="H233" s="155"/>
      <c r="I233" s="155"/>
      <c r="J233" s="155"/>
      <c r="K233" s="155"/>
      <c r="L233" s="155"/>
      <c r="M233" s="155"/>
      <c r="N233" s="155"/>
      <c r="O233" s="155"/>
      <c r="P233" s="155"/>
      <c r="Q233" s="155"/>
      <c r="R233" s="155"/>
      <c r="S233" s="155"/>
      <c r="T233" s="155"/>
      <c r="U233" s="155"/>
      <c r="V233" s="155"/>
      <c r="W233" s="155"/>
      <c r="X233" s="155"/>
      <c r="Y233" s="155"/>
      <c r="Z233" s="155"/>
      <c r="AA233" s="155"/>
      <c r="AB233" s="155"/>
    </row>
    <row r="234">
      <c r="A234" s="155"/>
      <c r="B234" s="155"/>
      <c r="C234" s="813"/>
      <c r="D234" s="155"/>
      <c r="E234" s="858"/>
      <c r="F234" s="155"/>
      <c r="G234" s="858"/>
      <c r="H234" s="155"/>
      <c r="I234" s="155"/>
      <c r="J234" s="155"/>
      <c r="K234" s="155"/>
      <c r="L234" s="155"/>
      <c r="M234" s="155"/>
      <c r="N234" s="155"/>
      <c r="O234" s="155"/>
      <c r="P234" s="155"/>
      <c r="Q234" s="155"/>
      <c r="R234" s="155"/>
      <c r="S234" s="155"/>
      <c r="T234" s="155"/>
      <c r="U234" s="155"/>
      <c r="V234" s="155"/>
      <c r="W234" s="155"/>
      <c r="X234" s="155"/>
      <c r="Y234" s="155"/>
      <c r="Z234" s="155"/>
      <c r="AA234" s="155"/>
      <c r="AB234" s="155"/>
    </row>
    <row r="235">
      <c r="A235" s="155"/>
      <c r="B235" s="155"/>
      <c r="C235" s="813"/>
      <c r="D235" s="155"/>
      <c r="E235" s="858"/>
      <c r="F235" s="155"/>
      <c r="G235" s="858"/>
      <c r="H235" s="155"/>
      <c r="I235" s="155"/>
      <c r="J235" s="155"/>
      <c r="K235" s="155"/>
      <c r="L235" s="155"/>
      <c r="M235" s="155"/>
      <c r="N235" s="155"/>
      <c r="O235" s="155"/>
      <c r="P235" s="155"/>
      <c r="Q235" s="155"/>
      <c r="R235" s="155"/>
      <c r="S235" s="155"/>
      <c r="T235" s="155"/>
      <c r="U235" s="155"/>
      <c r="V235" s="155"/>
      <c r="W235" s="155"/>
      <c r="X235" s="155"/>
      <c r="Y235" s="155"/>
      <c r="Z235" s="155"/>
      <c r="AA235" s="155"/>
      <c r="AB235" s="155"/>
    </row>
    <row r="236">
      <c r="A236" s="155"/>
      <c r="B236" s="155"/>
      <c r="C236" s="813"/>
      <c r="D236" s="155"/>
      <c r="E236" s="858"/>
      <c r="F236" s="155"/>
      <c r="G236" s="858"/>
      <c r="H236" s="155"/>
      <c r="I236" s="155"/>
      <c r="J236" s="155"/>
      <c r="K236" s="155"/>
      <c r="L236" s="155"/>
      <c r="M236" s="155"/>
      <c r="N236" s="155"/>
      <c r="O236" s="155"/>
      <c r="P236" s="155"/>
      <c r="Q236" s="155"/>
      <c r="R236" s="155"/>
      <c r="S236" s="155"/>
      <c r="T236" s="155"/>
      <c r="U236" s="155"/>
      <c r="V236" s="155"/>
      <c r="W236" s="155"/>
      <c r="X236" s="155"/>
      <c r="Y236" s="155"/>
      <c r="Z236" s="155"/>
      <c r="AA236" s="155"/>
      <c r="AB236" s="155"/>
    </row>
    <row r="237">
      <c r="A237" s="155"/>
      <c r="B237" s="155"/>
      <c r="C237" s="813"/>
      <c r="D237" s="155"/>
      <c r="E237" s="858"/>
      <c r="F237" s="155"/>
      <c r="G237" s="858"/>
      <c r="H237" s="155"/>
      <c r="I237" s="155"/>
      <c r="J237" s="155"/>
      <c r="K237" s="155"/>
      <c r="L237" s="155"/>
      <c r="M237" s="155"/>
      <c r="N237" s="155"/>
      <c r="O237" s="155"/>
      <c r="P237" s="155"/>
      <c r="Q237" s="155"/>
      <c r="R237" s="155"/>
      <c r="S237" s="155"/>
      <c r="T237" s="155"/>
      <c r="U237" s="155"/>
      <c r="V237" s="155"/>
      <c r="W237" s="155"/>
      <c r="X237" s="155"/>
      <c r="Y237" s="155"/>
      <c r="Z237" s="155"/>
      <c r="AA237" s="155"/>
      <c r="AB237" s="155"/>
    </row>
    <row r="238">
      <c r="A238" s="155"/>
      <c r="B238" s="155"/>
      <c r="C238" s="813"/>
      <c r="D238" s="155"/>
      <c r="E238" s="858"/>
      <c r="F238" s="155"/>
      <c r="G238" s="858"/>
      <c r="H238" s="155"/>
      <c r="I238" s="155"/>
      <c r="J238" s="155"/>
      <c r="K238" s="155"/>
      <c r="L238" s="155"/>
      <c r="M238" s="155"/>
      <c r="N238" s="155"/>
      <c r="O238" s="155"/>
      <c r="P238" s="155"/>
      <c r="Q238" s="155"/>
      <c r="R238" s="155"/>
      <c r="S238" s="155"/>
      <c r="T238" s="155"/>
      <c r="U238" s="155"/>
      <c r="V238" s="155"/>
      <c r="W238" s="155"/>
      <c r="X238" s="155"/>
      <c r="Y238" s="155"/>
      <c r="Z238" s="155"/>
      <c r="AA238" s="155"/>
      <c r="AB238" s="155"/>
    </row>
    <row r="239">
      <c r="A239" s="155"/>
      <c r="B239" s="155"/>
      <c r="C239" s="813"/>
      <c r="D239" s="155"/>
      <c r="E239" s="858"/>
      <c r="F239" s="155"/>
      <c r="G239" s="858"/>
      <c r="H239" s="155"/>
      <c r="I239" s="155"/>
      <c r="J239" s="155"/>
      <c r="K239" s="155"/>
      <c r="L239" s="155"/>
      <c r="M239" s="155"/>
      <c r="N239" s="155"/>
      <c r="O239" s="155"/>
      <c r="P239" s="155"/>
      <c r="Q239" s="155"/>
      <c r="R239" s="155"/>
      <c r="S239" s="155"/>
      <c r="T239" s="155"/>
      <c r="U239" s="155"/>
      <c r="V239" s="155"/>
      <c r="W239" s="155"/>
      <c r="X239" s="155"/>
      <c r="Y239" s="155"/>
      <c r="Z239" s="155"/>
      <c r="AA239" s="155"/>
      <c r="AB239" s="155"/>
    </row>
    <row r="240">
      <c r="A240" s="155"/>
      <c r="B240" s="155"/>
      <c r="C240" s="813"/>
      <c r="D240" s="155"/>
      <c r="E240" s="858"/>
      <c r="F240" s="155"/>
      <c r="G240" s="858"/>
      <c r="H240" s="155"/>
      <c r="I240" s="155"/>
      <c r="J240" s="155"/>
      <c r="K240" s="155"/>
      <c r="L240" s="155"/>
      <c r="M240" s="155"/>
      <c r="N240" s="155"/>
      <c r="O240" s="155"/>
      <c r="P240" s="155"/>
      <c r="Q240" s="155"/>
      <c r="R240" s="155"/>
      <c r="S240" s="155"/>
      <c r="T240" s="155"/>
      <c r="U240" s="155"/>
      <c r="V240" s="155"/>
      <c r="W240" s="155"/>
      <c r="X240" s="155"/>
      <c r="Y240" s="155"/>
      <c r="Z240" s="155"/>
      <c r="AA240" s="155"/>
      <c r="AB240" s="155"/>
    </row>
    <row r="241">
      <c r="A241" s="155"/>
      <c r="B241" s="155"/>
      <c r="C241" s="813"/>
      <c r="D241" s="155"/>
      <c r="E241" s="858"/>
      <c r="F241" s="155"/>
      <c r="G241" s="858"/>
      <c r="H241" s="155"/>
      <c r="I241" s="155"/>
      <c r="J241" s="155"/>
      <c r="K241" s="155"/>
      <c r="L241" s="155"/>
      <c r="M241" s="155"/>
      <c r="N241" s="155"/>
      <c r="O241" s="155"/>
      <c r="P241" s="155"/>
      <c r="Q241" s="155"/>
      <c r="R241" s="155"/>
      <c r="S241" s="155"/>
      <c r="T241" s="155"/>
      <c r="U241" s="155"/>
      <c r="V241" s="155"/>
      <c r="W241" s="155"/>
      <c r="X241" s="155"/>
      <c r="Y241" s="155"/>
      <c r="Z241" s="155"/>
      <c r="AA241" s="155"/>
      <c r="AB241" s="155"/>
    </row>
    <row r="242">
      <c r="A242" s="155"/>
      <c r="B242" s="155"/>
      <c r="C242" s="813"/>
      <c r="D242" s="155"/>
      <c r="E242" s="858"/>
      <c r="F242" s="155"/>
      <c r="G242" s="858"/>
      <c r="H242" s="155"/>
      <c r="I242" s="155"/>
      <c r="J242" s="155"/>
      <c r="K242" s="155"/>
      <c r="L242" s="155"/>
      <c r="M242" s="155"/>
      <c r="N242" s="155"/>
      <c r="O242" s="155"/>
      <c r="P242" s="155"/>
      <c r="Q242" s="155"/>
      <c r="R242" s="155"/>
      <c r="S242" s="155"/>
      <c r="T242" s="155"/>
      <c r="U242" s="155"/>
      <c r="V242" s="155"/>
      <c r="W242" s="155"/>
      <c r="X242" s="155"/>
      <c r="Y242" s="155"/>
      <c r="Z242" s="155"/>
      <c r="AA242" s="155"/>
      <c r="AB242" s="155"/>
    </row>
    <row r="243">
      <c r="A243" s="155"/>
      <c r="B243" s="155"/>
      <c r="C243" s="813"/>
      <c r="D243" s="155"/>
      <c r="E243" s="858"/>
      <c r="F243" s="155"/>
      <c r="G243" s="858"/>
      <c r="H243" s="155"/>
      <c r="I243" s="155"/>
      <c r="J243" s="155"/>
      <c r="K243" s="155"/>
      <c r="L243" s="155"/>
      <c r="M243" s="155"/>
      <c r="N243" s="155"/>
      <c r="O243" s="155"/>
      <c r="P243" s="155"/>
      <c r="Q243" s="155"/>
      <c r="R243" s="155"/>
      <c r="S243" s="155"/>
      <c r="T243" s="155"/>
      <c r="U243" s="155"/>
      <c r="V243" s="155"/>
      <c r="W243" s="155"/>
      <c r="X243" s="155"/>
      <c r="Y243" s="155"/>
      <c r="Z243" s="155"/>
      <c r="AA243" s="155"/>
      <c r="AB243" s="155"/>
    </row>
    <row r="244">
      <c r="A244" s="155"/>
      <c r="B244" s="155"/>
      <c r="C244" s="813"/>
      <c r="D244" s="155"/>
      <c r="E244" s="858"/>
      <c r="F244" s="155"/>
      <c r="G244" s="858"/>
      <c r="H244" s="155"/>
      <c r="I244" s="155"/>
      <c r="J244" s="155"/>
      <c r="K244" s="155"/>
      <c r="L244" s="155"/>
      <c r="M244" s="155"/>
      <c r="N244" s="155"/>
      <c r="O244" s="155"/>
      <c r="P244" s="155"/>
      <c r="Q244" s="155"/>
      <c r="R244" s="155"/>
      <c r="S244" s="155"/>
      <c r="T244" s="155"/>
      <c r="U244" s="155"/>
      <c r="V244" s="155"/>
      <c r="W244" s="155"/>
      <c r="X244" s="155"/>
      <c r="Y244" s="155"/>
      <c r="Z244" s="155"/>
      <c r="AA244" s="155"/>
      <c r="AB244" s="155"/>
    </row>
    <row r="245">
      <c r="A245" s="155"/>
      <c r="B245" s="155"/>
      <c r="C245" s="813"/>
      <c r="D245" s="155"/>
      <c r="E245" s="858"/>
      <c r="F245" s="155"/>
      <c r="G245" s="858"/>
      <c r="H245" s="155"/>
      <c r="I245" s="155"/>
      <c r="J245" s="155"/>
      <c r="K245" s="155"/>
      <c r="L245" s="155"/>
      <c r="M245" s="155"/>
      <c r="N245" s="155"/>
      <c r="O245" s="155"/>
      <c r="P245" s="155"/>
      <c r="Q245" s="155"/>
      <c r="R245" s="155"/>
      <c r="S245" s="155"/>
      <c r="T245" s="155"/>
      <c r="U245" s="155"/>
      <c r="V245" s="155"/>
      <c r="W245" s="155"/>
      <c r="X245" s="155"/>
      <c r="Y245" s="155"/>
      <c r="Z245" s="155"/>
      <c r="AA245" s="155"/>
      <c r="AB245" s="155"/>
    </row>
    <row r="246">
      <c r="A246" s="155"/>
      <c r="B246" s="155"/>
      <c r="C246" s="813"/>
      <c r="D246" s="155"/>
      <c r="E246" s="858"/>
      <c r="F246" s="155"/>
      <c r="G246" s="858"/>
      <c r="H246" s="155"/>
      <c r="I246" s="155"/>
      <c r="J246" s="155"/>
      <c r="K246" s="155"/>
      <c r="L246" s="155"/>
      <c r="M246" s="155"/>
      <c r="N246" s="155"/>
      <c r="O246" s="155"/>
      <c r="P246" s="155"/>
      <c r="Q246" s="155"/>
      <c r="R246" s="155"/>
      <c r="S246" s="155"/>
      <c r="T246" s="155"/>
      <c r="U246" s="155"/>
      <c r="V246" s="155"/>
      <c r="W246" s="155"/>
      <c r="X246" s="155"/>
      <c r="Y246" s="155"/>
      <c r="Z246" s="155"/>
      <c r="AA246" s="155"/>
      <c r="AB246" s="155"/>
    </row>
    <row r="247">
      <c r="A247" s="155"/>
      <c r="B247" s="155"/>
      <c r="C247" s="813"/>
      <c r="D247" s="155"/>
      <c r="E247" s="858"/>
      <c r="F247" s="155"/>
      <c r="G247" s="858"/>
      <c r="H247" s="155"/>
      <c r="I247" s="155"/>
      <c r="J247" s="155"/>
      <c r="K247" s="155"/>
      <c r="L247" s="155"/>
      <c r="M247" s="155"/>
      <c r="N247" s="155"/>
      <c r="O247" s="155"/>
      <c r="P247" s="155"/>
      <c r="Q247" s="155"/>
      <c r="R247" s="155"/>
      <c r="S247" s="155"/>
      <c r="T247" s="155"/>
      <c r="U247" s="155"/>
      <c r="V247" s="155"/>
      <c r="W247" s="155"/>
      <c r="X247" s="155"/>
      <c r="Y247" s="155"/>
      <c r="Z247" s="155"/>
      <c r="AA247" s="155"/>
      <c r="AB247" s="155"/>
    </row>
    <row r="248">
      <c r="A248" s="155"/>
      <c r="B248" s="155"/>
      <c r="C248" s="813"/>
      <c r="D248" s="155"/>
      <c r="E248" s="858"/>
      <c r="F248" s="155"/>
      <c r="G248" s="858"/>
      <c r="H248" s="155"/>
      <c r="I248" s="155"/>
      <c r="J248" s="155"/>
      <c r="K248" s="155"/>
      <c r="L248" s="155"/>
      <c r="M248" s="155"/>
      <c r="N248" s="155"/>
      <c r="O248" s="155"/>
      <c r="P248" s="155"/>
      <c r="Q248" s="155"/>
      <c r="R248" s="155"/>
      <c r="S248" s="155"/>
      <c r="T248" s="155"/>
      <c r="U248" s="155"/>
      <c r="V248" s="155"/>
      <c r="W248" s="155"/>
      <c r="X248" s="155"/>
      <c r="Y248" s="155"/>
      <c r="Z248" s="155"/>
      <c r="AA248" s="155"/>
      <c r="AB248" s="155"/>
    </row>
    <row r="249">
      <c r="A249" s="155"/>
      <c r="B249" s="155"/>
      <c r="C249" s="813"/>
      <c r="D249" s="155"/>
      <c r="E249" s="858"/>
      <c r="F249" s="155"/>
      <c r="G249" s="858"/>
      <c r="H249" s="155"/>
      <c r="I249" s="155"/>
      <c r="J249" s="155"/>
      <c r="K249" s="155"/>
      <c r="L249" s="155"/>
      <c r="M249" s="155"/>
      <c r="N249" s="155"/>
      <c r="O249" s="155"/>
      <c r="P249" s="155"/>
      <c r="Q249" s="155"/>
      <c r="R249" s="155"/>
      <c r="S249" s="155"/>
      <c r="T249" s="155"/>
      <c r="U249" s="155"/>
      <c r="V249" s="155"/>
      <c r="W249" s="155"/>
      <c r="X249" s="155"/>
      <c r="Y249" s="155"/>
      <c r="Z249" s="155"/>
      <c r="AA249" s="155"/>
      <c r="AB249" s="155"/>
    </row>
    <row r="250">
      <c r="A250" s="155"/>
      <c r="B250" s="155"/>
      <c r="C250" s="813"/>
      <c r="D250" s="155"/>
      <c r="E250" s="858"/>
      <c r="F250" s="155"/>
      <c r="G250" s="858"/>
      <c r="H250" s="155"/>
      <c r="I250" s="155"/>
      <c r="J250" s="155"/>
      <c r="K250" s="155"/>
      <c r="L250" s="155"/>
      <c r="M250" s="155"/>
      <c r="N250" s="155"/>
      <c r="O250" s="155"/>
      <c r="P250" s="155"/>
      <c r="Q250" s="155"/>
      <c r="R250" s="155"/>
      <c r="S250" s="155"/>
      <c r="T250" s="155"/>
      <c r="U250" s="155"/>
      <c r="V250" s="155"/>
      <c r="W250" s="155"/>
      <c r="X250" s="155"/>
      <c r="Y250" s="155"/>
      <c r="Z250" s="155"/>
      <c r="AA250" s="155"/>
      <c r="AB250" s="155"/>
    </row>
    <row r="251">
      <c r="A251" s="155"/>
      <c r="B251" s="155"/>
      <c r="C251" s="813"/>
      <c r="D251" s="155"/>
      <c r="E251" s="858"/>
      <c r="F251" s="155"/>
      <c r="G251" s="858"/>
      <c r="H251" s="155"/>
      <c r="I251" s="155"/>
      <c r="J251" s="155"/>
      <c r="K251" s="155"/>
      <c r="L251" s="155"/>
      <c r="M251" s="155"/>
      <c r="N251" s="155"/>
      <c r="O251" s="155"/>
      <c r="P251" s="155"/>
      <c r="Q251" s="155"/>
      <c r="R251" s="155"/>
      <c r="S251" s="155"/>
      <c r="T251" s="155"/>
      <c r="U251" s="155"/>
      <c r="V251" s="155"/>
      <c r="W251" s="155"/>
      <c r="X251" s="155"/>
      <c r="Y251" s="155"/>
      <c r="Z251" s="155"/>
      <c r="AA251" s="155"/>
      <c r="AB251" s="155"/>
    </row>
    <row r="252">
      <c r="A252" s="155"/>
      <c r="B252" s="155"/>
      <c r="C252" s="813"/>
      <c r="D252" s="155"/>
      <c r="E252" s="858"/>
      <c r="F252" s="155"/>
      <c r="G252" s="858"/>
      <c r="H252" s="155"/>
      <c r="I252" s="155"/>
      <c r="J252" s="155"/>
      <c r="K252" s="155"/>
      <c r="L252" s="155"/>
      <c r="M252" s="155"/>
      <c r="N252" s="155"/>
      <c r="O252" s="155"/>
      <c r="P252" s="155"/>
      <c r="Q252" s="155"/>
      <c r="R252" s="155"/>
      <c r="S252" s="155"/>
      <c r="T252" s="155"/>
      <c r="U252" s="155"/>
      <c r="V252" s="155"/>
      <c r="W252" s="155"/>
      <c r="X252" s="155"/>
      <c r="Y252" s="155"/>
      <c r="Z252" s="155"/>
      <c r="AA252" s="155"/>
      <c r="AB252" s="155"/>
    </row>
    <row r="253">
      <c r="A253" s="155"/>
      <c r="B253" s="155"/>
      <c r="C253" s="813"/>
      <c r="D253" s="155"/>
      <c r="E253" s="858"/>
      <c r="F253" s="155"/>
      <c r="G253" s="858"/>
      <c r="H253" s="155"/>
      <c r="I253" s="155"/>
      <c r="J253" s="155"/>
      <c r="K253" s="155"/>
      <c r="L253" s="155"/>
      <c r="M253" s="155"/>
      <c r="N253" s="155"/>
      <c r="O253" s="155"/>
      <c r="P253" s="155"/>
      <c r="Q253" s="155"/>
      <c r="R253" s="155"/>
      <c r="S253" s="155"/>
      <c r="T253" s="155"/>
      <c r="U253" s="155"/>
      <c r="V253" s="155"/>
      <c r="W253" s="155"/>
      <c r="X253" s="155"/>
      <c r="Y253" s="155"/>
      <c r="Z253" s="155"/>
      <c r="AA253" s="155"/>
      <c r="AB253" s="155"/>
    </row>
    <row r="254">
      <c r="A254" s="155"/>
      <c r="B254" s="155"/>
      <c r="C254" s="813"/>
      <c r="D254" s="155"/>
      <c r="E254" s="858"/>
      <c r="F254" s="155"/>
      <c r="G254" s="858"/>
      <c r="H254" s="155"/>
      <c r="I254" s="155"/>
      <c r="J254" s="155"/>
      <c r="K254" s="155"/>
      <c r="L254" s="155"/>
      <c r="M254" s="155"/>
      <c r="N254" s="155"/>
      <c r="O254" s="155"/>
      <c r="P254" s="155"/>
      <c r="Q254" s="155"/>
      <c r="R254" s="155"/>
      <c r="S254" s="155"/>
      <c r="T254" s="155"/>
      <c r="U254" s="155"/>
      <c r="V254" s="155"/>
      <c r="W254" s="155"/>
      <c r="X254" s="155"/>
      <c r="Y254" s="155"/>
      <c r="Z254" s="155"/>
      <c r="AA254" s="155"/>
      <c r="AB254" s="155"/>
    </row>
    <row r="255">
      <c r="A255" s="155"/>
      <c r="B255" s="155"/>
      <c r="C255" s="813"/>
      <c r="D255" s="155"/>
      <c r="E255" s="858"/>
      <c r="F255" s="155"/>
      <c r="G255" s="858"/>
      <c r="H255" s="155"/>
      <c r="I255" s="155"/>
      <c r="J255" s="155"/>
      <c r="K255" s="155"/>
      <c r="L255" s="155"/>
      <c r="M255" s="155"/>
      <c r="N255" s="155"/>
      <c r="O255" s="155"/>
      <c r="P255" s="155"/>
      <c r="Q255" s="155"/>
      <c r="R255" s="155"/>
      <c r="S255" s="155"/>
      <c r="T255" s="155"/>
      <c r="U255" s="155"/>
      <c r="V255" s="155"/>
      <c r="W255" s="155"/>
      <c r="X255" s="155"/>
      <c r="Y255" s="155"/>
      <c r="Z255" s="155"/>
      <c r="AA255" s="155"/>
      <c r="AB255" s="155"/>
    </row>
    <row r="256">
      <c r="A256" s="155"/>
      <c r="B256" s="155"/>
      <c r="C256" s="813"/>
      <c r="D256" s="155"/>
      <c r="E256" s="858"/>
      <c r="F256" s="155"/>
      <c r="G256" s="858"/>
      <c r="H256" s="155"/>
      <c r="I256" s="155"/>
      <c r="J256" s="155"/>
      <c r="K256" s="155"/>
      <c r="L256" s="155"/>
      <c r="M256" s="155"/>
      <c r="N256" s="155"/>
      <c r="O256" s="155"/>
      <c r="P256" s="155"/>
      <c r="Q256" s="155"/>
      <c r="R256" s="155"/>
      <c r="S256" s="155"/>
      <c r="T256" s="155"/>
      <c r="U256" s="155"/>
      <c r="V256" s="155"/>
      <c r="W256" s="155"/>
      <c r="X256" s="155"/>
      <c r="Y256" s="155"/>
      <c r="Z256" s="155"/>
      <c r="AA256" s="155"/>
      <c r="AB256" s="155"/>
    </row>
    <row r="257">
      <c r="A257" s="155"/>
      <c r="B257" s="155"/>
      <c r="C257" s="813"/>
      <c r="D257" s="155"/>
      <c r="E257" s="858"/>
      <c r="F257" s="155"/>
      <c r="G257" s="858"/>
      <c r="H257" s="155"/>
      <c r="I257" s="155"/>
      <c r="J257" s="155"/>
      <c r="K257" s="155"/>
      <c r="L257" s="155"/>
      <c r="M257" s="155"/>
      <c r="N257" s="155"/>
      <c r="O257" s="155"/>
      <c r="P257" s="155"/>
      <c r="Q257" s="155"/>
      <c r="R257" s="155"/>
      <c r="S257" s="155"/>
      <c r="T257" s="155"/>
      <c r="U257" s="155"/>
      <c r="V257" s="155"/>
      <c r="W257" s="155"/>
      <c r="X257" s="155"/>
      <c r="Y257" s="155"/>
      <c r="Z257" s="155"/>
      <c r="AA257" s="155"/>
      <c r="AB257" s="155"/>
    </row>
    <row r="258">
      <c r="A258" s="155"/>
      <c r="B258" s="155"/>
      <c r="C258" s="813"/>
      <c r="D258" s="155"/>
      <c r="E258" s="858"/>
      <c r="F258" s="155"/>
      <c r="G258" s="858"/>
      <c r="H258" s="155"/>
      <c r="I258" s="155"/>
      <c r="J258" s="155"/>
      <c r="K258" s="155"/>
      <c r="L258" s="155"/>
      <c r="M258" s="155"/>
      <c r="N258" s="155"/>
      <c r="O258" s="155"/>
      <c r="P258" s="155"/>
      <c r="Q258" s="155"/>
      <c r="R258" s="155"/>
      <c r="S258" s="155"/>
      <c r="T258" s="155"/>
      <c r="U258" s="155"/>
      <c r="V258" s="155"/>
      <c r="W258" s="155"/>
      <c r="X258" s="155"/>
      <c r="Y258" s="155"/>
      <c r="Z258" s="155"/>
      <c r="AA258" s="155"/>
      <c r="AB258" s="155"/>
    </row>
    <row r="259">
      <c r="A259" s="155"/>
      <c r="B259" s="155"/>
      <c r="C259" s="813"/>
      <c r="D259" s="155"/>
      <c r="E259" s="858"/>
      <c r="F259" s="155"/>
      <c r="G259" s="858"/>
      <c r="H259" s="155"/>
      <c r="I259" s="155"/>
      <c r="J259" s="155"/>
      <c r="K259" s="155"/>
      <c r="L259" s="155"/>
      <c r="M259" s="155"/>
      <c r="N259" s="155"/>
      <c r="O259" s="155"/>
      <c r="P259" s="155"/>
      <c r="Q259" s="155"/>
      <c r="R259" s="155"/>
      <c r="S259" s="155"/>
      <c r="T259" s="155"/>
      <c r="U259" s="155"/>
      <c r="V259" s="155"/>
      <c r="W259" s="155"/>
      <c r="X259" s="155"/>
      <c r="Y259" s="155"/>
      <c r="Z259" s="155"/>
      <c r="AA259" s="155"/>
      <c r="AB259" s="155"/>
    </row>
    <row r="260">
      <c r="A260" s="155"/>
      <c r="B260" s="155"/>
      <c r="C260" s="813"/>
      <c r="D260" s="155"/>
      <c r="E260" s="858"/>
      <c r="F260" s="155"/>
      <c r="G260" s="858"/>
      <c r="H260" s="155"/>
      <c r="I260" s="155"/>
      <c r="J260" s="155"/>
      <c r="K260" s="155"/>
      <c r="L260" s="155"/>
      <c r="M260" s="155"/>
      <c r="N260" s="155"/>
      <c r="O260" s="155"/>
      <c r="P260" s="155"/>
      <c r="Q260" s="155"/>
      <c r="R260" s="155"/>
      <c r="S260" s="155"/>
      <c r="T260" s="155"/>
      <c r="U260" s="155"/>
      <c r="V260" s="155"/>
      <c r="W260" s="155"/>
      <c r="X260" s="155"/>
      <c r="Y260" s="155"/>
      <c r="Z260" s="155"/>
      <c r="AA260" s="155"/>
      <c r="AB260" s="155"/>
    </row>
    <row r="261">
      <c r="A261" s="155"/>
      <c r="B261" s="155"/>
      <c r="C261" s="813"/>
      <c r="D261" s="155"/>
      <c r="E261" s="858"/>
      <c r="F261" s="155"/>
      <c r="G261" s="858"/>
      <c r="H261" s="155"/>
      <c r="I261" s="155"/>
      <c r="J261" s="155"/>
      <c r="K261" s="155"/>
      <c r="L261" s="155"/>
      <c r="M261" s="155"/>
      <c r="N261" s="155"/>
      <c r="O261" s="155"/>
      <c r="P261" s="155"/>
      <c r="Q261" s="155"/>
      <c r="R261" s="155"/>
      <c r="S261" s="155"/>
      <c r="T261" s="155"/>
      <c r="U261" s="155"/>
      <c r="V261" s="155"/>
      <c r="W261" s="155"/>
      <c r="X261" s="155"/>
      <c r="Y261" s="155"/>
      <c r="Z261" s="155"/>
      <c r="AA261" s="155"/>
      <c r="AB261" s="155"/>
    </row>
    <row r="262">
      <c r="A262" s="155"/>
      <c r="B262" s="155"/>
      <c r="C262" s="813"/>
      <c r="D262" s="155"/>
      <c r="E262" s="858"/>
      <c r="F262" s="155"/>
      <c r="G262" s="858"/>
      <c r="H262" s="155"/>
      <c r="I262" s="155"/>
      <c r="J262" s="155"/>
      <c r="K262" s="155"/>
      <c r="L262" s="155"/>
      <c r="M262" s="155"/>
      <c r="N262" s="155"/>
      <c r="O262" s="155"/>
      <c r="P262" s="155"/>
      <c r="Q262" s="155"/>
      <c r="R262" s="155"/>
      <c r="S262" s="155"/>
      <c r="T262" s="155"/>
      <c r="U262" s="155"/>
      <c r="V262" s="155"/>
      <c r="W262" s="155"/>
      <c r="X262" s="155"/>
      <c r="Y262" s="155"/>
      <c r="Z262" s="155"/>
      <c r="AA262" s="155"/>
      <c r="AB262" s="155"/>
    </row>
    <row r="263">
      <c r="A263" s="155"/>
      <c r="B263" s="155"/>
      <c r="C263" s="813"/>
      <c r="D263" s="155"/>
      <c r="E263" s="858"/>
      <c r="F263" s="155"/>
      <c r="G263" s="858"/>
      <c r="H263" s="155"/>
      <c r="I263" s="155"/>
      <c r="J263" s="155"/>
      <c r="K263" s="155"/>
      <c r="L263" s="155"/>
      <c r="M263" s="155"/>
      <c r="N263" s="155"/>
      <c r="O263" s="155"/>
      <c r="P263" s="155"/>
      <c r="Q263" s="155"/>
      <c r="R263" s="155"/>
      <c r="S263" s="155"/>
      <c r="T263" s="155"/>
      <c r="U263" s="155"/>
      <c r="V263" s="155"/>
      <c r="W263" s="155"/>
      <c r="X263" s="155"/>
      <c r="Y263" s="155"/>
      <c r="Z263" s="155"/>
      <c r="AA263" s="155"/>
      <c r="AB263" s="155"/>
    </row>
    <row r="264">
      <c r="A264" s="155"/>
      <c r="B264" s="155"/>
      <c r="C264" s="813"/>
      <c r="D264" s="155"/>
      <c r="E264" s="858"/>
      <c r="F264" s="155"/>
      <c r="G264" s="858"/>
      <c r="H264" s="155"/>
      <c r="I264" s="155"/>
      <c r="J264" s="155"/>
      <c r="K264" s="155"/>
      <c r="L264" s="155"/>
      <c r="M264" s="155"/>
      <c r="N264" s="155"/>
      <c r="O264" s="155"/>
      <c r="P264" s="155"/>
      <c r="Q264" s="155"/>
      <c r="R264" s="155"/>
      <c r="S264" s="155"/>
      <c r="T264" s="155"/>
      <c r="U264" s="155"/>
      <c r="V264" s="155"/>
      <c r="W264" s="155"/>
      <c r="X264" s="155"/>
      <c r="Y264" s="155"/>
      <c r="Z264" s="155"/>
      <c r="AA264" s="155"/>
      <c r="AB264" s="155"/>
    </row>
    <row r="265">
      <c r="A265" s="155"/>
      <c r="B265" s="155"/>
      <c r="C265" s="813"/>
      <c r="D265" s="155"/>
      <c r="E265" s="858"/>
      <c r="F265" s="155"/>
      <c r="G265" s="858"/>
      <c r="H265" s="155"/>
      <c r="I265" s="155"/>
      <c r="J265" s="155"/>
      <c r="K265" s="155"/>
      <c r="L265" s="155"/>
      <c r="M265" s="155"/>
      <c r="N265" s="155"/>
      <c r="O265" s="155"/>
      <c r="P265" s="155"/>
      <c r="Q265" s="155"/>
      <c r="R265" s="155"/>
      <c r="S265" s="155"/>
      <c r="T265" s="155"/>
      <c r="U265" s="155"/>
      <c r="V265" s="155"/>
      <c r="W265" s="155"/>
      <c r="X265" s="155"/>
      <c r="Y265" s="155"/>
      <c r="Z265" s="155"/>
      <c r="AA265" s="155"/>
      <c r="AB265" s="155"/>
    </row>
    <row r="266">
      <c r="A266" s="155"/>
      <c r="B266" s="155"/>
      <c r="C266" s="813"/>
      <c r="D266" s="155"/>
      <c r="E266" s="858"/>
      <c r="F266" s="155"/>
      <c r="G266" s="858"/>
      <c r="H266" s="155"/>
      <c r="I266" s="155"/>
      <c r="J266" s="155"/>
      <c r="K266" s="155"/>
      <c r="L266" s="155"/>
      <c r="M266" s="155"/>
      <c r="N266" s="155"/>
      <c r="O266" s="155"/>
      <c r="P266" s="155"/>
      <c r="Q266" s="155"/>
      <c r="R266" s="155"/>
      <c r="S266" s="155"/>
      <c r="T266" s="155"/>
      <c r="U266" s="155"/>
      <c r="V266" s="155"/>
      <c r="W266" s="155"/>
      <c r="X266" s="155"/>
      <c r="Y266" s="155"/>
      <c r="Z266" s="155"/>
      <c r="AA266" s="155"/>
      <c r="AB266" s="155"/>
    </row>
    <row r="267">
      <c r="A267" s="155"/>
      <c r="B267" s="155"/>
      <c r="C267" s="813"/>
      <c r="D267" s="155"/>
      <c r="E267" s="858"/>
      <c r="F267" s="155"/>
      <c r="G267" s="858"/>
      <c r="H267" s="155"/>
      <c r="I267" s="155"/>
      <c r="J267" s="155"/>
      <c r="K267" s="155"/>
      <c r="L267" s="155"/>
      <c r="M267" s="155"/>
      <c r="N267" s="155"/>
      <c r="O267" s="155"/>
      <c r="P267" s="155"/>
      <c r="Q267" s="155"/>
      <c r="R267" s="155"/>
      <c r="S267" s="155"/>
      <c r="T267" s="155"/>
      <c r="U267" s="155"/>
      <c r="V267" s="155"/>
      <c r="W267" s="155"/>
      <c r="X267" s="155"/>
      <c r="Y267" s="155"/>
      <c r="Z267" s="155"/>
      <c r="AA267" s="155"/>
      <c r="AB267" s="155"/>
    </row>
    <row r="268">
      <c r="A268" s="155"/>
      <c r="B268" s="155"/>
      <c r="C268" s="813"/>
      <c r="D268" s="155"/>
      <c r="E268" s="858"/>
      <c r="F268" s="155"/>
      <c r="G268" s="858"/>
      <c r="H268" s="155"/>
      <c r="I268" s="155"/>
      <c r="J268" s="155"/>
      <c r="K268" s="155"/>
      <c r="L268" s="155"/>
      <c r="M268" s="155"/>
      <c r="N268" s="155"/>
      <c r="O268" s="155"/>
      <c r="P268" s="155"/>
      <c r="Q268" s="155"/>
      <c r="R268" s="155"/>
      <c r="S268" s="155"/>
      <c r="T268" s="155"/>
      <c r="U268" s="155"/>
      <c r="V268" s="155"/>
      <c r="W268" s="155"/>
      <c r="X268" s="155"/>
      <c r="Y268" s="155"/>
      <c r="Z268" s="155"/>
      <c r="AA268" s="155"/>
      <c r="AB268" s="155"/>
    </row>
    <row r="269">
      <c r="A269" s="155"/>
      <c r="B269" s="155"/>
      <c r="C269" s="813"/>
      <c r="D269" s="155"/>
      <c r="E269" s="858"/>
      <c r="F269" s="155"/>
      <c r="G269" s="858"/>
      <c r="H269" s="155"/>
      <c r="I269" s="155"/>
      <c r="J269" s="155"/>
      <c r="K269" s="155"/>
      <c r="L269" s="155"/>
      <c r="M269" s="155"/>
      <c r="N269" s="155"/>
      <c r="O269" s="155"/>
      <c r="P269" s="155"/>
      <c r="Q269" s="155"/>
      <c r="R269" s="155"/>
      <c r="S269" s="155"/>
      <c r="T269" s="155"/>
      <c r="U269" s="155"/>
      <c r="V269" s="155"/>
      <c r="W269" s="155"/>
      <c r="X269" s="155"/>
      <c r="Y269" s="155"/>
      <c r="Z269" s="155"/>
      <c r="AA269" s="155"/>
      <c r="AB269" s="155"/>
    </row>
    <row r="270">
      <c r="A270" s="155"/>
      <c r="B270" s="155"/>
      <c r="C270" s="813"/>
      <c r="D270" s="155"/>
      <c r="E270" s="858"/>
      <c r="F270" s="155"/>
      <c r="G270" s="858"/>
      <c r="H270" s="155"/>
      <c r="I270" s="155"/>
      <c r="J270" s="155"/>
      <c r="K270" s="155"/>
      <c r="L270" s="155"/>
      <c r="M270" s="155"/>
      <c r="N270" s="155"/>
      <c r="O270" s="155"/>
      <c r="P270" s="155"/>
      <c r="Q270" s="155"/>
      <c r="R270" s="155"/>
      <c r="S270" s="155"/>
      <c r="T270" s="155"/>
      <c r="U270" s="155"/>
      <c r="V270" s="155"/>
      <c r="W270" s="155"/>
      <c r="X270" s="155"/>
      <c r="Y270" s="155"/>
      <c r="Z270" s="155"/>
      <c r="AA270" s="155"/>
      <c r="AB270" s="155"/>
    </row>
    <row r="271">
      <c r="A271" s="155"/>
      <c r="B271" s="155"/>
      <c r="C271" s="813"/>
      <c r="D271" s="155"/>
      <c r="E271" s="858"/>
      <c r="F271" s="155"/>
      <c r="G271" s="858"/>
      <c r="H271" s="155"/>
      <c r="I271" s="155"/>
      <c r="J271" s="155"/>
      <c r="K271" s="155"/>
      <c r="L271" s="155"/>
      <c r="M271" s="155"/>
      <c r="N271" s="155"/>
      <c r="O271" s="155"/>
      <c r="P271" s="155"/>
      <c r="Q271" s="155"/>
      <c r="R271" s="155"/>
      <c r="S271" s="155"/>
      <c r="T271" s="155"/>
      <c r="U271" s="155"/>
      <c r="V271" s="155"/>
      <c r="W271" s="155"/>
      <c r="X271" s="155"/>
      <c r="Y271" s="155"/>
      <c r="Z271" s="155"/>
      <c r="AA271" s="155"/>
      <c r="AB271" s="155"/>
    </row>
    <row r="272">
      <c r="A272" s="155"/>
      <c r="B272" s="155"/>
      <c r="C272" s="813"/>
      <c r="D272" s="155"/>
      <c r="E272" s="858"/>
      <c r="F272" s="155"/>
      <c r="G272" s="858"/>
      <c r="H272" s="155"/>
      <c r="I272" s="155"/>
      <c r="J272" s="155"/>
      <c r="K272" s="155"/>
      <c r="L272" s="155"/>
      <c r="M272" s="155"/>
      <c r="N272" s="155"/>
      <c r="O272" s="155"/>
      <c r="P272" s="155"/>
      <c r="Q272" s="155"/>
      <c r="R272" s="155"/>
      <c r="S272" s="155"/>
      <c r="T272" s="155"/>
      <c r="U272" s="155"/>
      <c r="V272" s="155"/>
      <c r="W272" s="155"/>
      <c r="X272" s="155"/>
      <c r="Y272" s="155"/>
      <c r="Z272" s="155"/>
      <c r="AA272" s="155"/>
      <c r="AB272" s="155"/>
    </row>
    <row r="273">
      <c r="A273" s="155"/>
      <c r="B273" s="155"/>
      <c r="C273" s="813"/>
      <c r="D273" s="155"/>
      <c r="E273" s="858"/>
      <c r="F273" s="155"/>
      <c r="G273" s="858"/>
      <c r="H273" s="155"/>
      <c r="I273" s="155"/>
      <c r="J273" s="155"/>
      <c r="K273" s="155"/>
      <c r="L273" s="155"/>
      <c r="M273" s="155"/>
      <c r="N273" s="155"/>
      <c r="O273" s="155"/>
      <c r="P273" s="155"/>
      <c r="Q273" s="155"/>
      <c r="R273" s="155"/>
      <c r="S273" s="155"/>
      <c r="T273" s="155"/>
      <c r="U273" s="155"/>
      <c r="V273" s="155"/>
      <c r="W273" s="155"/>
      <c r="X273" s="155"/>
      <c r="Y273" s="155"/>
      <c r="Z273" s="155"/>
      <c r="AA273" s="155"/>
      <c r="AB273" s="155"/>
    </row>
    <row r="274">
      <c r="A274" s="155"/>
      <c r="B274" s="155"/>
      <c r="C274" s="813"/>
      <c r="D274" s="155"/>
      <c r="E274" s="858"/>
      <c r="F274" s="155"/>
      <c r="G274" s="858"/>
      <c r="H274" s="155"/>
      <c r="I274" s="155"/>
      <c r="J274" s="155"/>
      <c r="K274" s="155"/>
      <c r="L274" s="155"/>
      <c r="M274" s="155"/>
      <c r="N274" s="155"/>
      <c r="O274" s="155"/>
      <c r="P274" s="155"/>
      <c r="Q274" s="155"/>
      <c r="R274" s="155"/>
      <c r="S274" s="155"/>
      <c r="T274" s="155"/>
      <c r="U274" s="155"/>
      <c r="V274" s="155"/>
      <c r="W274" s="155"/>
      <c r="X274" s="155"/>
      <c r="Y274" s="155"/>
      <c r="Z274" s="155"/>
      <c r="AA274" s="155"/>
      <c r="AB274" s="155"/>
    </row>
    <row r="275">
      <c r="A275" s="155"/>
      <c r="B275" s="155"/>
      <c r="C275" s="813"/>
      <c r="D275" s="155"/>
      <c r="E275" s="858"/>
      <c r="F275" s="155"/>
      <c r="G275" s="858"/>
      <c r="H275" s="155"/>
      <c r="I275" s="155"/>
      <c r="J275" s="155"/>
      <c r="K275" s="155"/>
      <c r="L275" s="155"/>
      <c r="M275" s="155"/>
      <c r="N275" s="155"/>
      <c r="O275" s="155"/>
      <c r="P275" s="155"/>
      <c r="Q275" s="155"/>
      <c r="R275" s="155"/>
      <c r="S275" s="155"/>
      <c r="T275" s="155"/>
      <c r="U275" s="155"/>
      <c r="V275" s="155"/>
      <c r="W275" s="155"/>
      <c r="X275" s="155"/>
      <c r="Y275" s="155"/>
      <c r="Z275" s="155"/>
      <c r="AA275" s="155"/>
      <c r="AB275" s="155"/>
    </row>
    <row r="276">
      <c r="A276" s="155"/>
      <c r="B276" s="155"/>
      <c r="C276" s="813"/>
      <c r="D276" s="155"/>
      <c r="E276" s="858"/>
      <c r="F276" s="155"/>
      <c r="G276" s="858"/>
      <c r="H276" s="155"/>
      <c r="I276" s="155"/>
      <c r="J276" s="155"/>
      <c r="K276" s="155"/>
      <c r="L276" s="155"/>
      <c r="M276" s="155"/>
      <c r="N276" s="155"/>
      <c r="O276" s="155"/>
      <c r="P276" s="155"/>
      <c r="Q276" s="155"/>
      <c r="R276" s="155"/>
      <c r="S276" s="155"/>
      <c r="T276" s="155"/>
      <c r="U276" s="155"/>
      <c r="V276" s="155"/>
      <c r="W276" s="155"/>
      <c r="X276" s="155"/>
      <c r="Y276" s="155"/>
      <c r="Z276" s="155"/>
      <c r="AA276" s="155"/>
      <c r="AB276" s="155"/>
    </row>
    <row r="277">
      <c r="A277" s="155"/>
      <c r="B277" s="155"/>
      <c r="C277" s="813"/>
      <c r="D277" s="155"/>
      <c r="E277" s="858"/>
      <c r="F277" s="155"/>
      <c r="G277" s="858"/>
      <c r="H277" s="155"/>
      <c r="I277" s="155"/>
      <c r="J277" s="155"/>
      <c r="K277" s="155"/>
      <c r="L277" s="155"/>
      <c r="M277" s="155"/>
      <c r="N277" s="155"/>
      <c r="O277" s="155"/>
      <c r="P277" s="155"/>
      <c r="Q277" s="155"/>
      <c r="R277" s="155"/>
      <c r="S277" s="155"/>
      <c r="T277" s="155"/>
      <c r="U277" s="155"/>
      <c r="V277" s="155"/>
      <c r="W277" s="155"/>
      <c r="X277" s="155"/>
      <c r="Y277" s="155"/>
      <c r="Z277" s="155"/>
      <c r="AA277" s="155"/>
      <c r="AB277" s="155"/>
    </row>
    <row r="278">
      <c r="A278" s="155"/>
      <c r="B278" s="155"/>
      <c r="C278" s="813"/>
      <c r="D278" s="155"/>
      <c r="E278" s="858"/>
      <c r="F278" s="155"/>
      <c r="G278" s="858"/>
      <c r="H278" s="155"/>
      <c r="I278" s="155"/>
      <c r="J278" s="155"/>
      <c r="K278" s="155"/>
      <c r="L278" s="155"/>
      <c r="M278" s="155"/>
      <c r="N278" s="155"/>
      <c r="O278" s="155"/>
      <c r="P278" s="155"/>
      <c r="Q278" s="155"/>
      <c r="R278" s="155"/>
      <c r="S278" s="155"/>
      <c r="T278" s="155"/>
      <c r="U278" s="155"/>
      <c r="V278" s="155"/>
      <c r="W278" s="155"/>
      <c r="X278" s="155"/>
      <c r="Y278" s="155"/>
      <c r="Z278" s="155"/>
      <c r="AA278" s="155"/>
      <c r="AB278" s="155"/>
    </row>
    <row r="279">
      <c r="A279" s="155"/>
      <c r="B279" s="155"/>
      <c r="C279" s="813"/>
      <c r="D279" s="155"/>
      <c r="E279" s="858"/>
      <c r="F279" s="155"/>
      <c r="G279" s="858"/>
      <c r="H279" s="155"/>
      <c r="I279" s="155"/>
      <c r="J279" s="155"/>
      <c r="K279" s="155"/>
      <c r="L279" s="155"/>
      <c r="M279" s="155"/>
      <c r="N279" s="155"/>
      <c r="O279" s="155"/>
      <c r="P279" s="155"/>
      <c r="Q279" s="155"/>
      <c r="R279" s="155"/>
      <c r="S279" s="155"/>
      <c r="T279" s="155"/>
      <c r="U279" s="155"/>
      <c r="V279" s="155"/>
      <c r="W279" s="155"/>
      <c r="X279" s="155"/>
      <c r="Y279" s="155"/>
      <c r="Z279" s="155"/>
      <c r="AA279" s="155"/>
      <c r="AB279" s="155"/>
    </row>
    <row r="280">
      <c r="A280" s="155"/>
      <c r="B280" s="155"/>
      <c r="C280" s="813"/>
      <c r="D280" s="155"/>
      <c r="E280" s="858"/>
      <c r="F280" s="155"/>
      <c r="G280" s="858"/>
      <c r="H280" s="155"/>
      <c r="I280" s="155"/>
      <c r="J280" s="155"/>
      <c r="K280" s="155"/>
      <c r="L280" s="155"/>
      <c r="M280" s="155"/>
      <c r="N280" s="155"/>
      <c r="O280" s="155"/>
      <c r="P280" s="155"/>
      <c r="Q280" s="155"/>
      <c r="R280" s="155"/>
      <c r="S280" s="155"/>
      <c r="T280" s="155"/>
      <c r="U280" s="155"/>
      <c r="V280" s="155"/>
      <c r="W280" s="155"/>
      <c r="X280" s="155"/>
      <c r="Y280" s="155"/>
      <c r="Z280" s="155"/>
      <c r="AA280" s="155"/>
      <c r="AB280" s="155"/>
    </row>
    <row r="281">
      <c r="A281" s="155"/>
      <c r="B281" s="155"/>
      <c r="C281" s="813"/>
      <c r="D281" s="155"/>
      <c r="E281" s="858"/>
      <c r="F281" s="155"/>
      <c r="G281" s="858"/>
      <c r="H281" s="155"/>
      <c r="I281" s="155"/>
      <c r="J281" s="155"/>
      <c r="K281" s="155"/>
      <c r="L281" s="155"/>
      <c r="M281" s="155"/>
      <c r="N281" s="155"/>
      <c r="O281" s="155"/>
      <c r="P281" s="155"/>
      <c r="Q281" s="155"/>
      <c r="R281" s="155"/>
      <c r="S281" s="155"/>
      <c r="T281" s="155"/>
      <c r="U281" s="155"/>
      <c r="V281" s="155"/>
      <c r="W281" s="155"/>
      <c r="X281" s="155"/>
      <c r="Y281" s="155"/>
      <c r="Z281" s="155"/>
      <c r="AA281" s="155"/>
      <c r="AB281" s="155"/>
    </row>
    <row r="282">
      <c r="A282" s="155"/>
      <c r="B282" s="155"/>
      <c r="C282" s="813"/>
      <c r="D282" s="155"/>
      <c r="E282" s="858"/>
      <c r="F282" s="155"/>
      <c r="G282" s="858"/>
      <c r="H282" s="155"/>
      <c r="I282" s="155"/>
      <c r="J282" s="155"/>
      <c r="K282" s="155"/>
      <c r="L282" s="155"/>
      <c r="M282" s="155"/>
      <c r="N282" s="155"/>
      <c r="O282" s="155"/>
      <c r="P282" s="155"/>
      <c r="Q282" s="155"/>
      <c r="R282" s="155"/>
      <c r="S282" s="155"/>
      <c r="T282" s="155"/>
      <c r="U282" s="155"/>
      <c r="V282" s="155"/>
      <c r="W282" s="155"/>
      <c r="X282" s="155"/>
      <c r="Y282" s="155"/>
      <c r="Z282" s="155"/>
      <c r="AA282" s="155"/>
      <c r="AB282" s="155"/>
    </row>
    <row r="283">
      <c r="A283" s="155"/>
      <c r="B283" s="155"/>
      <c r="C283" s="813"/>
      <c r="D283" s="155"/>
      <c r="E283" s="858"/>
      <c r="F283" s="155"/>
      <c r="G283" s="858"/>
      <c r="H283" s="155"/>
      <c r="I283" s="155"/>
      <c r="J283" s="155"/>
      <c r="K283" s="155"/>
      <c r="L283" s="155"/>
      <c r="M283" s="155"/>
      <c r="N283" s="155"/>
      <c r="O283" s="155"/>
      <c r="P283" s="155"/>
      <c r="Q283" s="155"/>
      <c r="R283" s="155"/>
      <c r="S283" s="155"/>
      <c r="T283" s="155"/>
      <c r="U283" s="155"/>
      <c r="V283" s="155"/>
      <c r="W283" s="155"/>
      <c r="X283" s="155"/>
      <c r="Y283" s="155"/>
      <c r="Z283" s="155"/>
      <c r="AA283" s="155"/>
      <c r="AB283" s="155"/>
    </row>
    <row r="284">
      <c r="A284" s="155"/>
      <c r="B284" s="155"/>
      <c r="C284" s="813"/>
      <c r="D284" s="155"/>
      <c r="E284" s="858"/>
      <c r="F284" s="155"/>
      <c r="G284" s="858"/>
      <c r="H284" s="155"/>
      <c r="I284" s="155"/>
      <c r="J284" s="155"/>
      <c r="K284" s="155"/>
      <c r="L284" s="155"/>
      <c r="M284" s="155"/>
      <c r="N284" s="155"/>
      <c r="O284" s="155"/>
      <c r="P284" s="155"/>
      <c r="Q284" s="155"/>
      <c r="R284" s="155"/>
      <c r="S284" s="155"/>
      <c r="T284" s="155"/>
      <c r="U284" s="155"/>
      <c r="V284" s="155"/>
      <c r="W284" s="155"/>
      <c r="X284" s="155"/>
      <c r="Y284" s="155"/>
      <c r="Z284" s="155"/>
      <c r="AA284" s="155"/>
      <c r="AB284" s="155"/>
    </row>
    <row r="285">
      <c r="A285" s="155"/>
      <c r="B285" s="155"/>
      <c r="C285" s="813"/>
      <c r="D285" s="155"/>
      <c r="E285" s="858"/>
      <c r="F285" s="155"/>
      <c r="G285" s="858"/>
      <c r="H285" s="155"/>
      <c r="I285" s="155"/>
      <c r="J285" s="155"/>
      <c r="K285" s="155"/>
      <c r="L285" s="155"/>
      <c r="M285" s="155"/>
      <c r="N285" s="155"/>
      <c r="O285" s="155"/>
      <c r="P285" s="155"/>
      <c r="Q285" s="155"/>
      <c r="R285" s="155"/>
      <c r="S285" s="155"/>
      <c r="T285" s="155"/>
      <c r="U285" s="155"/>
      <c r="V285" s="155"/>
      <c r="W285" s="155"/>
      <c r="X285" s="155"/>
      <c r="Y285" s="155"/>
      <c r="Z285" s="155"/>
      <c r="AA285" s="155"/>
      <c r="AB285" s="155"/>
    </row>
    <row r="286">
      <c r="A286" s="155"/>
      <c r="B286" s="155"/>
      <c r="C286" s="813"/>
      <c r="D286" s="155"/>
      <c r="E286" s="858"/>
      <c r="F286" s="155"/>
      <c r="G286" s="858"/>
      <c r="H286" s="155"/>
      <c r="I286" s="155"/>
      <c r="J286" s="155"/>
      <c r="K286" s="155"/>
      <c r="L286" s="155"/>
      <c r="M286" s="155"/>
      <c r="N286" s="155"/>
      <c r="O286" s="155"/>
      <c r="P286" s="155"/>
      <c r="Q286" s="155"/>
      <c r="R286" s="155"/>
      <c r="S286" s="155"/>
      <c r="T286" s="155"/>
      <c r="U286" s="155"/>
      <c r="V286" s="155"/>
      <c r="W286" s="155"/>
      <c r="X286" s="155"/>
      <c r="Y286" s="155"/>
      <c r="Z286" s="155"/>
      <c r="AA286" s="155"/>
      <c r="AB286" s="155"/>
    </row>
    <row r="287">
      <c r="A287" s="155"/>
      <c r="B287" s="155"/>
      <c r="C287" s="813"/>
      <c r="D287" s="155"/>
      <c r="E287" s="858"/>
      <c r="F287" s="155"/>
      <c r="G287" s="858"/>
      <c r="H287" s="155"/>
      <c r="I287" s="155"/>
      <c r="J287" s="155"/>
      <c r="K287" s="155"/>
      <c r="L287" s="155"/>
      <c r="M287" s="155"/>
      <c r="N287" s="155"/>
      <c r="O287" s="155"/>
      <c r="P287" s="155"/>
      <c r="Q287" s="155"/>
      <c r="R287" s="155"/>
      <c r="S287" s="155"/>
      <c r="T287" s="155"/>
      <c r="U287" s="155"/>
      <c r="V287" s="155"/>
      <c r="W287" s="155"/>
      <c r="X287" s="155"/>
      <c r="Y287" s="155"/>
      <c r="Z287" s="155"/>
      <c r="AA287" s="155"/>
      <c r="AB287" s="155"/>
    </row>
    <row r="288">
      <c r="A288" s="155"/>
      <c r="B288" s="155"/>
      <c r="C288" s="813"/>
      <c r="D288" s="155"/>
      <c r="E288" s="858"/>
      <c r="F288" s="155"/>
      <c r="G288" s="858"/>
      <c r="H288" s="155"/>
      <c r="I288" s="155"/>
      <c r="J288" s="155"/>
      <c r="K288" s="155"/>
      <c r="L288" s="155"/>
      <c r="M288" s="155"/>
      <c r="N288" s="155"/>
      <c r="O288" s="155"/>
      <c r="P288" s="155"/>
      <c r="Q288" s="155"/>
      <c r="R288" s="155"/>
      <c r="S288" s="155"/>
      <c r="T288" s="155"/>
      <c r="U288" s="155"/>
      <c r="V288" s="155"/>
      <c r="W288" s="155"/>
      <c r="X288" s="155"/>
      <c r="Y288" s="155"/>
      <c r="Z288" s="155"/>
      <c r="AA288" s="155"/>
      <c r="AB288" s="155"/>
    </row>
    <row r="289">
      <c r="A289" s="155"/>
      <c r="B289" s="155"/>
      <c r="C289" s="813"/>
      <c r="D289" s="155"/>
      <c r="E289" s="858"/>
      <c r="F289" s="155"/>
      <c r="G289" s="858"/>
      <c r="H289" s="155"/>
      <c r="I289" s="155"/>
      <c r="J289" s="155"/>
      <c r="K289" s="155"/>
      <c r="L289" s="155"/>
      <c r="M289" s="155"/>
      <c r="N289" s="155"/>
      <c r="O289" s="155"/>
      <c r="P289" s="155"/>
      <c r="Q289" s="155"/>
      <c r="R289" s="155"/>
      <c r="S289" s="155"/>
      <c r="T289" s="155"/>
      <c r="U289" s="155"/>
      <c r="V289" s="155"/>
      <c r="W289" s="155"/>
      <c r="X289" s="155"/>
      <c r="Y289" s="155"/>
      <c r="Z289" s="155"/>
      <c r="AA289" s="155"/>
      <c r="AB289" s="155"/>
    </row>
    <row r="290">
      <c r="A290" s="155"/>
      <c r="B290" s="155"/>
      <c r="C290" s="813"/>
      <c r="D290" s="155"/>
      <c r="E290" s="858"/>
      <c r="F290" s="155"/>
      <c r="G290" s="858"/>
      <c r="H290" s="155"/>
      <c r="I290" s="155"/>
      <c r="J290" s="155"/>
      <c r="K290" s="155"/>
      <c r="L290" s="155"/>
      <c r="M290" s="155"/>
      <c r="N290" s="155"/>
      <c r="O290" s="155"/>
      <c r="P290" s="155"/>
      <c r="Q290" s="155"/>
      <c r="R290" s="155"/>
      <c r="S290" s="155"/>
      <c r="T290" s="155"/>
      <c r="U290" s="155"/>
      <c r="V290" s="155"/>
      <c r="W290" s="155"/>
      <c r="X290" s="155"/>
      <c r="Y290" s="155"/>
      <c r="Z290" s="155"/>
      <c r="AA290" s="155"/>
      <c r="AB290" s="155"/>
    </row>
    <row r="291">
      <c r="A291" s="155"/>
      <c r="B291" s="155"/>
      <c r="C291" s="813"/>
      <c r="D291" s="155"/>
      <c r="E291" s="858"/>
      <c r="F291" s="155"/>
      <c r="G291" s="858"/>
      <c r="H291" s="155"/>
      <c r="I291" s="155"/>
      <c r="J291" s="155"/>
      <c r="K291" s="155"/>
      <c r="L291" s="155"/>
      <c r="M291" s="155"/>
      <c r="N291" s="155"/>
      <c r="O291" s="155"/>
      <c r="P291" s="155"/>
      <c r="Q291" s="155"/>
      <c r="R291" s="155"/>
      <c r="S291" s="155"/>
      <c r="T291" s="155"/>
      <c r="U291" s="155"/>
      <c r="V291" s="155"/>
      <c r="W291" s="155"/>
      <c r="X291" s="155"/>
      <c r="Y291" s="155"/>
      <c r="Z291" s="155"/>
      <c r="AA291" s="155"/>
      <c r="AB291" s="155"/>
    </row>
    <row r="292">
      <c r="A292" s="155"/>
      <c r="B292" s="155"/>
      <c r="C292" s="813"/>
      <c r="D292" s="155"/>
      <c r="E292" s="858"/>
      <c r="F292" s="155"/>
      <c r="G292" s="858"/>
      <c r="H292" s="155"/>
      <c r="I292" s="155"/>
      <c r="J292" s="155"/>
      <c r="K292" s="155"/>
      <c r="L292" s="155"/>
      <c r="M292" s="155"/>
      <c r="N292" s="155"/>
      <c r="O292" s="155"/>
      <c r="P292" s="155"/>
      <c r="Q292" s="155"/>
      <c r="R292" s="155"/>
      <c r="S292" s="155"/>
      <c r="T292" s="155"/>
      <c r="U292" s="155"/>
      <c r="V292" s="155"/>
      <c r="W292" s="155"/>
      <c r="X292" s="155"/>
      <c r="Y292" s="155"/>
      <c r="Z292" s="155"/>
      <c r="AA292" s="155"/>
      <c r="AB292" s="155"/>
    </row>
    <row r="293">
      <c r="A293" s="155"/>
      <c r="B293" s="155"/>
      <c r="C293" s="813"/>
      <c r="D293" s="155"/>
      <c r="E293" s="858"/>
      <c r="F293" s="155"/>
      <c r="G293" s="858"/>
      <c r="H293" s="155"/>
      <c r="I293" s="155"/>
      <c r="J293" s="155"/>
      <c r="K293" s="155"/>
      <c r="L293" s="155"/>
      <c r="M293" s="155"/>
      <c r="N293" s="155"/>
      <c r="O293" s="155"/>
      <c r="P293" s="155"/>
      <c r="Q293" s="155"/>
      <c r="R293" s="155"/>
      <c r="S293" s="155"/>
      <c r="T293" s="155"/>
      <c r="U293" s="155"/>
      <c r="V293" s="155"/>
      <c r="W293" s="155"/>
      <c r="X293" s="155"/>
      <c r="Y293" s="155"/>
      <c r="Z293" s="155"/>
      <c r="AA293" s="155"/>
      <c r="AB293" s="155"/>
    </row>
    <row r="294">
      <c r="A294" s="155"/>
      <c r="B294" s="155"/>
      <c r="C294" s="813"/>
      <c r="D294" s="155"/>
      <c r="E294" s="858"/>
      <c r="F294" s="155"/>
      <c r="G294" s="858"/>
      <c r="H294" s="155"/>
      <c r="I294" s="155"/>
      <c r="J294" s="155"/>
      <c r="K294" s="155"/>
      <c r="L294" s="155"/>
      <c r="M294" s="155"/>
      <c r="N294" s="155"/>
      <c r="O294" s="155"/>
      <c r="P294" s="155"/>
      <c r="Q294" s="155"/>
      <c r="R294" s="155"/>
      <c r="S294" s="155"/>
      <c r="T294" s="155"/>
      <c r="U294" s="155"/>
      <c r="V294" s="155"/>
      <c r="W294" s="155"/>
      <c r="X294" s="155"/>
      <c r="Y294" s="155"/>
      <c r="Z294" s="155"/>
      <c r="AA294" s="155"/>
      <c r="AB294" s="155"/>
    </row>
    <row r="295">
      <c r="A295" s="155"/>
      <c r="B295" s="155"/>
      <c r="C295" s="813"/>
      <c r="D295" s="155"/>
      <c r="E295" s="858"/>
      <c r="F295" s="155"/>
      <c r="G295" s="858"/>
      <c r="H295" s="155"/>
      <c r="I295" s="155"/>
      <c r="J295" s="155"/>
      <c r="K295" s="155"/>
      <c r="L295" s="155"/>
      <c r="M295" s="155"/>
      <c r="N295" s="155"/>
      <c r="O295" s="155"/>
      <c r="P295" s="155"/>
      <c r="Q295" s="155"/>
      <c r="R295" s="155"/>
      <c r="S295" s="155"/>
      <c r="T295" s="155"/>
      <c r="U295" s="155"/>
      <c r="V295" s="155"/>
      <c r="W295" s="155"/>
      <c r="X295" s="155"/>
      <c r="Y295" s="155"/>
      <c r="Z295" s="155"/>
      <c r="AA295" s="155"/>
      <c r="AB295" s="155"/>
    </row>
    <row r="296">
      <c r="A296" s="155"/>
      <c r="B296" s="155"/>
      <c r="C296" s="813"/>
      <c r="D296" s="155"/>
      <c r="E296" s="858"/>
      <c r="F296" s="155"/>
      <c r="G296" s="858"/>
      <c r="H296" s="155"/>
      <c r="I296" s="155"/>
      <c r="J296" s="155"/>
      <c r="K296" s="155"/>
      <c r="L296" s="155"/>
      <c r="M296" s="155"/>
      <c r="N296" s="155"/>
      <c r="O296" s="155"/>
      <c r="P296" s="155"/>
      <c r="Q296" s="155"/>
      <c r="R296" s="155"/>
      <c r="S296" s="155"/>
      <c r="T296" s="155"/>
      <c r="U296" s="155"/>
      <c r="V296" s="155"/>
      <c r="W296" s="155"/>
      <c r="X296" s="155"/>
      <c r="Y296" s="155"/>
      <c r="Z296" s="155"/>
      <c r="AA296" s="155"/>
      <c r="AB296" s="155"/>
    </row>
    <row r="297">
      <c r="A297" s="155"/>
      <c r="B297" s="155"/>
      <c r="C297" s="813"/>
      <c r="D297" s="155"/>
      <c r="E297" s="858"/>
      <c r="F297" s="155"/>
      <c r="G297" s="858"/>
      <c r="H297" s="155"/>
      <c r="I297" s="155"/>
      <c r="J297" s="155"/>
      <c r="K297" s="155"/>
      <c r="L297" s="155"/>
      <c r="M297" s="155"/>
      <c r="N297" s="155"/>
      <c r="O297" s="155"/>
      <c r="P297" s="155"/>
      <c r="Q297" s="155"/>
      <c r="R297" s="155"/>
      <c r="S297" s="155"/>
      <c r="T297" s="155"/>
      <c r="U297" s="155"/>
      <c r="V297" s="155"/>
      <c r="W297" s="155"/>
      <c r="X297" s="155"/>
      <c r="Y297" s="155"/>
      <c r="Z297" s="155"/>
      <c r="AA297" s="155"/>
      <c r="AB297" s="155"/>
    </row>
    <row r="298">
      <c r="A298" s="155"/>
      <c r="B298" s="155"/>
      <c r="C298" s="813"/>
      <c r="D298" s="155"/>
      <c r="E298" s="858"/>
      <c r="F298" s="155"/>
      <c r="G298" s="858"/>
      <c r="H298" s="155"/>
      <c r="I298" s="155"/>
      <c r="J298" s="155"/>
      <c r="K298" s="155"/>
      <c r="L298" s="155"/>
      <c r="M298" s="155"/>
      <c r="N298" s="155"/>
      <c r="O298" s="155"/>
      <c r="P298" s="155"/>
      <c r="Q298" s="155"/>
      <c r="R298" s="155"/>
      <c r="S298" s="155"/>
      <c r="T298" s="155"/>
      <c r="U298" s="155"/>
      <c r="V298" s="155"/>
      <c r="W298" s="155"/>
      <c r="X298" s="155"/>
      <c r="Y298" s="155"/>
      <c r="Z298" s="155"/>
      <c r="AA298" s="155"/>
      <c r="AB298" s="155"/>
    </row>
    <row r="299">
      <c r="A299" s="155"/>
      <c r="B299" s="155"/>
      <c r="C299" s="813"/>
      <c r="D299" s="155"/>
      <c r="E299" s="858"/>
      <c r="F299" s="155"/>
      <c r="G299" s="858"/>
      <c r="H299" s="155"/>
      <c r="I299" s="155"/>
      <c r="J299" s="155"/>
      <c r="K299" s="155"/>
      <c r="L299" s="155"/>
      <c r="M299" s="155"/>
      <c r="N299" s="155"/>
      <c r="O299" s="155"/>
      <c r="P299" s="155"/>
      <c r="Q299" s="155"/>
      <c r="R299" s="155"/>
      <c r="S299" s="155"/>
      <c r="T299" s="155"/>
      <c r="U299" s="155"/>
      <c r="V299" s="155"/>
      <c r="W299" s="155"/>
      <c r="X299" s="155"/>
      <c r="Y299" s="155"/>
      <c r="Z299" s="155"/>
      <c r="AA299" s="155"/>
      <c r="AB299" s="155"/>
    </row>
    <row r="300">
      <c r="A300" s="155"/>
      <c r="B300" s="155"/>
      <c r="C300" s="813"/>
      <c r="D300" s="155"/>
      <c r="E300" s="858"/>
      <c r="F300" s="155"/>
      <c r="G300" s="858"/>
      <c r="H300" s="155"/>
      <c r="I300" s="155"/>
      <c r="J300" s="155"/>
      <c r="K300" s="155"/>
      <c r="L300" s="155"/>
      <c r="M300" s="155"/>
      <c r="N300" s="155"/>
      <c r="O300" s="155"/>
      <c r="P300" s="155"/>
      <c r="Q300" s="155"/>
      <c r="R300" s="155"/>
      <c r="S300" s="155"/>
      <c r="T300" s="155"/>
      <c r="U300" s="155"/>
      <c r="V300" s="155"/>
      <c r="W300" s="155"/>
      <c r="X300" s="155"/>
      <c r="Y300" s="155"/>
      <c r="Z300" s="155"/>
      <c r="AA300" s="155"/>
      <c r="AB300" s="155"/>
    </row>
    <row r="301">
      <c r="A301" s="155"/>
      <c r="B301" s="155"/>
      <c r="C301" s="813"/>
      <c r="D301" s="155"/>
      <c r="E301" s="858"/>
      <c r="F301" s="155"/>
      <c r="G301" s="858"/>
      <c r="H301" s="155"/>
      <c r="I301" s="155"/>
      <c r="J301" s="155"/>
      <c r="K301" s="155"/>
      <c r="L301" s="155"/>
      <c r="M301" s="155"/>
      <c r="N301" s="155"/>
      <c r="O301" s="155"/>
      <c r="P301" s="155"/>
      <c r="Q301" s="155"/>
      <c r="R301" s="155"/>
      <c r="S301" s="155"/>
      <c r="T301" s="155"/>
      <c r="U301" s="155"/>
      <c r="V301" s="155"/>
      <c r="W301" s="155"/>
      <c r="X301" s="155"/>
      <c r="Y301" s="155"/>
      <c r="Z301" s="155"/>
      <c r="AA301" s="155"/>
      <c r="AB301" s="155"/>
    </row>
    <row r="302">
      <c r="A302" s="155"/>
      <c r="B302" s="155"/>
      <c r="C302" s="813"/>
      <c r="D302" s="155"/>
      <c r="E302" s="858"/>
      <c r="F302" s="155"/>
      <c r="G302" s="858"/>
      <c r="H302" s="155"/>
      <c r="I302" s="155"/>
      <c r="J302" s="155"/>
      <c r="K302" s="155"/>
      <c r="L302" s="155"/>
      <c r="M302" s="155"/>
      <c r="N302" s="155"/>
      <c r="O302" s="155"/>
      <c r="P302" s="155"/>
      <c r="Q302" s="155"/>
      <c r="R302" s="155"/>
      <c r="S302" s="155"/>
      <c r="T302" s="155"/>
      <c r="U302" s="155"/>
      <c r="V302" s="155"/>
      <c r="W302" s="155"/>
      <c r="X302" s="155"/>
      <c r="Y302" s="155"/>
      <c r="Z302" s="155"/>
      <c r="AA302" s="155"/>
      <c r="AB302" s="155"/>
    </row>
    <row r="303">
      <c r="A303" s="155"/>
      <c r="B303" s="155"/>
      <c r="C303" s="813"/>
      <c r="D303" s="155"/>
      <c r="E303" s="858"/>
      <c r="F303" s="155"/>
      <c r="G303" s="858"/>
      <c r="H303" s="155"/>
      <c r="I303" s="155"/>
      <c r="J303" s="155"/>
      <c r="K303" s="155"/>
      <c r="L303" s="155"/>
      <c r="M303" s="155"/>
      <c r="N303" s="155"/>
      <c r="O303" s="155"/>
      <c r="P303" s="155"/>
      <c r="Q303" s="155"/>
      <c r="R303" s="155"/>
      <c r="S303" s="155"/>
      <c r="T303" s="155"/>
      <c r="U303" s="155"/>
      <c r="V303" s="155"/>
      <c r="W303" s="155"/>
      <c r="X303" s="155"/>
      <c r="Y303" s="155"/>
      <c r="Z303" s="155"/>
      <c r="AA303" s="155"/>
      <c r="AB303" s="155"/>
    </row>
    <row r="304">
      <c r="A304" s="155"/>
      <c r="B304" s="155"/>
      <c r="C304" s="813"/>
      <c r="D304" s="155"/>
      <c r="E304" s="858"/>
      <c r="F304" s="155"/>
      <c r="G304" s="858"/>
      <c r="H304" s="155"/>
      <c r="I304" s="155"/>
      <c r="J304" s="155"/>
      <c r="K304" s="155"/>
      <c r="L304" s="155"/>
      <c r="M304" s="155"/>
      <c r="N304" s="155"/>
      <c r="O304" s="155"/>
      <c r="P304" s="155"/>
      <c r="Q304" s="155"/>
      <c r="R304" s="155"/>
      <c r="S304" s="155"/>
      <c r="T304" s="155"/>
      <c r="U304" s="155"/>
      <c r="V304" s="155"/>
      <c r="W304" s="155"/>
      <c r="X304" s="155"/>
      <c r="Y304" s="155"/>
      <c r="Z304" s="155"/>
      <c r="AA304" s="155"/>
      <c r="AB304" s="155"/>
    </row>
    <row r="305">
      <c r="A305" s="155"/>
      <c r="B305" s="155"/>
      <c r="C305" s="813"/>
      <c r="D305" s="155"/>
      <c r="E305" s="858"/>
      <c r="F305" s="155"/>
      <c r="G305" s="858"/>
      <c r="H305" s="155"/>
      <c r="I305" s="155"/>
      <c r="J305" s="155"/>
      <c r="K305" s="155"/>
      <c r="L305" s="155"/>
      <c r="M305" s="155"/>
      <c r="N305" s="155"/>
      <c r="O305" s="155"/>
      <c r="P305" s="155"/>
      <c r="Q305" s="155"/>
      <c r="R305" s="155"/>
      <c r="S305" s="155"/>
      <c r="T305" s="155"/>
      <c r="U305" s="155"/>
      <c r="V305" s="155"/>
      <c r="W305" s="155"/>
      <c r="X305" s="155"/>
      <c r="Y305" s="155"/>
      <c r="Z305" s="155"/>
      <c r="AA305" s="155"/>
      <c r="AB305" s="155"/>
    </row>
    <row r="306">
      <c r="A306" s="155"/>
      <c r="B306" s="155"/>
      <c r="C306" s="813"/>
      <c r="D306" s="155"/>
      <c r="E306" s="858"/>
      <c r="F306" s="155"/>
      <c r="G306" s="858"/>
      <c r="H306" s="155"/>
      <c r="I306" s="155"/>
      <c r="J306" s="155"/>
      <c r="K306" s="155"/>
      <c r="L306" s="155"/>
      <c r="M306" s="155"/>
      <c r="N306" s="155"/>
      <c r="O306" s="155"/>
      <c r="P306" s="155"/>
      <c r="Q306" s="155"/>
      <c r="R306" s="155"/>
      <c r="S306" s="155"/>
      <c r="T306" s="155"/>
      <c r="U306" s="155"/>
      <c r="V306" s="155"/>
      <c r="W306" s="155"/>
      <c r="X306" s="155"/>
      <c r="Y306" s="155"/>
      <c r="Z306" s="155"/>
      <c r="AA306" s="155"/>
      <c r="AB306" s="155"/>
    </row>
    <row r="307">
      <c r="A307" s="155"/>
      <c r="B307" s="155"/>
      <c r="C307" s="813"/>
      <c r="D307" s="155"/>
      <c r="E307" s="858"/>
      <c r="F307" s="155"/>
      <c r="G307" s="858"/>
      <c r="H307" s="155"/>
      <c r="I307" s="155"/>
      <c r="J307" s="155"/>
      <c r="K307" s="155"/>
      <c r="L307" s="155"/>
      <c r="M307" s="155"/>
      <c r="N307" s="155"/>
      <c r="O307" s="155"/>
      <c r="P307" s="155"/>
      <c r="Q307" s="155"/>
      <c r="R307" s="155"/>
      <c r="S307" s="155"/>
      <c r="T307" s="155"/>
      <c r="U307" s="155"/>
      <c r="V307" s="155"/>
      <c r="W307" s="155"/>
      <c r="X307" s="155"/>
      <c r="Y307" s="155"/>
      <c r="Z307" s="155"/>
      <c r="AA307" s="155"/>
      <c r="AB307" s="155"/>
    </row>
    <row r="308">
      <c r="A308" s="155"/>
      <c r="B308" s="155"/>
      <c r="C308" s="813"/>
      <c r="D308" s="155"/>
      <c r="E308" s="858"/>
      <c r="F308" s="155"/>
      <c r="G308" s="858"/>
      <c r="H308" s="155"/>
      <c r="I308" s="155"/>
      <c r="J308" s="155"/>
      <c r="K308" s="155"/>
      <c r="L308" s="155"/>
      <c r="M308" s="155"/>
      <c r="N308" s="155"/>
      <c r="O308" s="155"/>
      <c r="P308" s="155"/>
      <c r="Q308" s="155"/>
      <c r="R308" s="155"/>
      <c r="S308" s="155"/>
      <c r="T308" s="155"/>
      <c r="U308" s="155"/>
      <c r="V308" s="155"/>
      <c r="W308" s="155"/>
      <c r="X308" s="155"/>
      <c r="Y308" s="155"/>
      <c r="Z308" s="155"/>
      <c r="AA308" s="155"/>
      <c r="AB308" s="155"/>
    </row>
    <row r="309">
      <c r="A309" s="155"/>
      <c r="B309" s="155"/>
      <c r="C309" s="813"/>
      <c r="D309" s="155"/>
      <c r="E309" s="858"/>
      <c r="F309" s="155"/>
      <c r="G309" s="858"/>
      <c r="H309" s="155"/>
      <c r="I309" s="155"/>
      <c r="J309" s="155"/>
      <c r="K309" s="155"/>
      <c r="L309" s="155"/>
      <c r="M309" s="155"/>
      <c r="N309" s="155"/>
      <c r="O309" s="155"/>
      <c r="P309" s="155"/>
      <c r="Q309" s="155"/>
      <c r="R309" s="155"/>
      <c r="S309" s="155"/>
      <c r="T309" s="155"/>
      <c r="U309" s="155"/>
      <c r="V309" s="155"/>
      <c r="W309" s="155"/>
      <c r="X309" s="155"/>
      <c r="Y309" s="155"/>
      <c r="Z309" s="155"/>
      <c r="AA309" s="155"/>
      <c r="AB309" s="155"/>
    </row>
    <row r="310">
      <c r="A310" s="155"/>
      <c r="B310" s="155"/>
      <c r="C310" s="813"/>
      <c r="D310" s="155"/>
      <c r="E310" s="858"/>
      <c r="F310" s="155"/>
      <c r="G310" s="858"/>
      <c r="H310" s="155"/>
      <c r="I310" s="155"/>
      <c r="J310" s="155"/>
      <c r="K310" s="155"/>
      <c r="L310" s="155"/>
      <c r="M310" s="155"/>
      <c r="N310" s="155"/>
      <c r="O310" s="155"/>
      <c r="P310" s="155"/>
      <c r="Q310" s="155"/>
      <c r="R310" s="155"/>
      <c r="S310" s="155"/>
      <c r="T310" s="155"/>
      <c r="U310" s="155"/>
      <c r="V310" s="155"/>
      <c r="W310" s="155"/>
      <c r="X310" s="155"/>
      <c r="Y310" s="155"/>
      <c r="Z310" s="155"/>
      <c r="AA310" s="155"/>
      <c r="AB310" s="155"/>
    </row>
    <row r="311">
      <c r="A311" s="155"/>
      <c r="B311" s="155"/>
      <c r="C311" s="813"/>
      <c r="D311" s="155"/>
      <c r="E311" s="858"/>
      <c r="F311" s="155"/>
      <c r="G311" s="858"/>
      <c r="H311" s="155"/>
      <c r="I311" s="155"/>
      <c r="J311" s="155"/>
      <c r="K311" s="155"/>
      <c r="L311" s="155"/>
      <c r="M311" s="155"/>
      <c r="N311" s="155"/>
      <c r="O311" s="155"/>
      <c r="P311" s="155"/>
      <c r="Q311" s="155"/>
      <c r="R311" s="155"/>
      <c r="S311" s="155"/>
      <c r="T311" s="155"/>
      <c r="U311" s="155"/>
      <c r="V311" s="155"/>
      <c r="W311" s="155"/>
      <c r="X311" s="155"/>
      <c r="Y311" s="155"/>
      <c r="Z311" s="155"/>
      <c r="AA311" s="155"/>
      <c r="AB311" s="155"/>
    </row>
    <row r="312">
      <c r="A312" s="155"/>
      <c r="B312" s="155"/>
      <c r="C312" s="813"/>
      <c r="D312" s="155"/>
      <c r="E312" s="858"/>
      <c r="F312" s="155"/>
      <c r="G312" s="858"/>
      <c r="H312" s="155"/>
      <c r="I312" s="155"/>
      <c r="J312" s="155"/>
      <c r="K312" s="155"/>
      <c r="L312" s="155"/>
      <c r="M312" s="155"/>
      <c r="N312" s="155"/>
      <c r="O312" s="155"/>
      <c r="P312" s="155"/>
      <c r="Q312" s="155"/>
      <c r="R312" s="155"/>
      <c r="S312" s="155"/>
      <c r="T312" s="155"/>
      <c r="U312" s="155"/>
      <c r="V312" s="155"/>
      <c r="W312" s="155"/>
      <c r="X312" s="155"/>
      <c r="Y312" s="155"/>
      <c r="Z312" s="155"/>
      <c r="AA312" s="155"/>
      <c r="AB312" s="155"/>
    </row>
    <row r="313">
      <c r="A313" s="155"/>
      <c r="B313" s="155"/>
      <c r="C313" s="813"/>
      <c r="D313" s="155"/>
      <c r="E313" s="858"/>
      <c r="F313" s="155"/>
      <c r="G313" s="858"/>
      <c r="H313" s="155"/>
      <c r="I313" s="155"/>
      <c r="J313" s="155"/>
      <c r="K313" s="155"/>
      <c r="L313" s="155"/>
      <c r="M313" s="155"/>
      <c r="N313" s="155"/>
      <c r="O313" s="155"/>
      <c r="P313" s="155"/>
      <c r="Q313" s="155"/>
      <c r="R313" s="155"/>
      <c r="S313" s="155"/>
      <c r="T313" s="155"/>
      <c r="U313" s="155"/>
      <c r="V313" s="155"/>
      <c r="W313" s="155"/>
      <c r="X313" s="155"/>
      <c r="Y313" s="155"/>
      <c r="Z313" s="155"/>
      <c r="AA313" s="155"/>
      <c r="AB313" s="155"/>
    </row>
    <row r="314">
      <c r="A314" s="155"/>
      <c r="B314" s="155"/>
      <c r="C314" s="813"/>
      <c r="D314" s="155"/>
      <c r="E314" s="858"/>
      <c r="F314" s="155"/>
      <c r="G314" s="858"/>
      <c r="H314" s="155"/>
      <c r="I314" s="155"/>
      <c r="J314" s="155"/>
      <c r="K314" s="155"/>
      <c r="L314" s="155"/>
      <c r="M314" s="155"/>
      <c r="N314" s="155"/>
      <c r="O314" s="155"/>
      <c r="P314" s="155"/>
      <c r="Q314" s="155"/>
      <c r="R314" s="155"/>
      <c r="S314" s="155"/>
      <c r="T314" s="155"/>
      <c r="U314" s="155"/>
      <c r="V314" s="155"/>
      <c r="W314" s="155"/>
      <c r="X314" s="155"/>
      <c r="Y314" s="155"/>
      <c r="Z314" s="155"/>
      <c r="AA314" s="155"/>
      <c r="AB314" s="155"/>
    </row>
    <row r="315">
      <c r="A315" s="155"/>
      <c r="B315" s="155"/>
      <c r="C315" s="813"/>
      <c r="D315" s="155"/>
      <c r="E315" s="858"/>
      <c r="F315" s="155"/>
      <c r="G315" s="858"/>
      <c r="H315" s="155"/>
      <c r="I315" s="155"/>
      <c r="J315" s="155"/>
      <c r="K315" s="155"/>
      <c r="L315" s="155"/>
      <c r="M315" s="155"/>
      <c r="N315" s="155"/>
      <c r="O315" s="155"/>
      <c r="P315" s="155"/>
      <c r="Q315" s="155"/>
      <c r="R315" s="155"/>
      <c r="S315" s="155"/>
      <c r="T315" s="155"/>
      <c r="U315" s="155"/>
      <c r="V315" s="155"/>
      <c r="W315" s="155"/>
      <c r="X315" s="155"/>
      <c r="Y315" s="155"/>
      <c r="Z315" s="155"/>
      <c r="AA315" s="155"/>
      <c r="AB315" s="155"/>
    </row>
    <row r="316">
      <c r="A316" s="155"/>
      <c r="B316" s="155"/>
      <c r="C316" s="813"/>
      <c r="D316" s="155"/>
      <c r="E316" s="858"/>
      <c r="F316" s="155"/>
      <c r="G316" s="858"/>
      <c r="H316" s="155"/>
      <c r="I316" s="155"/>
      <c r="J316" s="155"/>
      <c r="K316" s="155"/>
      <c r="L316" s="155"/>
      <c r="M316" s="155"/>
      <c r="N316" s="155"/>
      <c r="O316" s="155"/>
      <c r="P316" s="155"/>
      <c r="Q316" s="155"/>
      <c r="R316" s="155"/>
      <c r="S316" s="155"/>
      <c r="T316" s="155"/>
      <c r="U316" s="155"/>
      <c r="V316" s="155"/>
      <c r="W316" s="155"/>
      <c r="X316" s="155"/>
      <c r="Y316" s="155"/>
      <c r="Z316" s="155"/>
      <c r="AA316" s="155"/>
      <c r="AB316" s="155"/>
    </row>
    <row r="317">
      <c r="A317" s="155"/>
      <c r="B317" s="155"/>
      <c r="C317" s="813"/>
      <c r="D317" s="155"/>
      <c r="E317" s="858"/>
      <c r="F317" s="155"/>
      <c r="G317" s="858"/>
      <c r="H317" s="155"/>
      <c r="I317" s="155"/>
      <c r="J317" s="155"/>
      <c r="K317" s="155"/>
      <c r="L317" s="155"/>
      <c r="M317" s="155"/>
      <c r="N317" s="155"/>
      <c r="O317" s="155"/>
      <c r="P317" s="155"/>
      <c r="Q317" s="155"/>
      <c r="R317" s="155"/>
      <c r="S317" s="155"/>
      <c r="T317" s="155"/>
      <c r="U317" s="155"/>
      <c r="V317" s="155"/>
      <c r="W317" s="155"/>
      <c r="X317" s="155"/>
      <c r="Y317" s="155"/>
      <c r="Z317" s="155"/>
      <c r="AA317" s="155"/>
      <c r="AB317" s="155"/>
    </row>
    <row r="318">
      <c r="A318" s="155"/>
      <c r="B318" s="155"/>
      <c r="C318" s="813"/>
      <c r="D318" s="155"/>
      <c r="E318" s="858"/>
      <c r="F318" s="155"/>
      <c r="G318" s="858"/>
      <c r="H318" s="155"/>
      <c r="I318" s="155"/>
      <c r="J318" s="155"/>
      <c r="K318" s="155"/>
      <c r="L318" s="155"/>
      <c r="M318" s="155"/>
      <c r="N318" s="155"/>
      <c r="O318" s="155"/>
      <c r="P318" s="155"/>
      <c r="Q318" s="155"/>
      <c r="R318" s="155"/>
      <c r="S318" s="155"/>
      <c r="T318" s="155"/>
      <c r="U318" s="155"/>
      <c r="V318" s="155"/>
      <c r="W318" s="155"/>
      <c r="X318" s="155"/>
      <c r="Y318" s="155"/>
      <c r="Z318" s="155"/>
      <c r="AA318" s="155"/>
      <c r="AB318" s="155"/>
    </row>
    <row r="319">
      <c r="A319" s="155"/>
      <c r="B319" s="155"/>
      <c r="C319" s="813"/>
      <c r="D319" s="155"/>
      <c r="E319" s="858"/>
      <c r="F319" s="155"/>
      <c r="G319" s="858"/>
      <c r="H319" s="155"/>
      <c r="I319" s="155"/>
      <c r="J319" s="155"/>
      <c r="K319" s="155"/>
      <c r="L319" s="155"/>
      <c r="M319" s="155"/>
      <c r="N319" s="155"/>
      <c r="O319" s="155"/>
      <c r="P319" s="155"/>
      <c r="Q319" s="155"/>
      <c r="R319" s="155"/>
      <c r="S319" s="155"/>
      <c r="T319" s="155"/>
      <c r="U319" s="155"/>
      <c r="V319" s="155"/>
      <c r="W319" s="155"/>
      <c r="X319" s="155"/>
      <c r="Y319" s="155"/>
      <c r="Z319" s="155"/>
      <c r="AA319" s="155"/>
      <c r="AB319" s="155"/>
    </row>
    <row r="320">
      <c r="A320" s="155"/>
      <c r="B320" s="155"/>
      <c r="C320" s="813"/>
      <c r="D320" s="155"/>
      <c r="E320" s="858"/>
      <c r="F320" s="155"/>
      <c r="G320" s="858"/>
      <c r="H320" s="155"/>
      <c r="I320" s="155"/>
      <c r="J320" s="155"/>
      <c r="K320" s="155"/>
      <c r="L320" s="155"/>
      <c r="M320" s="155"/>
      <c r="N320" s="155"/>
      <c r="O320" s="155"/>
      <c r="P320" s="155"/>
      <c r="Q320" s="155"/>
      <c r="R320" s="155"/>
      <c r="S320" s="155"/>
      <c r="T320" s="155"/>
      <c r="U320" s="155"/>
      <c r="V320" s="155"/>
      <c r="W320" s="155"/>
      <c r="X320" s="155"/>
      <c r="Y320" s="155"/>
      <c r="Z320" s="155"/>
      <c r="AA320" s="155"/>
      <c r="AB320" s="155"/>
    </row>
    <row r="321">
      <c r="A321" s="155"/>
      <c r="B321" s="155"/>
      <c r="C321" s="813"/>
      <c r="D321" s="155"/>
      <c r="E321" s="858"/>
      <c r="F321" s="155"/>
      <c r="G321" s="858"/>
      <c r="H321" s="155"/>
      <c r="I321" s="155"/>
      <c r="J321" s="155"/>
      <c r="K321" s="155"/>
      <c r="L321" s="155"/>
      <c r="M321" s="155"/>
      <c r="N321" s="155"/>
      <c r="O321" s="155"/>
      <c r="P321" s="155"/>
      <c r="Q321" s="155"/>
      <c r="R321" s="155"/>
      <c r="S321" s="155"/>
      <c r="T321" s="155"/>
      <c r="U321" s="155"/>
      <c r="V321" s="155"/>
      <c r="W321" s="155"/>
      <c r="X321" s="155"/>
      <c r="Y321" s="155"/>
      <c r="Z321" s="155"/>
      <c r="AA321" s="155"/>
      <c r="AB321" s="155"/>
    </row>
    <row r="322">
      <c r="A322" s="155"/>
      <c r="B322" s="155"/>
      <c r="C322" s="813"/>
      <c r="D322" s="155"/>
      <c r="E322" s="858"/>
      <c r="F322" s="155"/>
      <c r="G322" s="858"/>
      <c r="H322" s="155"/>
      <c r="I322" s="155"/>
      <c r="J322" s="155"/>
      <c r="K322" s="155"/>
      <c r="L322" s="155"/>
      <c r="M322" s="155"/>
      <c r="N322" s="155"/>
      <c r="O322" s="155"/>
      <c r="P322" s="155"/>
      <c r="Q322" s="155"/>
      <c r="R322" s="155"/>
      <c r="S322" s="155"/>
      <c r="T322" s="155"/>
      <c r="U322" s="155"/>
      <c r="V322" s="155"/>
      <c r="W322" s="155"/>
      <c r="X322" s="155"/>
      <c r="Y322" s="155"/>
      <c r="Z322" s="155"/>
      <c r="AA322" s="155"/>
      <c r="AB322" s="155"/>
    </row>
    <row r="323">
      <c r="A323" s="155"/>
      <c r="B323" s="155"/>
      <c r="C323" s="813"/>
      <c r="D323" s="155"/>
      <c r="E323" s="858"/>
      <c r="F323" s="155"/>
      <c r="G323" s="858"/>
      <c r="H323" s="155"/>
      <c r="I323" s="155"/>
      <c r="J323" s="155"/>
      <c r="K323" s="155"/>
      <c r="L323" s="155"/>
      <c r="M323" s="155"/>
      <c r="N323" s="155"/>
      <c r="O323" s="155"/>
      <c r="P323" s="155"/>
      <c r="Q323" s="155"/>
      <c r="R323" s="155"/>
      <c r="S323" s="155"/>
      <c r="T323" s="155"/>
      <c r="U323" s="155"/>
      <c r="V323" s="155"/>
      <c r="W323" s="155"/>
      <c r="X323" s="155"/>
      <c r="Y323" s="155"/>
      <c r="Z323" s="155"/>
      <c r="AA323" s="155"/>
      <c r="AB323" s="155"/>
    </row>
    <row r="324">
      <c r="A324" s="155"/>
      <c r="B324" s="155"/>
      <c r="C324" s="813"/>
      <c r="D324" s="155"/>
      <c r="E324" s="858"/>
      <c r="F324" s="155"/>
      <c r="G324" s="858"/>
      <c r="H324" s="155"/>
      <c r="I324" s="155"/>
      <c r="J324" s="155"/>
      <c r="K324" s="155"/>
      <c r="L324" s="155"/>
      <c r="M324" s="155"/>
      <c r="N324" s="155"/>
      <c r="O324" s="155"/>
      <c r="P324" s="155"/>
      <c r="Q324" s="155"/>
      <c r="R324" s="155"/>
      <c r="S324" s="155"/>
      <c r="T324" s="155"/>
      <c r="U324" s="155"/>
      <c r="V324" s="155"/>
      <c r="W324" s="155"/>
      <c r="X324" s="155"/>
      <c r="Y324" s="155"/>
      <c r="Z324" s="155"/>
      <c r="AA324" s="155"/>
      <c r="AB324" s="155"/>
    </row>
    <row r="325">
      <c r="A325" s="155"/>
      <c r="B325" s="155"/>
      <c r="C325" s="813"/>
      <c r="D325" s="155"/>
      <c r="E325" s="858"/>
      <c r="F325" s="155"/>
      <c r="G325" s="858"/>
      <c r="H325" s="155"/>
      <c r="I325" s="155"/>
      <c r="J325" s="155"/>
      <c r="K325" s="155"/>
      <c r="L325" s="155"/>
      <c r="M325" s="155"/>
      <c r="N325" s="155"/>
      <c r="O325" s="155"/>
      <c r="P325" s="155"/>
      <c r="Q325" s="155"/>
      <c r="R325" s="155"/>
      <c r="S325" s="155"/>
      <c r="T325" s="155"/>
      <c r="U325" s="155"/>
      <c r="V325" s="155"/>
      <c r="W325" s="155"/>
      <c r="X325" s="155"/>
      <c r="Y325" s="155"/>
      <c r="Z325" s="155"/>
      <c r="AA325" s="155"/>
      <c r="AB325" s="155"/>
    </row>
    <row r="326">
      <c r="A326" s="155"/>
      <c r="B326" s="155"/>
      <c r="C326" s="813"/>
      <c r="D326" s="155"/>
      <c r="E326" s="858"/>
      <c r="F326" s="155"/>
      <c r="G326" s="858"/>
      <c r="H326" s="155"/>
      <c r="I326" s="155"/>
      <c r="J326" s="155"/>
      <c r="K326" s="155"/>
      <c r="L326" s="155"/>
      <c r="M326" s="155"/>
      <c r="N326" s="155"/>
      <c r="O326" s="155"/>
      <c r="P326" s="155"/>
      <c r="Q326" s="155"/>
      <c r="R326" s="155"/>
      <c r="S326" s="155"/>
      <c r="T326" s="155"/>
      <c r="U326" s="155"/>
      <c r="V326" s="155"/>
      <c r="W326" s="155"/>
      <c r="X326" s="155"/>
      <c r="Y326" s="155"/>
      <c r="Z326" s="155"/>
      <c r="AA326" s="155"/>
      <c r="AB326" s="155"/>
    </row>
    <row r="327">
      <c r="A327" s="155"/>
      <c r="B327" s="155"/>
      <c r="C327" s="813"/>
      <c r="D327" s="155"/>
      <c r="E327" s="858"/>
      <c r="F327" s="155"/>
      <c r="G327" s="858"/>
      <c r="H327" s="155"/>
      <c r="I327" s="155"/>
      <c r="J327" s="155"/>
      <c r="K327" s="155"/>
      <c r="L327" s="155"/>
      <c r="M327" s="155"/>
      <c r="N327" s="155"/>
      <c r="O327" s="155"/>
      <c r="P327" s="155"/>
      <c r="Q327" s="155"/>
      <c r="R327" s="155"/>
      <c r="S327" s="155"/>
      <c r="T327" s="155"/>
      <c r="U327" s="155"/>
      <c r="V327" s="155"/>
      <c r="W327" s="155"/>
      <c r="X327" s="155"/>
      <c r="Y327" s="155"/>
      <c r="Z327" s="155"/>
      <c r="AA327" s="155"/>
      <c r="AB327" s="155"/>
    </row>
    <row r="328">
      <c r="A328" s="155"/>
      <c r="B328" s="155"/>
      <c r="C328" s="813"/>
      <c r="D328" s="155"/>
      <c r="E328" s="858"/>
      <c r="F328" s="155"/>
      <c r="G328" s="858"/>
      <c r="H328" s="155"/>
      <c r="I328" s="155"/>
      <c r="J328" s="155"/>
      <c r="K328" s="155"/>
      <c r="L328" s="155"/>
      <c r="M328" s="155"/>
      <c r="N328" s="155"/>
      <c r="O328" s="155"/>
      <c r="P328" s="155"/>
      <c r="Q328" s="155"/>
      <c r="R328" s="155"/>
      <c r="S328" s="155"/>
      <c r="T328" s="155"/>
      <c r="U328" s="155"/>
      <c r="V328" s="155"/>
      <c r="W328" s="155"/>
      <c r="X328" s="155"/>
      <c r="Y328" s="155"/>
      <c r="Z328" s="155"/>
      <c r="AA328" s="155"/>
      <c r="AB328" s="155"/>
    </row>
    <row r="329">
      <c r="A329" s="155"/>
      <c r="B329" s="155"/>
      <c r="C329" s="813"/>
      <c r="D329" s="155"/>
      <c r="E329" s="858"/>
      <c r="F329" s="155"/>
      <c r="G329" s="858"/>
      <c r="H329" s="155"/>
      <c r="I329" s="155"/>
      <c r="J329" s="155"/>
      <c r="K329" s="155"/>
      <c r="L329" s="155"/>
      <c r="M329" s="155"/>
      <c r="N329" s="155"/>
      <c r="O329" s="155"/>
      <c r="P329" s="155"/>
      <c r="Q329" s="155"/>
      <c r="R329" s="155"/>
      <c r="S329" s="155"/>
      <c r="T329" s="155"/>
      <c r="U329" s="155"/>
      <c r="V329" s="155"/>
      <c r="W329" s="155"/>
      <c r="X329" s="155"/>
      <c r="Y329" s="155"/>
      <c r="Z329" s="155"/>
      <c r="AA329" s="155"/>
      <c r="AB329" s="155"/>
    </row>
    <row r="330">
      <c r="A330" s="155"/>
      <c r="B330" s="155"/>
      <c r="C330" s="813"/>
      <c r="D330" s="155"/>
      <c r="E330" s="858"/>
      <c r="F330" s="155"/>
      <c r="G330" s="858"/>
      <c r="H330" s="155"/>
      <c r="I330" s="155"/>
      <c r="J330" s="155"/>
      <c r="K330" s="155"/>
      <c r="L330" s="155"/>
      <c r="M330" s="155"/>
      <c r="N330" s="155"/>
      <c r="O330" s="155"/>
      <c r="P330" s="155"/>
      <c r="Q330" s="155"/>
      <c r="R330" s="155"/>
      <c r="S330" s="155"/>
      <c r="T330" s="155"/>
      <c r="U330" s="155"/>
      <c r="V330" s="155"/>
      <c r="W330" s="155"/>
      <c r="X330" s="155"/>
      <c r="Y330" s="155"/>
      <c r="Z330" s="155"/>
      <c r="AA330" s="155"/>
      <c r="AB330" s="155"/>
    </row>
    <row r="331">
      <c r="A331" s="155"/>
      <c r="B331" s="155"/>
      <c r="C331" s="813"/>
      <c r="D331" s="155"/>
      <c r="E331" s="858"/>
      <c r="F331" s="155"/>
      <c r="G331" s="858"/>
      <c r="H331" s="155"/>
      <c r="I331" s="155"/>
      <c r="J331" s="155"/>
      <c r="K331" s="155"/>
      <c r="L331" s="155"/>
      <c r="M331" s="155"/>
      <c r="N331" s="155"/>
      <c r="O331" s="155"/>
      <c r="P331" s="155"/>
      <c r="Q331" s="155"/>
      <c r="R331" s="155"/>
      <c r="S331" s="155"/>
      <c r="T331" s="155"/>
      <c r="U331" s="155"/>
      <c r="V331" s="155"/>
      <c r="W331" s="155"/>
      <c r="X331" s="155"/>
      <c r="Y331" s="155"/>
      <c r="Z331" s="155"/>
      <c r="AA331" s="155"/>
      <c r="AB331" s="155"/>
    </row>
    <row r="332">
      <c r="A332" s="155"/>
      <c r="B332" s="155"/>
      <c r="C332" s="813"/>
      <c r="D332" s="155"/>
      <c r="E332" s="858"/>
      <c r="F332" s="155"/>
      <c r="G332" s="858"/>
      <c r="H332" s="155"/>
      <c r="I332" s="155"/>
      <c r="J332" s="155"/>
      <c r="K332" s="155"/>
      <c r="L332" s="155"/>
      <c r="M332" s="155"/>
      <c r="N332" s="155"/>
      <c r="O332" s="155"/>
      <c r="P332" s="155"/>
      <c r="Q332" s="155"/>
      <c r="R332" s="155"/>
      <c r="S332" s="155"/>
      <c r="T332" s="155"/>
      <c r="U332" s="155"/>
      <c r="V332" s="155"/>
      <c r="W332" s="155"/>
      <c r="X332" s="155"/>
      <c r="Y332" s="155"/>
      <c r="Z332" s="155"/>
      <c r="AA332" s="155"/>
      <c r="AB332" s="155"/>
    </row>
    <row r="333">
      <c r="A333" s="155"/>
      <c r="B333" s="155"/>
      <c r="C333" s="813"/>
      <c r="D333" s="155"/>
      <c r="E333" s="858"/>
      <c r="F333" s="155"/>
      <c r="G333" s="858"/>
      <c r="H333" s="155"/>
      <c r="I333" s="155"/>
      <c r="J333" s="155"/>
      <c r="K333" s="155"/>
      <c r="L333" s="155"/>
      <c r="M333" s="155"/>
      <c r="N333" s="155"/>
      <c r="O333" s="155"/>
      <c r="P333" s="155"/>
      <c r="Q333" s="155"/>
      <c r="R333" s="155"/>
      <c r="S333" s="155"/>
      <c r="T333" s="155"/>
      <c r="U333" s="155"/>
      <c r="V333" s="155"/>
      <c r="W333" s="155"/>
      <c r="X333" s="155"/>
      <c r="Y333" s="155"/>
      <c r="Z333" s="155"/>
      <c r="AA333" s="155"/>
      <c r="AB333" s="155"/>
    </row>
    <row r="334">
      <c r="A334" s="155"/>
      <c r="B334" s="155"/>
      <c r="C334" s="813"/>
      <c r="D334" s="155"/>
      <c r="E334" s="858"/>
      <c r="F334" s="155"/>
      <c r="G334" s="858"/>
      <c r="H334" s="155"/>
      <c r="I334" s="155"/>
      <c r="J334" s="155"/>
      <c r="K334" s="155"/>
      <c r="L334" s="155"/>
      <c r="M334" s="155"/>
      <c r="N334" s="155"/>
      <c r="O334" s="155"/>
      <c r="P334" s="155"/>
      <c r="Q334" s="155"/>
      <c r="R334" s="155"/>
      <c r="S334" s="155"/>
      <c r="T334" s="155"/>
      <c r="U334" s="155"/>
      <c r="V334" s="155"/>
      <c r="W334" s="155"/>
      <c r="X334" s="155"/>
      <c r="Y334" s="155"/>
      <c r="Z334" s="155"/>
      <c r="AA334" s="155"/>
      <c r="AB334" s="155"/>
    </row>
    <row r="335">
      <c r="A335" s="155"/>
      <c r="B335" s="155"/>
      <c r="C335" s="813"/>
      <c r="D335" s="155"/>
      <c r="E335" s="858"/>
      <c r="F335" s="155"/>
      <c r="G335" s="858"/>
      <c r="H335" s="155"/>
      <c r="I335" s="155"/>
      <c r="J335" s="155"/>
      <c r="K335" s="155"/>
      <c r="L335" s="155"/>
      <c r="M335" s="155"/>
      <c r="N335" s="155"/>
      <c r="O335" s="155"/>
      <c r="P335" s="155"/>
      <c r="Q335" s="155"/>
      <c r="R335" s="155"/>
      <c r="S335" s="155"/>
      <c r="T335" s="155"/>
      <c r="U335" s="155"/>
      <c r="V335" s="155"/>
      <c r="W335" s="155"/>
      <c r="X335" s="155"/>
      <c r="Y335" s="155"/>
      <c r="Z335" s="155"/>
      <c r="AA335" s="155"/>
      <c r="AB335" s="155"/>
    </row>
    <row r="336">
      <c r="A336" s="155"/>
      <c r="B336" s="155"/>
      <c r="C336" s="813"/>
      <c r="D336" s="155"/>
      <c r="E336" s="858"/>
      <c r="F336" s="155"/>
      <c r="G336" s="858"/>
      <c r="H336" s="155"/>
      <c r="I336" s="155"/>
      <c r="J336" s="155"/>
      <c r="K336" s="155"/>
      <c r="L336" s="155"/>
      <c r="M336" s="155"/>
      <c r="N336" s="155"/>
      <c r="O336" s="155"/>
      <c r="P336" s="155"/>
      <c r="Q336" s="155"/>
      <c r="R336" s="155"/>
      <c r="S336" s="155"/>
      <c r="T336" s="155"/>
      <c r="U336" s="155"/>
      <c r="V336" s="155"/>
      <c r="W336" s="155"/>
      <c r="X336" s="155"/>
      <c r="Y336" s="155"/>
      <c r="Z336" s="155"/>
      <c r="AA336" s="155"/>
      <c r="AB336" s="155"/>
    </row>
    <row r="337">
      <c r="A337" s="155"/>
      <c r="B337" s="155"/>
      <c r="C337" s="813"/>
      <c r="D337" s="155"/>
      <c r="E337" s="858"/>
      <c r="F337" s="155"/>
      <c r="G337" s="858"/>
      <c r="H337" s="155"/>
      <c r="I337" s="155"/>
      <c r="J337" s="155"/>
      <c r="K337" s="155"/>
      <c r="L337" s="155"/>
      <c r="M337" s="155"/>
      <c r="N337" s="155"/>
      <c r="O337" s="155"/>
      <c r="P337" s="155"/>
      <c r="Q337" s="155"/>
      <c r="R337" s="155"/>
      <c r="S337" s="155"/>
      <c r="T337" s="155"/>
      <c r="U337" s="155"/>
      <c r="V337" s="155"/>
      <c r="W337" s="155"/>
      <c r="X337" s="155"/>
      <c r="Y337" s="155"/>
      <c r="Z337" s="155"/>
      <c r="AA337" s="155"/>
      <c r="AB337" s="155"/>
    </row>
    <row r="338">
      <c r="A338" s="155"/>
      <c r="B338" s="155"/>
      <c r="C338" s="813"/>
      <c r="D338" s="155"/>
      <c r="E338" s="858"/>
      <c r="F338" s="155"/>
      <c r="G338" s="858"/>
      <c r="H338" s="155"/>
      <c r="I338" s="155"/>
      <c r="J338" s="155"/>
      <c r="K338" s="155"/>
      <c r="L338" s="155"/>
      <c r="M338" s="155"/>
      <c r="N338" s="155"/>
      <c r="O338" s="155"/>
      <c r="P338" s="155"/>
      <c r="Q338" s="155"/>
      <c r="R338" s="155"/>
      <c r="S338" s="155"/>
      <c r="T338" s="155"/>
      <c r="U338" s="155"/>
      <c r="V338" s="155"/>
      <c r="W338" s="155"/>
      <c r="X338" s="155"/>
      <c r="Y338" s="155"/>
      <c r="Z338" s="155"/>
      <c r="AA338" s="155"/>
      <c r="AB338" s="155"/>
    </row>
    <row r="339">
      <c r="A339" s="155"/>
      <c r="B339" s="155"/>
      <c r="C339" s="813"/>
      <c r="D339" s="155"/>
      <c r="E339" s="858"/>
      <c r="F339" s="155"/>
      <c r="G339" s="858"/>
      <c r="H339" s="155"/>
      <c r="I339" s="155"/>
      <c r="J339" s="155"/>
      <c r="K339" s="155"/>
      <c r="L339" s="155"/>
      <c r="M339" s="155"/>
      <c r="N339" s="155"/>
      <c r="O339" s="155"/>
      <c r="P339" s="155"/>
      <c r="Q339" s="155"/>
      <c r="R339" s="155"/>
      <c r="S339" s="155"/>
      <c r="T339" s="155"/>
      <c r="U339" s="155"/>
      <c r="V339" s="155"/>
      <c r="W339" s="155"/>
      <c r="X339" s="155"/>
      <c r="Y339" s="155"/>
      <c r="Z339" s="155"/>
      <c r="AA339" s="155"/>
      <c r="AB339" s="155"/>
    </row>
    <row r="340">
      <c r="A340" s="155"/>
      <c r="B340" s="155"/>
      <c r="C340" s="813"/>
      <c r="D340" s="155"/>
      <c r="E340" s="858"/>
      <c r="F340" s="155"/>
      <c r="G340" s="858"/>
      <c r="H340" s="155"/>
      <c r="I340" s="155"/>
      <c r="J340" s="155"/>
      <c r="K340" s="155"/>
      <c r="L340" s="155"/>
      <c r="M340" s="155"/>
      <c r="N340" s="155"/>
      <c r="O340" s="155"/>
      <c r="P340" s="155"/>
      <c r="Q340" s="155"/>
      <c r="R340" s="155"/>
      <c r="S340" s="155"/>
      <c r="T340" s="155"/>
      <c r="U340" s="155"/>
      <c r="V340" s="155"/>
      <c r="W340" s="155"/>
      <c r="X340" s="155"/>
      <c r="Y340" s="155"/>
      <c r="Z340" s="155"/>
      <c r="AA340" s="155"/>
      <c r="AB340" s="155"/>
    </row>
    <row r="341">
      <c r="A341" s="155"/>
      <c r="B341" s="155"/>
      <c r="C341" s="813"/>
      <c r="D341" s="155"/>
      <c r="E341" s="858"/>
      <c r="F341" s="155"/>
      <c r="G341" s="858"/>
      <c r="H341" s="155"/>
      <c r="I341" s="155"/>
      <c r="J341" s="155"/>
      <c r="K341" s="155"/>
      <c r="L341" s="155"/>
      <c r="M341" s="155"/>
      <c r="N341" s="155"/>
      <c r="O341" s="155"/>
      <c r="P341" s="155"/>
      <c r="Q341" s="155"/>
      <c r="R341" s="155"/>
      <c r="S341" s="155"/>
      <c r="T341" s="155"/>
      <c r="U341" s="155"/>
      <c r="V341" s="155"/>
      <c r="W341" s="155"/>
      <c r="X341" s="155"/>
      <c r="Y341" s="155"/>
      <c r="Z341" s="155"/>
      <c r="AA341" s="155"/>
      <c r="AB341" s="155"/>
    </row>
    <row r="342">
      <c r="A342" s="155"/>
      <c r="B342" s="155"/>
      <c r="C342" s="813"/>
      <c r="D342" s="155"/>
      <c r="E342" s="858"/>
      <c r="F342" s="155"/>
      <c r="G342" s="858"/>
      <c r="H342" s="155"/>
      <c r="I342" s="155"/>
      <c r="J342" s="155"/>
      <c r="K342" s="155"/>
      <c r="L342" s="155"/>
      <c r="M342" s="155"/>
      <c r="N342" s="155"/>
      <c r="O342" s="155"/>
      <c r="P342" s="155"/>
      <c r="Q342" s="155"/>
      <c r="R342" s="155"/>
      <c r="S342" s="155"/>
      <c r="T342" s="155"/>
      <c r="U342" s="155"/>
      <c r="V342" s="155"/>
      <c r="W342" s="155"/>
      <c r="X342" s="155"/>
      <c r="Y342" s="155"/>
      <c r="Z342" s="155"/>
      <c r="AA342" s="155"/>
      <c r="AB342" s="155"/>
    </row>
    <row r="343">
      <c r="A343" s="155"/>
      <c r="B343" s="155"/>
      <c r="C343" s="813"/>
      <c r="D343" s="155"/>
      <c r="E343" s="858"/>
      <c r="F343" s="155"/>
      <c r="G343" s="858"/>
      <c r="H343" s="155"/>
      <c r="I343" s="155"/>
      <c r="J343" s="155"/>
      <c r="K343" s="155"/>
      <c r="L343" s="155"/>
      <c r="M343" s="155"/>
      <c r="N343" s="155"/>
      <c r="O343" s="155"/>
      <c r="P343" s="155"/>
      <c r="Q343" s="155"/>
      <c r="R343" s="155"/>
      <c r="S343" s="155"/>
      <c r="T343" s="155"/>
      <c r="U343" s="155"/>
      <c r="V343" s="155"/>
      <c r="W343" s="155"/>
      <c r="X343" s="155"/>
      <c r="Y343" s="155"/>
      <c r="Z343" s="155"/>
      <c r="AA343" s="155"/>
      <c r="AB343" s="155"/>
    </row>
    <row r="344">
      <c r="A344" s="155"/>
      <c r="B344" s="155"/>
      <c r="C344" s="813"/>
      <c r="D344" s="155"/>
      <c r="E344" s="858"/>
      <c r="F344" s="155"/>
      <c r="G344" s="858"/>
      <c r="H344" s="155"/>
      <c r="I344" s="155"/>
      <c r="J344" s="155"/>
      <c r="K344" s="155"/>
      <c r="L344" s="155"/>
      <c r="M344" s="155"/>
      <c r="N344" s="155"/>
      <c r="O344" s="155"/>
      <c r="P344" s="155"/>
      <c r="Q344" s="155"/>
      <c r="R344" s="155"/>
      <c r="S344" s="155"/>
      <c r="T344" s="155"/>
      <c r="U344" s="155"/>
      <c r="V344" s="155"/>
      <c r="W344" s="155"/>
      <c r="X344" s="155"/>
      <c r="Y344" s="155"/>
      <c r="Z344" s="155"/>
      <c r="AA344" s="155"/>
      <c r="AB344" s="155"/>
    </row>
    <row r="345">
      <c r="A345" s="155"/>
      <c r="B345" s="155"/>
      <c r="C345" s="813"/>
      <c r="D345" s="155"/>
      <c r="E345" s="858"/>
      <c r="F345" s="155"/>
      <c r="G345" s="858"/>
      <c r="H345" s="155"/>
      <c r="I345" s="155"/>
      <c r="J345" s="155"/>
      <c r="K345" s="155"/>
      <c r="L345" s="155"/>
      <c r="M345" s="155"/>
      <c r="N345" s="155"/>
      <c r="O345" s="155"/>
      <c r="P345" s="155"/>
      <c r="Q345" s="155"/>
      <c r="R345" s="155"/>
      <c r="S345" s="155"/>
      <c r="T345" s="155"/>
      <c r="U345" s="155"/>
      <c r="V345" s="155"/>
      <c r="W345" s="155"/>
      <c r="X345" s="155"/>
      <c r="Y345" s="155"/>
      <c r="Z345" s="155"/>
      <c r="AA345" s="155"/>
      <c r="AB345" s="155"/>
    </row>
    <row r="346">
      <c r="A346" s="155"/>
      <c r="B346" s="155"/>
      <c r="C346" s="813"/>
      <c r="D346" s="155"/>
      <c r="E346" s="858"/>
      <c r="F346" s="155"/>
      <c r="G346" s="858"/>
      <c r="H346" s="155"/>
      <c r="I346" s="155"/>
      <c r="J346" s="155"/>
      <c r="K346" s="155"/>
      <c r="L346" s="155"/>
      <c r="M346" s="155"/>
      <c r="N346" s="155"/>
      <c r="O346" s="155"/>
      <c r="P346" s="155"/>
      <c r="Q346" s="155"/>
      <c r="R346" s="155"/>
      <c r="S346" s="155"/>
      <c r="T346" s="155"/>
      <c r="U346" s="155"/>
      <c r="V346" s="155"/>
      <c r="W346" s="155"/>
      <c r="X346" s="155"/>
      <c r="Y346" s="155"/>
      <c r="Z346" s="155"/>
      <c r="AA346" s="155"/>
      <c r="AB346" s="155"/>
    </row>
    <row r="347">
      <c r="A347" s="155"/>
      <c r="B347" s="155"/>
      <c r="C347" s="813"/>
      <c r="D347" s="155"/>
      <c r="E347" s="858"/>
      <c r="F347" s="155"/>
      <c r="G347" s="858"/>
      <c r="H347" s="155"/>
      <c r="I347" s="155"/>
      <c r="J347" s="155"/>
      <c r="K347" s="155"/>
      <c r="L347" s="155"/>
      <c r="M347" s="155"/>
      <c r="N347" s="155"/>
      <c r="O347" s="155"/>
      <c r="P347" s="155"/>
      <c r="Q347" s="155"/>
      <c r="R347" s="155"/>
      <c r="S347" s="155"/>
      <c r="T347" s="155"/>
      <c r="U347" s="155"/>
      <c r="V347" s="155"/>
      <c r="W347" s="155"/>
      <c r="X347" s="155"/>
      <c r="Y347" s="155"/>
      <c r="Z347" s="155"/>
      <c r="AA347" s="155"/>
      <c r="AB347" s="155"/>
    </row>
    <row r="348">
      <c r="A348" s="155"/>
      <c r="B348" s="155"/>
      <c r="C348" s="813"/>
      <c r="D348" s="155"/>
      <c r="E348" s="858"/>
      <c r="F348" s="155"/>
      <c r="G348" s="858"/>
      <c r="H348" s="155"/>
      <c r="I348" s="155"/>
      <c r="J348" s="155"/>
      <c r="K348" s="155"/>
      <c r="L348" s="155"/>
      <c r="M348" s="155"/>
      <c r="N348" s="155"/>
      <c r="O348" s="155"/>
      <c r="P348" s="155"/>
      <c r="Q348" s="155"/>
      <c r="R348" s="155"/>
      <c r="S348" s="155"/>
      <c r="T348" s="155"/>
      <c r="U348" s="155"/>
      <c r="V348" s="155"/>
      <c r="W348" s="155"/>
      <c r="X348" s="155"/>
      <c r="Y348" s="155"/>
      <c r="Z348" s="155"/>
      <c r="AA348" s="155"/>
      <c r="AB348" s="155"/>
    </row>
    <row r="349">
      <c r="A349" s="155"/>
      <c r="B349" s="155"/>
      <c r="C349" s="813"/>
      <c r="D349" s="155"/>
      <c r="E349" s="858"/>
      <c r="F349" s="155"/>
      <c r="G349" s="858"/>
      <c r="H349" s="155"/>
      <c r="I349" s="155"/>
      <c r="J349" s="155"/>
      <c r="K349" s="155"/>
      <c r="L349" s="155"/>
      <c r="M349" s="155"/>
      <c r="N349" s="155"/>
      <c r="O349" s="155"/>
      <c r="P349" s="155"/>
      <c r="Q349" s="155"/>
      <c r="R349" s="155"/>
      <c r="S349" s="155"/>
      <c r="T349" s="155"/>
      <c r="U349" s="155"/>
      <c r="V349" s="155"/>
      <c r="W349" s="155"/>
      <c r="X349" s="155"/>
      <c r="Y349" s="155"/>
      <c r="Z349" s="155"/>
      <c r="AA349" s="155"/>
      <c r="AB349" s="155"/>
    </row>
    <row r="350">
      <c r="A350" s="155"/>
      <c r="B350" s="155"/>
      <c r="C350" s="813"/>
      <c r="D350" s="155"/>
      <c r="E350" s="858"/>
      <c r="F350" s="155"/>
      <c r="G350" s="858"/>
      <c r="H350" s="155"/>
      <c r="I350" s="155"/>
      <c r="J350" s="155"/>
      <c r="K350" s="155"/>
      <c r="L350" s="155"/>
      <c r="M350" s="155"/>
      <c r="N350" s="155"/>
      <c r="O350" s="155"/>
      <c r="P350" s="155"/>
      <c r="Q350" s="155"/>
      <c r="R350" s="155"/>
      <c r="S350" s="155"/>
      <c r="T350" s="155"/>
      <c r="U350" s="155"/>
      <c r="V350" s="155"/>
      <c r="W350" s="155"/>
      <c r="X350" s="155"/>
      <c r="Y350" s="155"/>
      <c r="Z350" s="155"/>
      <c r="AA350" s="155"/>
      <c r="AB350" s="155"/>
    </row>
    <row r="351">
      <c r="A351" s="155"/>
      <c r="B351" s="155"/>
      <c r="C351" s="813"/>
      <c r="D351" s="155"/>
      <c r="E351" s="858"/>
      <c r="F351" s="155"/>
      <c r="G351" s="858"/>
      <c r="H351" s="155"/>
      <c r="I351" s="155"/>
      <c r="J351" s="155"/>
      <c r="K351" s="155"/>
      <c r="L351" s="155"/>
      <c r="M351" s="155"/>
      <c r="N351" s="155"/>
      <c r="O351" s="155"/>
      <c r="P351" s="155"/>
      <c r="Q351" s="155"/>
      <c r="R351" s="155"/>
      <c r="S351" s="155"/>
      <c r="T351" s="155"/>
      <c r="U351" s="155"/>
      <c r="V351" s="155"/>
      <c r="W351" s="155"/>
      <c r="X351" s="155"/>
      <c r="Y351" s="155"/>
      <c r="Z351" s="155"/>
      <c r="AA351" s="155"/>
      <c r="AB351" s="155"/>
    </row>
    <row r="352">
      <c r="A352" s="155"/>
      <c r="B352" s="155"/>
      <c r="C352" s="813"/>
      <c r="D352" s="155"/>
      <c r="E352" s="858"/>
      <c r="F352" s="155"/>
      <c r="G352" s="858"/>
      <c r="H352" s="155"/>
      <c r="I352" s="155"/>
      <c r="J352" s="155"/>
      <c r="K352" s="155"/>
      <c r="L352" s="155"/>
      <c r="M352" s="155"/>
      <c r="N352" s="155"/>
      <c r="O352" s="155"/>
      <c r="P352" s="155"/>
      <c r="Q352" s="155"/>
      <c r="R352" s="155"/>
      <c r="S352" s="155"/>
      <c r="T352" s="155"/>
      <c r="U352" s="155"/>
      <c r="V352" s="155"/>
      <c r="W352" s="155"/>
      <c r="X352" s="155"/>
      <c r="Y352" s="155"/>
      <c r="Z352" s="155"/>
      <c r="AA352" s="155"/>
      <c r="AB352" s="155"/>
    </row>
    <row r="353">
      <c r="A353" s="155"/>
      <c r="B353" s="155"/>
      <c r="C353" s="813"/>
      <c r="D353" s="155"/>
      <c r="E353" s="858"/>
      <c r="F353" s="155"/>
      <c r="G353" s="858"/>
      <c r="H353" s="155"/>
      <c r="I353" s="155"/>
      <c r="J353" s="155"/>
      <c r="K353" s="155"/>
      <c r="L353" s="155"/>
      <c r="M353" s="155"/>
      <c r="N353" s="155"/>
      <c r="O353" s="155"/>
      <c r="P353" s="155"/>
      <c r="Q353" s="155"/>
      <c r="R353" s="155"/>
      <c r="S353" s="155"/>
      <c r="T353" s="155"/>
      <c r="U353" s="155"/>
      <c r="V353" s="155"/>
      <c r="W353" s="155"/>
      <c r="X353" s="155"/>
      <c r="Y353" s="155"/>
      <c r="Z353" s="155"/>
      <c r="AA353" s="155"/>
      <c r="AB353" s="155"/>
    </row>
    <row r="354">
      <c r="A354" s="155"/>
      <c r="B354" s="155"/>
      <c r="C354" s="813"/>
      <c r="D354" s="155"/>
      <c r="E354" s="858"/>
      <c r="F354" s="155"/>
      <c r="G354" s="858"/>
      <c r="H354" s="155"/>
      <c r="I354" s="155"/>
      <c r="J354" s="155"/>
      <c r="K354" s="155"/>
      <c r="L354" s="155"/>
      <c r="M354" s="155"/>
      <c r="N354" s="155"/>
      <c r="O354" s="155"/>
      <c r="P354" s="155"/>
      <c r="Q354" s="155"/>
      <c r="R354" s="155"/>
      <c r="S354" s="155"/>
      <c r="T354" s="155"/>
      <c r="U354" s="155"/>
      <c r="V354" s="155"/>
      <c r="W354" s="155"/>
      <c r="X354" s="155"/>
      <c r="Y354" s="155"/>
      <c r="Z354" s="155"/>
      <c r="AA354" s="155"/>
      <c r="AB354" s="155"/>
    </row>
    <row r="355">
      <c r="A355" s="155"/>
      <c r="B355" s="155"/>
      <c r="C355" s="813"/>
      <c r="D355" s="155"/>
      <c r="E355" s="858"/>
      <c r="F355" s="155"/>
      <c r="G355" s="858"/>
      <c r="H355" s="155"/>
      <c r="I355" s="155"/>
      <c r="J355" s="155"/>
      <c r="K355" s="155"/>
      <c r="L355" s="155"/>
      <c r="M355" s="155"/>
      <c r="N355" s="155"/>
      <c r="O355" s="155"/>
      <c r="P355" s="155"/>
      <c r="Q355" s="155"/>
      <c r="R355" s="155"/>
      <c r="S355" s="155"/>
      <c r="T355" s="155"/>
      <c r="U355" s="155"/>
      <c r="V355" s="155"/>
      <c r="W355" s="155"/>
      <c r="X355" s="155"/>
      <c r="Y355" s="155"/>
      <c r="Z355" s="155"/>
      <c r="AA355" s="155"/>
      <c r="AB355" s="155"/>
    </row>
    <row r="356">
      <c r="A356" s="155"/>
      <c r="B356" s="155"/>
      <c r="C356" s="813"/>
      <c r="D356" s="155"/>
      <c r="E356" s="858"/>
      <c r="F356" s="155"/>
      <c r="G356" s="858"/>
      <c r="H356" s="155"/>
      <c r="I356" s="155"/>
      <c r="J356" s="155"/>
      <c r="K356" s="155"/>
      <c r="L356" s="155"/>
      <c r="M356" s="155"/>
      <c r="N356" s="155"/>
      <c r="O356" s="155"/>
      <c r="P356" s="155"/>
      <c r="Q356" s="155"/>
      <c r="R356" s="155"/>
      <c r="S356" s="155"/>
      <c r="T356" s="155"/>
      <c r="U356" s="155"/>
      <c r="V356" s="155"/>
      <c r="W356" s="155"/>
      <c r="X356" s="155"/>
      <c r="Y356" s="155"/>
      <c r="Z356" s="155"/>
      <c r="AA356" s="155"/>
      <c r="AB356" s="155"/>
    </row>
    <row r="357">
      <c r="A357" s="155"/>
      <c r="B357" s="155"/>
      <c r="C357" s="813"/>
      <c r="D357" s="155"/>
      <c r="E357" s="858"/>
      <c r="F357" s="155"/>
      <c r="G357" s="858"/>
      <c r="H357" s="155"/>
      <c r="I357" s="155"/>
      <c r="J357" s="155"/>
      <c r="K357" s="155"/>
      <c r="L357" s="155"/>
      <c r="M357" s="155"/>
      <c r="N357" s="155"/>
      <c r="O357" s="155"/>
      <c r="P357" s="155"/>
      <c r="Q357" s="155"/>
      <c r="R357" s="155"/>
      <c r="S357" s="155"/>
      <c r="T357" s="155"/>
      <c r="U357" s="155"/>
      <c r="V357" s="155"/>
      <c r="W357" s="155"/>
      <c r="X357" s="155"/>
      <c r="Y357" s="155"/>
      <c r="Z357" s="155"/>
      <c r="AA357" s="155"/>
      <c r="AB357" s="155"/>
    </row>
    <row r="358">
      <c r="A358" s="155"/>
      <c r="B358" s="155"/>
      <c r="C358" s="813"/>
      <c r="D358" s="155"/>
      <c r="E358" s="858"/>
      <c r="F358" s="155"/>
      <c r="G358" s="858"/>
      <c r="H358" s="155"/>
      <c r="I358" s="155"/>
      <c r="J358" s="155"/>
      <c r="K358" s="155"/>
      <c r="L358" s="155"/>
      <c r="M358" s="155"/>
      <c r="N358" s="155"/>
      <c r="O358" s="155"/>
      <c r="P358" s="155"/>
      <c r="Q358" s="155"/>
      <c r="R358" s="155"/>
      <c r="S358" s="155"/>
      <c r="T358" s="155"/>
      <c r="U358" s="155"/>
      <c r="V358" s="155"/>
      <c r="W358" s="155"/>
      <c r="X358" s="155"/>
      <c r="Y358" s="155"/>
      <c r="Z358" s="155"/>
      <c r="AA358" s="155"/>
      <c r="AB358" s="155"/>
    </row>
    <row r="359">
      <c r="A359" s="155"/>
      <c r="B359" s="155"/>
      <c r="C359" s="813"/>
      <c r="D359" s="155"/>
      <c r="E359" s="858"/>
      <c r="F359" s="155"/>
      <c r="G359" s="858"/>
      <c r="H359" s="155"/>
      <c r="I359" s="155"/>
      <c r="J359" s="155"/>
      <c r="K359" s="155"/>
      <c r="L359" s="155"/>
      <c r="M359" s="155"/>
      <c r="N359" s="155"/>
      <c r="O359" s="155"/>
      <c r="P359" s="155"/>
      <c r="Q359" s="155"/>
      <c r="R359" s="155"/>
      <c r="S359" s="155"/>
      <c r="T359" s="155"/>
      <c r="U359" s="155"/>
      <c r="V359" s="155"/>
      <c r="W359" s="155"/>
      <c r="X359" s="155"/>
      <c r="Y359" s="155"/>
      <c r="Z359" s="155"/>
      <c r="AA359" s="155"/>
      <c r="AB359" s="155"/>
    </row>
    <row r="360">
      <c r="A360" s="155"/>
      <c r="B360" s="155"/>
      <c r="C360" s="813"/>
      <c r="D360" s="155"/>
      <c r="E360" s="858"/>
      <c r="F360" s="155"/>
      <c r="G360" s="858"/>
      <c r="H360" s="155"/>
      <c r="I360" s="155"/>
      <c r="J360" s="155"/>
      <c r="K360" s="155"/>
      <c r="L360" s="155"/>
      <c r="M360" s="155"/>
      <c r="N360" s="155"/>
      <c r="O360" s="155"/>
      <c r="P360" s="155"/>
      <c r="Q360" s="155"/>
      <c r="R360" s="155"/>
      <c r="S360" s="155"/>
      <c r="T360" s="155"/>
      <c r="U360" s="155"/>
      <c r="V360" s="155"/>
      <c r="W360" s="155"/>
      <c r="X360" s="155"/>
      <c r="Y360" s="155"/>
      <c r="Z360" s="155"/>
      <c r="AA360" s="155"/>
      <c r="AB360" s="155"/>
    </row>
    <row r="361">
      <c r="A361" s="155"/>
      <c r="B361" s="155"/>
      <c r="C361" s="813"/>
      <c r="D361" s="155"/>
      <c r="E361" s="858"/>
      <c r="F361" s="155"/>
      <c r="G361" s="858"/>
      <c r="H361" s="155"/>
      <c r="I361" s="155"/>
      <c r="J361" s="155"/>
      <c r="K361" s="155"/>
      <c r="L361" s="155"/>
      <c r="M361" s="155"/>
      <c r="N361" s="155"/>
      <c r="O361" s="155"/>
      <c r="P361" s="155"/>
      <c r="Q361" s="155"/>
      <c r="R361" s="155"/>
      <c r="S361" s="155"/>
      <c r="T361" s="155"/>
      <c r="U361" s="155"/>
      <c r="V361" s="155"/>
      <c r="W361" s="155"/>
      <c r="X361" s="155"/>
      <c r="Y361" s="155"/>
      <c r="Z361" s="155"/>
      <c r="AA361" s="155"/>
      <c r="AB361" s="155"/>
    </row>
    <row r="362">
      <c r="A362" s="155"/>
      <c r="B362" s="155"/>
      <c r="C362" s="813"/>
      <c r="D362" s="155"/>
      <c r="E362" s="858"/>
      <c r="F362" s="155"/>
      <c r="G362" s="858"/>
      <c r="H362" s="155"/>
      <c r="I362" s="155"/>
      <c r="J362" s="155"/>
      <c r="K362" s="155"/>
      <c r="L362" s="155"/>
      <c r="M362" s="155"/>
      <c r="N362" s="155"/>
      <c r="O362" s="155"/>
      <c r="P362" s="155"/>
      <c r="Q362" s="155"/>
      <c r="R362" s="155"/>
      <c r="S362" s="155"/>
      <c r="T362" s="155"/>
      <c r="U362" s="155"/>
      <c r="V362" s="155"/>
      <c r="W362" s="155"/>
      <c r="X362" s="155"/>
      <c r="Y362" s="155"/>
      <c r="Z362" s="155"/>
      <c r="AA362" s="155"/>
      <c r="AB362" s="155"/>
    </row>
    <row r="363">
      <c r="A363" s="155"/>
      <c r="B363" s="155"/>
      <c r="C363" s="813"/>
      <c r="D363" s="155"/>
      <c r="E363" s="858"/>
      <c r="F363" s="155"/>
      <c r="G363" s="858"/>
      <c r="H363" s="155"/>
      <c r="I363" s="155"/>
      <c r="J363" s="155"/>
      <c r="K363" s="155"/>
      <c r="L363" s="155"/>
      <c r="M363" s="155"/>
      <c r="N363" s="155"/>
      <c r="O363" s="155"/>
      <c r="P363" s="155"/>
      <c r="Q363" s="155"/>
      <c r="R363" s="155"/>
      <c r="S363" s="155"/>
      <c r="T363" s="155"/>
      <c r="U363" s="155"/>
      <c r="V363" s="155"/>
      <c r="W363" s="155"/>
      <c r="X363" s="155"/>
      <c r="Y363" s="155"/>
      <c r="Z363" s="155"/>
      <c r="AA363" s="155"/>
      <c r="AB363" s="155"/>
    </row>
    <row r="364">
      <c r="A364" s="155"/>
      <c r="B364" s="155"/>
      <c r="C364" s="813"/>
      <c r="D364" s="155"/>
      <c r="E364" s="858"/>
      <c r="F364" s="155"/>
      <c r="G364" s="858"/>
      <c r="H364" s="155"/>
      <c r="I364" s="155"/>
      <c r="J364" s="155"/>
      <c r="K364" s="155"/>
      <c r="L364" s="155"/>
      <c r="M364" s="155"/>
      <c r="N364" s="155"/>
      <c r="O364" s="155"/>
      <c r="P364" s="155"/>
      <c r="Q364" s="155"/>
      <c r="R364" s="155"/>
      <c r="S364" s="155"/>
      <c r="T364" s="155"/>
      <c r="U364" s="155"/>
      <c r="V364" s="155"/>
      <c r="W364" s="155"/>
      <c r="X364" s="155"/>
      <c r="Y364" s="155"/>
      <c r="Z364" s="155"/>
      <c r="AA364" s="155"/>
      <c r="AB364" s="155"/>
    </row>
    <row r="365">
      <c r="A365" s="155"/>
      <c r="B365" s="155"/>
      <c r="C365" s="813"/>
      <c r="D365" s="155"/>
      <c r="E365" s="858"/>
      <c r="F365" s="155"/>
      <c r="G365" s="858"/>
      <c r="H365" s="155"/>
      <c r="I365" s="155"/>
      <c r="J365" s="155"/>
      <c r="K365" s="155"/>
      <c r="L365" s="155"/>
      <c r="M365" s="155"/>
      <c r="N365" s="155"/>
      <c r="O365" s="155"/>
      <c r="P365" s="155"/>
      <c r="Q365" s="155"/>
      <c r="R365" s="155"/>
      <c r="S365" s="155"/>
      <c r="T365" s="155"/>
      <c r="U365" s="155"/>
      <c r="V365" s="155"/>
      <c r="W365" s="155"/>
      <c r="X365" s="155"/>
      <c r="Y365" s="155"/>
      <c r="Z365" s="155"/>
      <c r="AA365" s="155"/>
      <c r="AB365" s="155"/>
    </row>
    <row r="366">
      <c r="A366" s="155"/>
      <c r="B366" s="155"/>
      <c r="C366" s="813"/>
      <c r="D366" s="155"/>
      <c r="E366" s="858"/>
      <c r="F366" s="155"/>
      <c r="G366" s="858"/>
      <c r="H366" s="155"/>
      <c r="I366" s="155"/>
      <c r="J366" s="155"/>
      <c r="K366" s="155"/>
      <c r="L366" s="155"/>
      <c r="M366" s="155"/>
      <c r="N366" s="155"/>
      <c r="O366" s="155"/>
      <c r="P366" s="155"/>
      <c r="Q366" s="155"/>
      <c r="R366" s="155"/>
      <c r="S366" s="155"/>
      <c r="T366" s="155"/>
      <c r="U366" s="155"/>
      <c r="V366" s="155"/>
      <c r="W366" s="155"/>
      <c r="X366" s="155"/>
      <c r="Y366" s="155"/>
      <c r="Z366" s="155"/>
      <c r="AA366" s="155"/>
      <c r="AB366" s="155"/>
    </row>
    <row r="367">
      <c r="A367" s="155"/>
      <c r="B367" s="155"/>
      <c r="C367" s="813"/>
      <c r="D367" s="155"/>
      <c r="E367" s="858"/>
      <c r="F367" s="155"/>
      <c r="G367" s="858"/>
      <c r="H367" s="155"/>
      <c r="I367" s="155"/>
      <c r="J367" s="155"/>
      <c r="K367" s="155"/>
      <c r="L367" s="155"/>
      <c r="M367" s="155"/>
      <c r="N367" s="155"/>
      <c r="O367" s="155"/>
      <c r="P367" s="155"/>
      <c r="Q367" s="155"/>
      <c r="R367" s="155"/>
      <c r="S367" s="155"/>
      <c r="T367" s="155"/>
      <c r="U367" s="155"/>
      <c r="V367" s="155"/>
      <c r="W367" s="155"/>
      <c r="X367" s="155"/>
      <c r="Y367" s="155"/>
      <c r="Z367" s="155"/>
      <c r="AA367" s="155"/>
      <c r="AB367" s="155"/>
    </row>
    <row r="368">
      <c r="A368" s="155"/>
      <c r="B368" s="155"/>
      <c r="C368" s="813"/>
      <c r="D368" s="155"/>
      <c r="E368" s="858"/>
      <c r="F368" s="155"/>
      <c r="G368" s="858"/>
      <c r="H368" s="155"/>
      <c r="I368" s="155"/>
      <c r="J368" s="155"/>
      <c r="K368" s="155"/>
      <c r="L368" s="155"/>
      <c r="M368" s="155"/>
      <c r="N368" s="155"/>
      <c r="O368" s="155"/>
      <c r="P368" s="155"/>
      <c r="Q368" s="155"/>
      <c r="R368" s="155"/>
      <c r="S368" s="155"/>
      <c r="T368" s="155"/>
      <c r="U368" s="155"/>
      <c r="V368" s="155"/>
      <c r="W368" s="155"/>
      <c r="X368" s="155"/>
      <c r="Y368" s="155"/>
      <c r="Z368" s="155"/>
      <c r="AA368" s="155"/>
      <c r="AB368" s="155"/>
    </row>
    <row r="369">
      <c r="A369" s="155"/>
      <c r="B369" s="155"/>
      <c r="C369" s="813"/>
      <c r="D369" s="155"/>
      <c r="E369" s="858"/>
      <c r="F369" s="155"/>
      <c r="G369" s="858"/>
      <c r="H369" s="155"/>
      <c r="I369" s="155"/>
      <c r="J369" s="155"/>
      <c r="K369" s="155"/>
      <c r="L369" s="155"/>
      <c r="M369" s="155"/>
      <c r="N369" s="155"/>
      <c r="O369" s="155"/>
      <c r="P369" s="155"/>
      <c r="Q369" s="155"/>
      <c r="R369" s="155"/>
      <c r="S369" s="155"/>
      <c r="T369" s="155"/>
      <c r="U369" s="155"/>
      <c r="V369" s="155"/>
      <c r="W369" s="155"/>
      <c r="X369" s="155"/>
      <c r="Y369" s="155"/>
      <c r="Z369" s="155"/>
      <c r="AA369" s="155"/>
      <c r="AB369" s="155"/>
    </row>
    <row r="370">
      <c r="A370" s="155"/>
      <c r="B370" s="155"/>
      <c r="C370" s="813"/>
      <c r="D370" s="155"/>
      <c r="E370" s="858"/>
      <c r="F370" s="155"/>
      <c r="G370" s="858"/>
      <c r="H370" s="155"/>
      <c r="I370" s="155"/>
      <c r="J370" s="155"/>
      <c r="K370" s="155"/>
      <c r="L370" s="155"/>
      <c r="M370" s="155"/>
      <c r="N370" s="155"/>
      <c r="O370" s="155"/>
      <c r="P370" s="155"/>
      <c r="Q370" s="155"/>
      <c r="R370" s="155"/>
      <c r="S370" s="155"/>
      <c r="T370" s="155"/>
      <c r="U370" s="155"/>
      <c r="V370" s="155"/>
      <c r="W370" s="155"/>
      <c r="X370" s="155"/>
      <c r="Y370" s="155"/>
      <c r="Z370" s="155"/>
      <c r="AA370" s="155"/>
      <c r="AB370" s="155"/>
    </row>
    <row r="371">
      <c r="A371" s="155"/>
      <c r="B371" s="155"/>
      <c r="C371" s="813"/>
      <c r="D371" s="155"/>
      <c r="E371" s="858"/>
      <c r="F371" s="155"/>
      <c r="G371" s="858"/>
      <c r="H371" s="155"/>
      <c r="I371" s="155"/>
      <c r="J371" s="155"/>
      <c r="K371" s="155"/>
      <c r="L371" s="155"/>
      <c r="M371" s="155"/>
      <c r="N371" s="155"/>
      <c r="O371" s="155"/>
      <c r="P371" s="155"/>
      <c r="Q371" s="155"/>
      <c r="R371" s="155"/>
      <c r="S371" s="155"/>
      <c r="T371" s="155"/>
      <c r="U371" s="155"/>
      <c r="V371" s="155"/>
      <c r="W371" s="155"/>
      <c r="X371" s="155"/>
      <c r="Y371" s="155"/>
      <c r="Z371" s="155"/>
      <c r="AA371" s="155"/>
      <c r="AB371" s="155"/>
    </row>
    <row r="372">
      <c r="A372" s="155"/>
      <c r="B372" s="155"/>
      <c r="C372" s="813"/>
      <c r="D372" s="155"/>
      <c r="E372" s="858"/>
      <c r="F372" s="155"/>
      <c r="G372" s="858"/>
      <c r="H372" s="155"/>
      <c r="I372" s="155"/>
      <c r="J372" s="155"/>
      <c r="K372" s="155"/>
      <c r="L372" s="155"/>
      <c r="M372" s="155"/>
      <c r="N372" s="155"/>
      <c r="O372" s="155"/>
      <c r="P372" s="155"/>
      <c r="Q372" s="155"/>
      <c r="R372" s="155"/>
      <c r="S372" s="155"/>
      <c r="T372" s="155"/>
      <c r="U372" s="155"/>
      <c r="V372" s="155"/>
      <c r="W372" s="155"/>
      <c r="X372" s="155"/>
      <c r="Y372" s="155"/>
      <c r="Z372" s="155"/>
      <c r="AA372" s="155"/>
      <c r="AB372" s="155"/>
    </row>
    <row r="373">
      <c r="A373" s="155"/>
      <c r="B373" s="155"/>
      <c r="C373" s="813"/>
      <c r="D373" s="155"/>
      <c r="E373" s="858"/>
      <c r="F373" s="155"/>
      <c r="G373" s="858"/>
      <c r="H373" s="155"/>
      <c r="I373" s="155"/>
      <c r="J373" s="155"/>
      <c r="K373" s="155"/>
      <c r="L373" s="155"/>
      <c r="M373" s="155"/>
      <c r="N373" s="155"/>
      <c r="O373" s="155"/>
      <c r="P373" s="155"/>
      <c r="Q373" s="155"/>
      <c r="R373" s="155"/>
      <c r="S373" s="155"/>
      <c r="T373" s="155"/>
      <c r="U373" s="155"/>
      <c r="V373" s="155"/>
      <c r="W373" s="155"/>
      <c r="X373" s="155"/>
      <c r="Y373" s="155"/>
      <c r="Z373" s="155"/>
      <c r="AA373" s="155"/>
      <c r="AB373" s="155"/>
    </row>
    <row r="374">
      <c r="A374" s="155"/>
      <c r="B374" s="155"/>
      <c r="C374" s="813"/>
      <c r="D374" s="155"/>
      <c r="E374" s="858"/>
      <c r="F374" s="155"/>
      <c r="G374" s="858"/>
      <c r="H374" s="155"/>
      <c r="I374" s="155"/>
      <c r="J374" s="155"/>
      <c r="K374" s="155"/>
      <c r="L374" s="155"/>
      <c r="M374" s="155"/>
      <c r="N374" s="155"/>
      <c r="O374" s="155"/>
      <c r="P374" s="155"/>
      <c r="Q374" s="155"/>
      <c r="R374" s="155"/>
      <c r="S374" s="155"/>
      <c r="T374" s="155"/>
      <c r="U374" s="155"/>
      <c r="V374" s="155"/>
      <c r="W374" s="155"/>
      <c r="X374" s="155"/>
      <c r="Y374" s="155"/>
      <c r="Z374" s="155"/>
      <c r="AA374" s="155"/>
      <c r="AB374" s="155"/>
    </row>
    <row r="375">
      <c r="A375" s="155"/>
      <c r="B375" s="155"/>
      <c r="C375" s="813"/>
      <c r="D375" s="155"/>
      <c r="E375" s="858"/>
      <c r="F375" s="155"/>
      <c r="G375" s="858"/>
      <c r="H375" s="155"/>
      <c r="I375" s="155"/>
      <c r="J375" s="155"/>
      <c r="K375" s="155"/>
      <c r="L375" s="155"/>
      <c r="M375" s="155"/>
      <c r="N375" s="155"/>
      <c r="O375" s="155"/>
      <c r="P375" s="155"/>
      <c r="Q375" s="155"/>
      <c r="R375" s="155"/>
      <c r="S375" s="155"/>
      <c r="T375" s="155"/>
      <c r="U375" s="155"/>
      <c r="V375" s="155"/>
      <c r="W375" s="155"/>
      <c r="X375" s="155"/>
      <c r="Y375" s="155"/>
      <c r="Z375" s="155"/>
      <c r="AA375" s="155"/>
      <c r="AB375" s="155"/>
    </row>
    <row r="376">
      <c r="A376" s="155"/>
      <c r="B376" s="155"/>
      <c r="C376" s="813"/>
      <c r="D376" s="155"/>
      <c r="E376" s="858"/>
      <c r="F376" s="155"/>
      <c r="G376" s="858"/>
      <c r="H376" s="155"/>
      <c r="I376" s="155"/>
      <c r="J376" s="155"/>
      <c r="K376" s="155"/>
      <c r="L376" s="155"/>
      <c r="M376" s="155"/>
      <c r="N376" s="155"/>
      <c r="O376" s="155"/>
      <c r="P376" s="155"/>
      <c r="Q376" s="155"/>
      <c r="R376" s="155"/>
      <c r="S376" s="155"/>
      <c r="T376" s="155"/>
      <c r="U376" s="155"/>
      <c r="V376" s="155"/>
      <c r="W376" s="155"/>
      <c r="X376" s="155"/>
      <c r="Y376" s="155"/>
      <c r="Z376" s="155"/>
      <c r="AA376" s="155"/>
      <c r="AB376" s="155"/>
    </row>
    <row r="377">
      <c r="A377" s="155"/>
      <c r="B377" s="155"/>
      <c r="C377" s="813"/>
      <c r="D377" s="155"/>
      <c r="E377" s="858"/>
      <c r="F377" s="155"/>
      <c r="G377" s="858"/>
      <c r="H377" s="155"/>
      <c r="I377" s="155"/>
      <c r="J377" s="155"/>
      <c r="K377" s="155"/>
      <c r="L377" s="155"/>
      <c r="M377" s="155"/>
      <c r="N377" s="155"/>
      <c r="O377" s="155"/>
      <c r="P377" s="155"/>
      <c r="Q377" s="155"/>
      <c r="R377" s="155"/>
      <c r="S377" s="155"/>
      <c r="T377" s="155"/>
      <c r="U377" s="155"/>
      <c r="V377" s="155"/>
      <c r="W377" s="155"/>
      <c r="X377" s="155"/>
      <c r="Y377" s="155"/>
      <c r="Z377" s="155"/>
      <c r="AA377" s="155"/>
      <c r="AB377" s="155"/>
    </row>
    <row r="378">
      <c r="A378" s="155"/>
      <c r="B378" s="155"/>
      <c r="C378" s="813"/>
      <c r="D378" s="155"/>
      <c r="E378" s="858"/>
      <c r="F378" s="155"/>
      <c r="G378" s="858"/>
      <c r="H378" s="155"/>
      <c r="I378" s="155"/>
      <c r="J378" s="155"/>
      <c r="K378" s="155"/>
      <c r="L378" s="155"/>
      <c r="M378" s="155"/>
      <c r="N378" s="155"/>
      <c r="O378" s="155"/>
      <c r="P378" s="155"/>
      <c r="Q378" s="155"/>
      <c r="R378" s="155"/>
      <c r="S378" s="155"/>
      <c r="T378" s="155"/>
      <c r="U378" s="155"/>
      <c r="V378" s="155"/>
      <c r="W378" s="155"/>
      <c r="X378" s="155"/>
      <c r="Y378" s="155"/>
      <c r="Z378" s="155"/>
      <c r="AA378" s="155"/>
      <c r="AB378" s="155"/>
    </row>
    <row r="379">
      <c r="A379" s="155"/>
      <c r="B379" s="155"/>
      <c r="C379" s="813"/>
      <c r="D379" s="155"/>
      <c r="E379" s="858"/>
      <c r="F379" s="155"/>
      <c r="G379" s="858"/>
      <c r="H379" s="155"/>
      <c r="I379" s="155"/>
      <c r="J379" s="155"/>
      <c r="K379" s="155"/>
      <c r="L379" s="155"/>
      <c r="M379" s="155"/>
      <c r="N379" s="155"/>
      <c r="O379" s="155"/>
      <c r="P379" s="155"/>
      <c r="Q379" s="155"/>
      <c r="R379" s="155"/>
      <c r="S379" s="155"/>
      <c r="T379" s="155"/>
      <c r="U379" s="155"/>
      <c r="V379" s="155"/>
      <c r="W379" s="155"/>
      <c r="X379" s="155"/>
      <c r="Y379" s="155"/>
      <c r="Z379" s="155"/>
      <c r="AA379" s="155"/>
      <c r="AB379" s="155"/>
    </row>
    <row r="380">
      <c r="A380" s="155"/>
      <c r="B380" s="155"/>
      <c r="C380" s="813"/>
      <c r="D380" s="155"/>
      <c r="E380" s="858"/>
      <c r="F380" s="155"/>
      <c r="G380" s="858"/>
      <c r="H380" s="155"/>
      <c r="I380" s="155"/>
      <c r="J380" s="155"/>
      <c r="K380" s="155"/>
      <c r="L380" s="155"/>
      <c r="M380" s="155"/>
      <c r="N380" s="155"/>
      <c r="O380" s="155"/>
      <c r="P380" s="155"/>
      <c r="Q380" s="155"/>
      <c r="R380" s="155"/>
      <c r="S380" s="155"/>
      <c r="T380" s="155"/>
      <c r="U380" s="155"/>
      <c r="V380" s="155"/>
      <c r="W380" s="155"/>
      <c r="X380" s="155"/>
      <c r="Y380" s="155"/>
      <c r="Z380" s="155"/>
      <c r="AA380" s="155"/>
      <c r="AB380" s="155"/>
    </row>
    <row r="381">
      <c r="A381" s="155"/>
      <c r="B381" s="155"/>
      <c r="C381" s="813"/>
      <c r="D381" s="155"/>
      <c r="E381" s="858"/>
      <c r="F381" s="155"/>
      <c r="G381" s="858"/>
      <c r="H381" s="155"/>
      <c r="I381" s="155"/>
      <c r="J381" s="155"/>
      <c r="K381" s="155"/>
      <c r="L381" s="155"/>
      <c r="M381" s="155"/>
      <c r="N381" s="155"/>
      <c r="O381" s="155"/>
      <c r="P381" s="155"/>
      <c r="Q381" s="155"/>
      <c r="R381" s="155"/>
      <c r="S381" s="155"/>
      <c r="T381" s="155"/>
      <c r="U381" s="155"/>
      <c r="V381" s="155"/>
      <c r="W381" s="155"/>
      <c r="X381" s="155"/>
      <c r="Y381" s="155"/>
      <c r="Z381" s="155"/>
      <c r="AA381" s="155"/>
      <c r="AB381" s="155"/>
    </row>
    <row r="382">
      <c r="A382" s="155"/>
      <c r="B382" s="155"/>
      <c r="C382" s="813"/>
      <c r="D382" s="155"/>
      <c r="E382" s="858"/>
      <c r="F382" s="155"/>
      <c r="G382" s="858"/>
      <c r="H382" s="155"/>
      <c r="I382" s="155"/>
      <c r="J382" s="155"/>
      <c r="K382" s="155"/>
      <c r="L382" s="155"/>
      <c r="M382" s="155"/>
      <c r="N382" s="155"/>
      <c r="O382" s="155"/>
      <c r="P382" s="155"/>
      <c r="Q382" s="155"/>
      <c r="R382" s="155"/>
      <c r="S382" s="155"/>
      <c r="T382" s="155"/>
      <c r="U382" s="155"/>
      <c r="V382" s="155"/>
      <c r="W382" s="155"/>
      <c r="X382" s="155"/>
      <c r="Y382" s="155"/>
      <c r="Z382" s="155"/>
      <c r="AA382" s="155"/>
      <c r="AB382" s="155"/>
    </row>
    <row r="383">
      <c r="A383" s="155"/>
      <c r="B383" s="155"/>
      <c r="C383" s="813"/>
      <c r="D383" s="155"/>
      <c r="E383" s="858"/>
      <c r="F383" s="155"/>
      <c r="G383" s="858"/>
      <c r="H383" s="155"/>
      <c r="I383" s="155"/>
      <c r="J383" s="155"/>
      <c r="K383" s="155"/>
      <c r="L383" s="155"/>
      <c r="M383" s="155"/>
      <c r="N383" s="155"/>
      <c r="O383" s="155"/>
      <c r="P383" s="155"/>
      <c r="Q383" s="155"/>
      <c r="R383" s="155"/>
      <c r="S383" s="155"/>
      <c r="T383" s="155"/>
      <c r="U383" s="155"/>
      <c r="V383" s="155"/>
      <c r="W383" s="155"/>
      <c r="X383" s="155"/>
      <c r="Y383" s="155"/>
      <c r="Z383" s="155"/>
      <c r="AA383" s="155"/>
      <c r="AB383" s="155"/>
    </row>
    <row r="384">
      <c r="A384" s="155"/>
      <c r="B384" s="155"/>
      <c r="C384" s="813"/>
      <c r="D384" s="155"/>
      <c r="E384" s="858"/>
      <c r="F384" s="155"/>
      <c r="G384" s="858"/>
      <c r="H384" s="155"/>
      <c r="I384" s="155"/>
      <c r="J384" s="155"/>
      <c r="K384" s="155"/>
      <c r="L384" s="155"/>
      <c r="M384" s="155"/>
      <c r="N384" s="155"/>
      <c r="O384" s="155"/>
      <c r="P384" s="155"/>
      <c r="Q384" s="155"/>
      <c r="R384" s="155"/>
      <c r="S384" s="155"/>
      <c r="T384" s="155"/>
      <c r="U384" s="155"/>
      <c r="V384" s="155"/>
      <c r="W384" s="155"/>
      <c r="X384" s="155"/>
      <c r="Y384" s="155"/>
      <c r="Z384" s="155"/>
      <c r="AA384" s="155"/>
      <c r="AB384" s="155"/>
    </row>
    <row r="385">
      <c r="A385" s="155"/>
      <c r="B385" s="155"/>
      <c r="C385" s="813"/>
      <c r="D385" s="155"/>
      <c r="E385" s="858"/>
      <c r="F385" s="155"/>
      <c r="G385" s="858"/>
      <c r="H385" s="155"/>
      <c r="I385" s="155"/>
      <c r="J385" s="155"/>
      <c r="K385" s="155"/>
      <c r="L385" s="155"/>
      <c r="M385" s="155"/>
      <c r="N385" s="155"/>
      <c r="O385" s="155"/>
      <c r="P385" s="155"/>
      <c r="Q385" s="155"/>
      <c r="R385" s="155"/>
      <c r="S385" s="155"/>
      <c r="T385" s="155"/>
      <c r="U385" s="155"/>
      <c r="V385" s="155"/>
      <c r="W385" s="155"/>
      <c r="X385" s="155"/>
      <c r="Y385" s="155"/>
      <c r="Z385" s="155"/>
      <c r="AA385" s="155"/>
      <c r="AB385" s="155"/>
    </row>
    <row r="386">
      <c r="A386" s="155"/>
      <c r="B386" s="155"/>
      <c r="C386" s="813"/>
      <c r="D386" s="155"/>
      <c r="E386" s="858"/>
      <c r="F386" s="155"/>
      <c r="G386" s="858"/>
      <c r="H386" s="155"/>
      <c r="I386" s="155"/>
      <c r="J386" s="155"/>
      <c r="K386" s="155"/>
      <c r="L386" s="155"/>
      <c r="M386" s="155"/>
      <c r="N386" s="155"/>
      <c r="O386" s="155"/>
      <c r="P386" s="155"/>
      <c r="Q386" s="155"/>
      <c r="R386" s="155"/>
      <c r="S386" s="155"/>
      <c r="T386" s="155"/>
      <c r="U386" s="155"/>
      <c r="V386" s="155"/>
      <c r="W386" s="155"/>
      <c r="X386" s="155"/>
      <c r="Y386" s="155"/>
      <c r="Z386" s="155"/>
      <c r="AA386" s="155"/>
      <c r="AB386" s="155"/>
    </row>
    <row r="387">
      <c r="A387" s="155"/>
      <c r="B387" s="155"/>
      <c r="C387" s="813"/>
      <c r="D387" s="155"/>
      <c r="E387" s="858"/>
      <c r="F387" s="155"/>
      <c r="G387" s="858"/>
      <c r="H387" s="155"/>
      <c r="I387" s="155"/>
      <c r="J387" s="155"/>
      <c r="K387" s="155"/>
      <c r="L387" s="155"/>
      <c r="M387" s="155"/>
      <c r="N387" s="155"/>
      <c r="O387" s="155"/>
      <c r="P387" s="155"/>
      <c r="Q387" s="155"/>
      <c r="R387" s="155"/>
      <c r="S387" s="155"/>
      <c r="T387" s="155"/>
      <c r="U387" s="155"/>
      <c r="V387" s="155"/>
      <c r="W387" s="155"/>
      <c r="X387" s="155"/>
      <c r="Y387" s="155"/>
      <c r="Z387" s="155"/>
      <c r="AA387" s="155"/>
      <c r="AB387" s="155"/>
    </row>
    <row r="388">
      <c r="A388" s="155"/>
      <c r="B388" s="155"/>
      <c r="C388" s="813"/>
      <c r="D388" s="155"/>
      <c r="E388" s="858"/>
      <c r="F388" s="155"/>
      <c r="G388" s="858"/>
      <c r="H388" s="155"/>
      <c r="I388" s="155"/>
      <c r="J388" s="155"/>
      <c r="K388" s="155"/>
      <c r="L388" s="155"/>
      <c r="M388" s="155"/>
      <c r="N388" s="155"/>
      <c r="O388" s="155"/>
      <c r="P388" s="155"/>
      <c r="Q388" s="155"/>
      <c r="R388" s="155"/>
      <c r="S388" s="155"/>
      <c r="T388" s="155"/>
      <c r="U388" s="155"/>
      <c r="V388" s="155"/>
      <c r="W388" s="155"/>
      <c r="X388" s="155"/>
      <c r="Y388" s="155"/>
      <c r="Z388" s="155"/>
      <c r="AA388" s="155"/>
      <c r="AB388" s="155"/>
    </row>
    <row r="389">
      <c r="A389" s="155"/>
      <c r="B389" s="155"/>
      <c r="C389" s="813"/>
      <c r="D389" s="155"/>
      <c r="E389" s="858"/>
      <c r="F389" s="155"/>
      <c r="G389" s="858"/>
      <c r="H389" s="155"/>
      <c r="I389" s="155"/>
      <c r="J389" s="155"/>
      <c r="K389" s="155"/>
      <c r="L389" s="155"/>
      <c r="M389" s="155"/>
      <c r="N389" s="155"/>
      <c r="O389" s="155"/>
      <c r="P389" s="155"/>
      <c r="Q389" s="155"/>
      <c r="R389" s="155"/>
      <c r="S389" s="155"/>
      <c r="T389" s="155"/>
      <c r="U389" s="155"/>
      <c r="V389" s="155"/>
      <c r="W389" s="155"/>
      <c r="X389" s="155"/>
      <c r="Y389" s="155"/>
      <c r="Z389" s="155"/>
      <c r="AA389" s="155"/>
      <c r="AB389" s="155"/>
    </row>
    <row r="390">
      <c r="A390" s="155"/>
      <c r="B390" s="155"/>
      <c r="C390" s="813"/>
      <c r="D390" s="155"/>
      <c r="E390" s="858"/>
      <c r="F390" s="155"/>
      <c r="G390" s="858"/>
      <c r="H390" s="155"/>
      <c r="I390" s="155"/>
      <c r="J390" s="155"/>
      <c r="K390" s="155"/>
      <c r="L390" s="155"/>
      <c r="M390" s="155"/>
      <c r="N390" s="155"/>
      <c r="O390" s="155"/>
      <c r="P390" s="155"/>
      <c r="Q390" s="155"/>
      <c r="R390" s="155"/>
      <c r="S390" s="155"/>
      <c r="T390" s="155"/>
      <c r="U390" s="155"/>
      <c r="V390" s="155"/>
      <c r="W390" s="155"/>
      <c r="X390" s="155"/>
      <c r="Y390" s="155"/>
      <c r="Z390" s="155"/>
      <c r="AA390" s="155"/>
      <c r="AB390" s="155"/>
    </row>
    <row r="391">
      <c r="A391" s="155"/>
      <c r="B391" s="155"/>
      <c r="C391" s="813"/>
      <c r="D391" s="155"/>
      <c r="E391" s="858"/>
      <c r="F391" s="155"/>
      <c r="G391" s="858"/>
      <c r="H391" s="155"/>
      <c r="I391" s="155"/>
      <c r="J391" s="155"/>
      <c r="K391" s="155"/>
      <c r="L391" s="155"/>
      <c r="M391" s="155"/>
      <c r="N391" s="155"/>
      <c r="O391" s="155"/>
      <c r="P391" s="155"/>
      <c r="Q391" s="155"/>
      <c r="R391" s="155"/>
      <c r="S391" s="155"/>
      <c r="T391" s="155"/>
      <c r="U391" s="155"/>
      <c r="V391" s="155"/>
      <c r="W391" s="155"/>
      <c r="X391" s="155"/>
      <c r="Y391" s="155"/>
      <c r="Z391" s="155"/>
      <c r="AA391" s="155"/>
      <c r="AB391" s="155"/>
    </row>
    <row r="392">
      <c r="A392" s="155"/>
      <c r="B392" s="155"/>
      <c r="C392" s="813"/>
      <c r="D392" s="155"/>
      <c r="E392" s="858"/>
      <c r="F392" s="155"/>
      <c r="G392" s="858"/>
      <c r="H392" s="155"/>
      <c r="I392" s="155"/>
      <c r="J392" s="155"/>
      <c r="K392" s="155"/>
      <c r="L392" s="155"/>
      <c r="M392" s="155"/>
      <c r="N392" s="155"/>
      <c r="O392" s="155"/>
      <c r="P392" s="155"/>
      <c r="Q392" s="155"/>
      <c r="R392" s="155"/>
      <c r="S392" s="155"/>
      <c r="T392" s="155"/>
      <c r="U392" s="155"/>
      <c r="V392" s="155"/>
      <c r="W392" s="155"/>
      <c r="X392" s="155"/>
      <c r="Y392" s="155"/>
      <c r="Z392" s="155"/>
      <c r="AA392" s="155"/>
      <c r="AB392" s="155"/>
    </row>
    <row r="393">
      <c r="A393" s="155"/>
      <c r="B393" s="155"/>
      <c r="C393" s="813"/>
      <c r="D393" s="155"/>
      <c r="E393" s="858"/>
      <c r="F393" s="155"/>
      <c r="G393" s="858"/>
      <c r="H393" s="155"/>
      <c r="I393" s="155"/>
      <c r="J393" s="155"/>
      <c r="K393" s="155"/>
      <c r="L393" s="155"/>
      <c r="M393" s="155"/>
      <c r="N393" s="155"/>
      <c r="O393" s="155"/>
      <c r="P393" s="155"/>
      <c r="Q393" s="155"/>
      <c r="R393" s="155"/>
      <c r="S393" s="155"/>
      <c r="T393" s="155"/>
      <c r="U393" s="155"/>
      <c r="V393" s="155"/>
      <c r="W393" s="155"/>
      <c r="X393" s="155"/>
      <c r="Y393" s="155"/>
      <c r="Z393" s="155"/>
      <c r="AA393" s="155"/>
      <c r="AB393" s="155"/>
    </row>
    <row r="394">
      <c r="A394" s="155"/>
      <c r="B394" s="155"/>
      <c r="C394" s="813"/>
      <c r="D394" s="155"/>
      <c r="E394" s="858"/>
      <c r="F394" s="155"/>
      <c r="G394" s="858"/>
      <c r="H394" s="155"/>
      <c r="I394" s="155"/>
      <c r="J394" s="155"/>
      <c r="K394" s="155"/>
      <c r="L394" s="155"/>
      <c r="M394" s="155"/>
      <c r="N394" s="155"/>
      <c r="O394" s="155"/>
      <c r="P394" s="155"/>
      <c r="Q394" s="155"/>
      <c r="R394" s="155"/>
      <c r="S394" s="155"/>
      <c r="T394" s="155"/>
      <c r="U394" s="155"/>
      <c r="V394" s="155"/>
      <c r="W394" s="155"/>
      <c r="X394" s="155"/>
      <c r="Y394" s="155"/>
      <c r="Z394" s="155"/>
      <c r="AA394" s="155"/>
      <c r="AB394" s="155"/>
    </row>
    <row r="395">
      <c r="A395" s="155"/>
      <c r="B395" s="155"/>
      <c r="C395" s="813"/>
      <c r="D395" s="155"/>
      <c r="E395" s="858"/>
      <c r="F395" s="155"/>
      <c r="G395" s="858"/>
      <c r="H395" s="155"/>
      <c r="I395" s="155"/>
      <c r="J395" s="155"/>
      <c r="K395" s="155"/>
      <c r="L395" s="155"/>
      <c r="M395" s="155"/>
      <c r="N395" s="155"/>
      <c r="O395" s="155"/>
      <c r="P395" s="155"/>
      <c r="Q395" s="155"/>
      <c r="R395" s="155"/>
      <c r="S395" s="155"/>
      <c r="T395" s="155"/>
      <c r="U395" s="155"/>
      <c r="V395" s="155"/>
      <c r="W395" s="155"/>
      <c r="X395" s="155"/>
      <c r="Y395" s="155"/>
      <c r="Z395" s="155"/>
      <c r="AA395" s="155"/>
      <c r="AB395" s="155"/>
    </row>
    <row r="396">
      <c r="A396" s="155"/>
      <c r="B396" s="155"/>
      <c r="C396" s="813"/>
      <c r="D396" s="155"/>
      <c r="E396" s="858"/>
      <c r="F396" s="155"/>
      <c r="G396" s="858"/>
      <c r="H396" s="155"/>
      <c r="I396" s="155"/>
      <c r="J396" s="155"/>
      <c r="K396" s="155"/>
      <c r="L396" s="155"/>
      <c r="M396" s="155"/>
      <c r="N396" s="155"/>
      <c r="O396" s="155"/>
      <c r="P396" s="155"/>
      <c r="Q396" s="155"/>
      <c r="R396" s="155"/>
      <c r="S396" s="155"/>
      <c r="T396" s="155"/>
      <c r="U396" s="155"/>
      <c r="V396" s="155"/>
      <c r="W396" s="155"/>
      <c r="X396" s="155"/>
      <c r="Y396" s="155"/>
      <c r="Z396" s="155"/>
      <c r="AA396" s="155"/>
      <c r="AB396" s="155"/>
    </row>
    <row r="397">
      <c r="A397" s="155"/>
      <c r="B397" s="155"/>
      <c r="C397" s="813"/>
      <c r="D397" s="155"/>
      <c r="E397" s="858"/>
      <c r="F397" s="155"/>
      <c r="G397" s="858"/>
      <c r="H397" s="155"/>
      <c r="I397" s="155"/>
      <c r="J397" s="155"/>
      <c r="K397" s="155"/>
      <c r="L397" s="155"/>
      <c r="M397" s="155"/>
      <c r="N397" s="155"/>
      <c r="O397" s="155"/>
      <c r="P397" s="155"/>
      <c r="Q397" s="155"/>
      <c r="R397" s="155"/>
      <c r="S397" s="155"/>
      <c r="T397" s="155"/>
      <c r="U397" s="155"/>
      <c r="V397" s="155"/>
      <c r="W397" s="155"/>
      <c r="X397" s="155"/>
      <c r="Y397" s="155"/>
      <c r="Z397" s="155"/>
      <c r="AA397" s="155"/>
      <c r="AB397" s="155"/>
    </row>
    <row r="398">
      <c r="A398" s="155"/>
      <c r="B398" s="155"/>
      <c r="C398" s="813"/>
      <c r="D398" s="155"/>
      <c r="E398" s="858"/>
      <c r="F398" s="155"/>
      <c r="G398" s="858"/>
      <c r="H398" s="155"/>
      <c r="I398" s="155"/>
      <c r="J398" s="155"/>
      <c r="K398" s="155"/>
      <c r="L398" s="155"/>
      <c r="M398" s="155"/>
      <c r="N398" s="155"/>
      <c r="O398" s="155"/>
      <c r="P398" s="155"/>
      <c r="Q398" s="155"/>
      <c r="R398" s="155"/>
      <c r="S398" s="155"/>
      <c r="T398" s="155"/>
      <c r="U398" s="155"/>
      <c r="V398" s="155"/>
      <c r="W398" s="155"/>
      <c r="X398" s="155"/>
      <c r="Y398" s="155"/>
      <c r="Z398" s="155"/>
      <c r="AA398" s="155"/>
      <c r="AB398" s="155"/>
    </row>
    <row r="399">
      <c r="A399" s="155"/>
      <c r="B399" s="155"/>
      <c r="C399" s="813"/>
      <c r="D399" s="155"/>
      <c r="E399" s="858"/>
      <c r="F399" s="155"/>
      <c r="G399" s="858"/>
      <c r="H399" s="155"/>
      <c r="I399" s="155"/>
      <c r="J399" s="155"/>
      <c r="K399" s="155"/>
      <c r="L399" s="155"/>
      <c r="M399" s="155"/>
      <c r="N399" s="155"/>
      <c r="O399" s="155"/>
      <c r="P399" s="155"/>
      <c r="Q399" s="155"/>
      <c r="R399" s="155"/>
      <c r="S399" s="155"/>
      <c r="T399" s="155"/>
      <c r="U399" s="155"/>
      <c r="V399" s="155"/>
      <c r="W399" s="155"/>
      <c r="X399" s="155"/>
      <c r="Y399" s="155"/>
      <c r="Z399" s="155"/>
      <c r="AA399" s="155"/>
      <c r="AB399" s="155"/>
    </row>
    <row r="400">
      <c r="A400" s="155"/>
      <c r="B400" s="155"/>
      <c r="C400" s="813"/>
      <c r="D400" s="155"/>
      <c r="E400" s="858"/>
      <c r="F400" s="155"/>
      <c r="G400" s="858"/>
      <c r="H400" s="155"/>
      <c r="I400" s="155"/>
      <c r="J400" s="155"/>
      <c r="K400" s="155"/>
      <c r="L400" s="155"/>
      <c r="M400" s="155"/>
      <c r="N400" s="155"/>
      <c r="O400" s="155"/>
      <c r="P400" s="155"/>
      <c r="Q400" s="155"/>
      <c r="R400" s="155"/>
      <c r="S400" s="155"/>
      <c r="T400" s="155"/>
      <c r="U400" s="155"/>
      <c r="V400" s="155"/>
      <c r="W400" s="155"/>
      <c r="X400" s="155"/>
      <c r="Y400" s="155"/>
      <c r="Z400" s="155"/>
      <c r="AA400" s="155"/>
      <c r="AB400" s="155"/>
    </row>
    <row r="401">
      <c r="A401" s="155"/>
      <c r="B401" s="155"/>
      <c r="C401" s="813"/>
      <c r="D401" s="155"/>
      <c r="E401" s="858"/>
      <c r="F401" s="155"/>
      <c r="G401" s="858"/>
      <c r="H401" s="155"/>
      <c r="I401" s="155"/>
      <c r="J401" s="155"/>
      <c r="K401" s="155"/>
      <c r="L401" s="155"/>
      <c r="M401" s="155"/>
      <c r="N401" s="155"/>
      <c r="O401" s="155"/>
      <c r="P401" s="155"/>
      <c r="Q401" s="155"/>
      <c r="R401" s="155"/>
      <c r="S401" s="155"/>
      <c r="T401" s="155"/>
      <c r="U401" s="155"/>
      <c r="V401" s="155"/>
      <c r="W401" s="155"/>
      <c r="X401" s="155"/>
      <c r="Y401" s="155"/>
      <c r="Z401" s="155"/>
      <c r="AA401" s="155"/>
      <c r="AB401" s="155"/>
    </row>
    <row r="402">
      <c r="A402" s="155"/>
      <c r="B402" s="155"/>
      <c r="C402" s="813"/>
      <c r="D402" s="155"/>
      <c r="E402" s="858"/>
      <c r="F402" s="155"/>
      <c r="G402" s="858"/>
      <c r="H402" s="155"/>
      <c r="I402" s="155"/>
      <c r="J402" s="155"/>
      <c r="K402" s="155"/>
      <c r="L402" s="155"/>
      <c r="M402" s="155"/>
      <c r="N402" s="155"/>
      <c r="O402" s="155"/>
      <c r="P402" s="155"/>
      <c r="Q402" s="155"/>
      <c r="R402" s="155"/>
      <c r="S402" s="155"/>
      <c r="T402" s="155"/>
      <c r="U402" s="155"/>
      <c r="V402" s="155"/>
      <c r="W402" s="155"/>
      <c r="X402" s="155"/>
      <c r="Y402" s="155"/>
      <c r="Z402" s="155"/>
      <c r="AA402" s="155"/>
      <c r="AB402" s="155"/>
    </row>
    <row r="403">
      <c r="A403" s="155"/>
      <c r="B403" s="155"/>
      <c r="C403" s="813"/>
      <c r="D403" s="155"/>
      <c r="E403" s="858"/>
      <c r="F403" s="155"/>
      <c r="G403" s="858"/>
      <c r="H403" s="155"/>
      <c r="I403" s="155"/>
      <c r="J403" s="155"/>
      <c r="K403" s="155"/>
      <c r="L403" s="155"/>
      <c r="M403" s="155"/>
      <c r="N403" s="155"/>
      <c r="O403" s="155"/>
      <c r="P403" s="155"/>
      <c r="Q403" s="155"/>
      <c r="R403" s="155"/>
      <c r="S403" s="155"/>
      <c r="T403" s="155"/>
      <c r="U403" s="155"/>
      <c r="V403" s="155"/>
      <c r="W403" s="155"/>
      <c r="X403" s="155"/>
      <c r="Y403" s="155"/>
      <c r="Z403" s="155"/>
      <c r="AA403" s="155"/>
      <c r="AB403" s="155"/>
    </row>
    <row r="404">
      <c r="A404" s="155"/>
      <c r="B404" s="155"/>
      <c r="C404" s="813"/>
      <c r="D404" s="155"/>
      <c r="E404" s="858"/>
      <c r="F404" s="155"/>
      <c r="G404" s="858"/>
      <c r="H404" s="155"/>
      <c r="I404" s="155"/>
      <c r="J404" s="155"/>
      <c r="K404" s="155"/>
      <c r="L404" s="155"/>
      <c r="M404" s="155"/>
      <c r="N404" s="155"/>
      <c r="O404" s="155"/>
      <c r="P404" s="155"/>
      <c r="Q404" s="155"/>
      <c r="R404" s="155"/>
      <c r="S404" s="155"/>
      <c r="T404" s="155"/>
      <c r="U404" s="155"/>
      <c r="V404" s="155"/>
      <c r="W404" s="155"/>
      <c r="X404" s="155"/>
      <c r="Y404" s="155"/>
      <c r="Z404" s="155"/>
      <c r="AA404" s="155"/>
      <c r="AB404" s="155"/>
    </row>
    <row r="405">
      <c r="A405" s="155"/>
      <c r="B405" s="155"/>
      <c r="C405" s="813"/>
      <c r="D405" s="155"/>
      <c r="E405" s="858"/>
      <c r="F405" s="155"/>
      <c r="G405" s="858"/>
      <c r="H405" s="155"/>
      <c r="I405" s="155"/>
      <c r="J405" s="155"/>
      <c r="K405" s="155"/>
      <c r="L405" s="155"/>
      <c r="M405" s="155"/>
      <c r="N405" s="155"/>
      <c r="O405" s="155"/>
      <c r="P405" s="155"/>
      <c r="Q405" s="155"/>
      <c r="R405" s="155"/>
      <c r="S405" s="155"/>
      <c r="T405" s="155"/>
      <c r="U405" s="155"/>
      <c r="V405" s="155"/>
      <c r="W405" s="155"/>
      <c r="X405" s="155"/>
      <c r="Y405" s="155"/>
      <c r="Z405" s="155"/>
      <c r="AA405" s="155"/>
      <c r="AB405" s="155"/>
    </row>
    <row r="406">
      <c r="A406" s="155"/>
      <c r="B406" s="155"/>
      <c r="C406" s="813"/>
      <c r="D406" s="155"/>
      <c r="E406" s="858"/>
      <c r="F406" s="155"/>
      <c r="G406" s="858"/>
      <c r="H406" s="155"/>
      <c r="I406" s="155"/>
      <c r="J406" s="155"/>
      <c r="K406" s="155"/>
      <c r="L406" s="155"/>
      <c r="M406" s="155"/>
      <c r="N406" s="155"/>
      <c r="O406" s="155"/>
      <c r="P406" s="155"/>
      <c r="Q406" s="155"/>
      <c r="R406" s="155"/>
      <c r="S406" s="155"/>
      <c r="T406" s="155"/>
      <c r="U406" s="155"/>
      <c r="V406" s="155"/>
      <c r="W406" s="155"/>
      <c r="X406" s="155"/>
      <c r="Y406" s="155"/>
      <c r="Z406" s="155"/>
      <c r="AA406" s="155"/>
      <c r="AB406" s="155"/>
    </row>
    <row r="407">
      <c r="A407" s="155"/>
      <c r="B407" s="155"/>
      <c r="C407" s="813"/>
      <c r="D407" s="155"/>
      <c r="E407" s="858"/>
      <c r="F407" s="155"/>
      <c r="G407" s="858"/>
      <c r="H407" s="155"/>
      <c r="I407" s="155"/>
      <c r="J407" s="155"/>
      <c r="K407" s="155"/>
      <c r="L407" s="155"/>
      <c r="M407" s="155"/>
      <c r="N407" s="155"/>
      <c r="O407" s="155"/>
      <c r="P407" s="155"/>
      <c r="Q407" s="155"/>
      <c r="R407" s="155"/>
      <c r="S407" s="155"/>
      <c r="T407" s="155"/>
      <c r="U407" s="155"/>
      <c r="V407" s="155"/>
      <c r="W407" s="155"/>
      <c r="X407" s="155"/>
      <c r="Y407" s="155"/>
      <c r="Z407" s="155"/>
      <c r="AA407" s="155"/>
      <c r="AB407" s="155"/>
    </row>
    <row r="408">
      <c r="A408" s="155"/>
      <c r="B408" s="155"/>
      <c r="C408" s="813"/>
      <c r="D408" s="155"/>
      <c r="E408" s="858"/>
      <c r="F408" s="155"/>
      <c r="G408" s="858"/>
      <c r="H408" s="155"/>
      <c r="I408" s="155"/>
      <c r="J408" s="155"/>
      <c r="K408" s="155"/>
      <c r="L408" s="155"/>
      <c r="M408" s="155"/>
      <c r="N408" s="155"/>
      <c r="O408" s="155"/>
      <c r="P408" s="155"/>
      <c r="Q408" s="155"/>
      <c r="R408" s="155"/>
      <c r="S408" s="155"/>
      <c r="T408" s="155"/>
      <c r="U408" s="155"/>
      <c r="V408" s="155"/>
      <c r="W408" s="155"/>
      <c r="X408" s="155"/>
      <c r="Y408" s="155"/>
      <c r="Z408" s="155"/>
      <c r="AA408" s="155"/>
      <c r="AB408" s="155"/>
    </row>
    <row r="409">
      <c r="A409" s="155"/>
      <c r="B409" s="155"/>
      <c r="C409" s="813"/>
      <c r="D409" s="155"/>
      <c r="E409" s="858"/>
      <c r="F409" s="155"/>
      <c r="G409" s="858"/>
      <c r="H409" s="155"/>
      <c r="I409" s="155"/>
      <c r="J409" s="155"/>
      <c r="K409" s="155"/>
      <c r="L409" s="155"/>
      <c r="M409" s="155"/>
      <c r="N409" s="155"/>
      <c r="O409" s="155"/>
      <c r="P409" s="155"/>
      <c r="Q409" s="155"/>
      <c r="R409" s="155"/>
      <c r="S409" s="155"/>
      <c r="T409" s="155"/>
      <c r="U409" s="155"/>
      <c r="V409" s="155"/>
      <c r="W409" s="155"/>
      <c r="X409" s="155"/>
      <c r="Y409" s="155"/>
      <c r="Z409" s="155"/>
      <c r="AA409" s="155"/>
      <c r="AB409" s="155"/>
    </row>
    <row r="410">
      <c r="A410" s="155"/>
      <c r="B410" s="155"/>
      <c r="C410" s="813"/>
      <c r="D410" s="155"/>
      <c r="E410" s="858"/>
      <c r="F410" s="155"/>
      <c r="G410" s="858"/>
      <c r="H410" s="155"/>
      <c r="I410" s="155"/>
      <c r="J410" s="155"/>
      <c r="K410" s="155"/>
      <c r="L410" s="155"/>
      <c r="M410" s="155"/>
      <c r="N410" s="155"/>
      <c r="O410" s="155"/>
      <c r="P410" s="155"/>
      <c r="Q410" s="155"/>
      <c r="R410" s="155"/>
      <c r="S410" s="155"/>
      <c r="T410" s="155"/>
      <c r="U410" s="155"/>
      <c r="V410" s="155"/>
      <c r="W410" s="155"/>
      <c r="X410" s="155"/>
      <c r="Y410" s="155"/>
      <c r="Z410" s="155"/>
      <c r="AA410" s="155"/>
      <c r="AB410" s="155"/>
    </row>
    <row r="411">
      <c r="A411" s="155"/>
      <c r="B411" s="155"/>
      <c r="C411" s="813"/>
      <c r="D411" s="155"/>
      <c r="E411" s="858"/>
      <c r="F411" s="155"/>
      <c r="G411" s="858"/>
      <c r="H411" s="155"/>
      <c r="I411" s="155"/>
      <c r="J411" s="155"/>
      <c r="K411" s="155"/>
      <c r="L411" s="155"/>
      <c r="M411" s="155"/>
      <c r="N411" s="155"/>
      <c r="O411" s="155"/>
      <c r="P411" s="155"/>
      <c r="Q411" s="155"/>
      <c r="R411" s="155"/>
      <c r="S411" s="155"/>
      <c r="T411" s="155"/>
      <c r="U411" s="155"/>
      <c r="V411" s="155"/>
      <c r="W411" s="155"/>
      <c r="X411" s="155"/>
      <c r="Y411" s="155"/>
      <c r="Z411" s="155"/>
      <c r="AA411" s="155"/>
      <c r="AB411" s="155"/>
    </row>
    <row r="412">
      <c r="A412" s="155"/>
      <c r="B412" s="155"/>
      <c r="C412" s="813"/>
      <c r="D412" s="155"/>
      <c r="E412" s="858"/>
      <c r="F412" s="155"/>
      <c r="G412" s="858"/>
      <c r="H412" s="155"/>
      <c r="I412" s="155"/>
      <c r="J412" s="155"/>
      <c r="K412" s="155"/>
      <c r="L412" s="155"/>
      <c r="M412" s="155"/>
      <c r="N412" s="155"/>
      <c r="O412" s="155"/>
      <c r="P412" s="155"/>
      <c r="Q412" s="155"/>
      <c r="R412" s="155"/>
      <c r="S412" s="155"/>
      <c r="T412" s="155"/>
      <c r="U412" s="155"/>
      <c r="V412" s="155"/>
      <c r="W412" s="155"/>
      <c r="X412" s="155"/>
      <c r="Y412" s="155"/>
      <c r="Z412" s="155"/>
      <c r="AA412" s="155"/>
      <c r="AB412" s="155"/>
    </row>
    <row r="413">
      <c r="A413" s="155"/>
      <c r="B413" s="155"/>
      <c r="C413" s="813"/>
      <c r="D413" s="155"/>
      <c r="E413" s="858"/>
      <c r="F413" s="155"/>
      <c r="G413" s="858"/>
      <c r="H413" s="155"/>
      <c r="I413" s="155"/>
      <c r="J413" s="155"/>
      <c r="K413" s="155"/>
      <c r="L413" s="155"/>
      <c r="M413" s="155"/>
      <c r="N413" s="155"/>
      <c r="O413" s="155"/>
      <c r="P413" s="155"/>
      <c r="Q413" s="155"/>
      <c r="R413" s="155"/>
      <c r="S413" s="155"/>
      <c r="T413" s="155"/>
      <c r="U413" s="155"/>
      <c r="V413" s="155"/>
      <c r="W413" s="155"/>
      <c r="X413" s="155"/>
      <c r="Y413" s="155"/>
      <c r="Z413" s="155"/>
      <c r="AA413" s="155"/>
      <c r="AB413" s="155"/>
    </row>
    <row r="414">
      <c r="A414" s="155"/>
      <c r="B414" s="155"/>
      <c r="C414" s="813"/>
      <c r="D414" s="155"/>
      <c r="E414" s="858"/>
      <c r="F414" s="155"/>
      <c r="G414" s="858"/>
      <c r="H414" s="155"/>
      <c r="I414" s="155"/>
      <c r="J414" s="155"/>
      <c r="K414" s="155"/>
      <c r="L414" s="155"/>
      <c r="M414" s="155"/>
      <c r="N414" s="155"/>
      <c r="O414" s="155"/>
      <c r="P414" s="155"/>
      <c r="Q414" s="155"/>
      <c r="R414" s="155"/>
      <c r="S414" s="155"/>
      <c r="T414" s="155"/>
      <c r="U414" s="155"/>
      <c r="V414" s="155"/>
      <c r="W414" s="155"/>
      <c r="X414" s="155"/>
      <c r="Y414" s="155"/>
      <c r="Z414" s="155"/>
      <c r="AA414" s="155"/>
      <c r="AB414" s="155"/>
    </row>
    <row r="415">
      <c r="A415" s="155"/>
      <c r="B415" s="155"/>
      <c r="C415" s="813"/>
      <c r="D415" s="155"/>
      <c r="E415" s="858"/>
      <c r="F415" s="155"/>
      <c r="G415" s="858"/>
      <c r="H415" s="155"/>
      <c r="I415" s="155"/>
      <c r="J415" s="155"/>
      <c r="K415" s="155"/>
      <c r="L415" s="155"/>
      <c r="M415" s="155"/>
      <c r="N415" s="155"/>
      <c r="O415" s="155"/>
      <c r="P415" s="155"/>
      <c r="Q415" s="155"/>
      <c r="R415" s="155"/>
      <c r="S415" s="155"/>
      <c r="T415" s="155"/>
      <c r="U415" s="155"/>
      <c r="V415" s="155"/>
      <c r="W415" s="155"/>
      <c r="X415" s="155"/>
      <c r="Y415" s="155"/>
      <c r="Z415" s="155"/>
      <c r="AA415" s="155"/>
      <c r="AB415" s="155"/>
    </row>
    <row r="416">
      <c r="A416" s="155"/>
      <c r="B416" s="155"/>
      <c r="C416" s="813"/>
      <c r="D416" s="155"/>
      <c r="E416" s="858"/>
      <c r="F416" s="155"/>
      <c r="G416" s="858"/>
      <c r="H416" s="155"/>
      <c r="I416" s="155"/>
      <c r="J416" s="155"/>
      <c r="K416" s="155"/>
      <c r="L416" s="155"/>
      <c r="M416" s="155"/>
      <c r="N416" s="155"/>
      <c r="O416" s="155"/>
      <c r="P416" s="155"/>
      <c r="Q416" s="155"/>
      <c r="R416" s="155"/>
      <c r="S416" s="155"/>
      <c r="T416" s="155"/>
      <c r="U416" s="155"/>
      <c r="V416" s="155"/>
      <c r="W416" s="155"/>
      <c r="X416" s="155"/>
      <c r="Y416" s="155"/>
      <c r="Z416" s="155"/>
      <c r="AA416" s="155"/>
      <c r="AB416" s="155"/>
    </row>
    <row r="417">
      <c r="A417" s="155"/>
      <c r="B417" s="155"/>
      <c r="C417" s="813"/>
      <c r="D417" s="155"/>
      <c r="E417" s="858"/>
      <c r="F417" s="155"/>
      <c r="G417" s="858"/>
      <c r="H417" s="155"/>
      <c r="I417" s="155"/>
      <c r="J417" s="155"/>
      <c r="K417" s="155"/>
      <c r="L417" s="155"/>
      <c r="M417" s="155"/>
      <c r="N417" s="155"/>
      <c r="O417" s="155"/>
      <c r="P417" s="155"/>
      <c r="Q417" s="155"/>
      <c r="R417" s="155"/>
      <c r="S417" s="155"/>
      <c r="T417" s="155"/>
      <c r="U417" s="155"/>
      <c r="V417" s="155"/>
      <c r="W417" s="155"/>
      <c r="X417" s="155"/>
      <c r="Y417" s="155"/>
      <c r="Z417" s="155"/>
      <c r="AA417" s="155"/>
      <c r="AB417" s="155"/>
    </row>
    <row r="418">
      <c r="A418" s="155"/>
      <c r="B418" s="155"/>
      <c r="C418" s="813"/>
      <c r="D418" s="155"/>
      <c r="E418" s="858"/>
      <c r="F418" s="155"/>
      <c r="G418" s="858"/>
      <c r="H418" s="155"/>
      <c r="I418" s="155"/>
      <c r="J418" s="155"/>
      <c r="K418" s="155"/>
      <c r="L418" s="155"/>
      <c r="M418" s="155"/>
      <c r="N418" s="155"/>
      <c r="O418" s="155"/>
      <c r="P418" s="155"/>
      <c r="Q418" s="155"/>
      <c r="R418" s="155"/>
      <c r="S418" s="155"/>
      <c r="T418" s="155"/>
      <c r="U418" s="155"/>
      <c r="V418" s="155"/>
      <c r="W418" s="155"/>
      <c r="X418" s="155"/>
      <c r="Y418" s="155"/>
      <c r="Z418" s="155"/>
      <c r="AA418" s="155"/>
      <c r="AB418" s="155"/>
    </row>
    <row r="419">
      <c r="A419" s="155"/>
      <c r="B419" s="155"/>
      <c r="C419" s="813"/>
      <c r="D419" s="155"/>
      <c r="E419" s="858"/>
      <c r="F419" s="155"/>
      <c r="G419" s="858"/>
      <c r="H419" s="155"/>
      <c r="I419" s="155"/>
      <c r="J419" s="155"/>
      <c r="K419" s="155"/>
      <c r="L419" s="155"/>
      <c r="M419" s="155"/>
      <c r="N419" s="155"/>
      <c r="O419" s="155"/>
      <c r="P419" s="155"/>
      <c r="Q419" s="155"/>
      <c r="R419" s="155"/>
      <c r="S419" s="155"/>
      <c r="T419" s="155"/>
      <c r="U419" s="155"/>
      <c r="V419" s="155"/>
      <c r="W419" s="155"/>
      <c r="X419" s="155"/>
      <c r="Y419" s="155"/>
      <c r="Z419" s="155"/>
      <c r="AA419" s="155"/>
      <c r="AB419" s="155"/>
    </row>
    <row r="420">
      <c r="A420" s="155"/>
      <c r="B420" s="155"/>
      <c r="C420" s="813"/>
      <c r="D420" s="155"/>
      <c r="E420" s="858"/>
      <c r="F420" s="155"/>
      <c r="G420" s="858"/>
      <c r="H420" s="155"/>
      <c r="I420" s="155"/>
      <c r="J420" s="155"/>
      <c r="K420" s="155"/>
      <c r="L420" s="155"/>
      <c r="M420" s="155"/>
      <c r="N420" s="155"/>
      <c r="O420" s="155"/>
      <c r="P420" s="155"/>
      <c r="Q420" s="155"/>
      <c r="R420" s="155"/>
      <c r="S420" s="155"/>
      <c r="T420" s="155"/>
      <c r="U420" s="155"/>
      <c r="V420" s="155"/>
      <c r="W420" s="155"/>
      <c r="X420" s="155"/>
      <c r="Y420" s="155"/>
      <c r="Z420" s="155"/>
      <c r="AA420" s="155"/>
      <c r="AB420" s="155"/>
    </row>
    <row r="421">
      <c r="A421" s="155"/>
      <c r="B421" s="155"/>
      <c r="C421" s="813"/>
      <c r="D421" s="155"/>
      <c r="E421" s="858"/>
      <c r="F421" s="155"/>
      <c r="G421" s="858"/>
      <c r="H421" s="155"/>
      <c r="I421" s="155"/>
      <c r="J421" s="155"/>
      <c r="K421" s="155"/>
      <c r="L421" s="155"/>
      <c r="M421" s="155"/>
      <c r="N421" s="155"/>
      <c r="O421" s="155"/>
      <c r="P421" s="155"/>
      <c r="Q421" s="155"/>
      <c r="R421" s="155"/>
      <c r="S421" s="155"/>
      <c r="T421" s="155"/>
      <c r="U421" s="155"/>
      <c r="V421" s="155"/>
      <c r="W421" s="155"/>
      <c r="X421" s="155"/>
      <c r="Y421" s="155"/>
      <c r="Z421" s="155"/>
      <c r="AA421" s="155"/>
      <c r="AB421" s="155"/>
    </row>
    <row r="422">
      <c r="A422" s="155"/>
      <c r="B422" s="155"/>
      <c r="C422" s="813"/>
      <c r="D422" s="155"/>
      <c r="E422" s="858"/>
      <c r="F422" s="155"/>
      <c r="G422" s="858"/>
      <c r="H422" s="155"/>
      <c r="I422" s="155"/>
      <c r="J422" s="155"/>
      <c r="K422" s="155"/>
      <c r="L422" s="155"/>
      <c r="M422" s="155"/>
      <c r="N422" s="155"/>
      <c r="O422" s="155"/>
      <c r="P422" s="155"/>
      <c r="Q422" s="155"/>
      <c r="R422" s="155"/>
      <c r="S422" s="155"/>
      <c r="T422" s="155"/>
      <c r="U422" s="155"/>
      <c r="V422" s="155"/>
      <c r="W422" s="155"/>
      <c r="X422" s="155"/>
      <c r="Y422" s="155"/>
      <c r="Z422" s="155"/>
      <c r="AA422" s="155"/>
      <c r="AB422" s="155"/>
    </row>
    <row r="423">
      <c r="A423" s="155"/>
      <c r="B423" s="155"/>
      <c r="C423" s="813"/>
      <c r="D423" s="155"/>
      <c r="E423" s="858"/>
      <c r="F423" s="155"/>
      <c r="G423" s="858"/>
      <c r="H423" s="155"/>
      <c r="I423" s="155"/>
      <c r="J423" s="155"/>
      <c r="K423" s="155"/>
      <c r="L423" s="155"/>
      <c r="M423" s="155"/>
      <c r="N423" s="155"/>
      <c r="O423" s="155"/>
      <c r="P423" s="155"/>
      <c r="Q423" s="155"/>
      <c r="R423" s="155"/>
      <c r="S423" s="155"/>
      <c r="T423" s="155"/>
      <c r="U423" s="155"/>
      <c r="V423" s="155"/>
      <c r="W423" s="155"/>
      <c r="X423" s="155"/>
      <c r="Y423" s="155"/>
      <c r="Z423" s="155"/>
      <c r="AA423" s="155"/>
      <c r="AB423" s="155"/>
    </row>
    <row r="424">
      <c r="A424" s="155"/>
      <c r="B424" s="155"/>
      <c r="C424" s="813"/>
      <c r="D424" s="155"/>
      <c r="E424" s="858"/>
      <c r="F424" s="155"/>
      <c r="G424" s="858"/>
      <c r="H424" s="155"/>
      <c r="I424" s="155"/>
      <c r="J424" s="155"/>
      <c r="K424" s="155"/>
      <c r="L424" s="155"/>
      <c r="M424" s="155"/>
      <c r="N424" s="155"/>
      <c r="O424" s="155"/>
      <c r="P424" s="155"/>
      <c r="Q424" s="155"/>
      <c r="R424" s="155"/>
      <c r="S424" s="155"/>
      <c r="T424" s="155"/>
      <c r="U424" s="155"/>
      <c r="V424" s="155"/>
      <c r="W424" s="155"/>
      <c r="X424" s="155"/>
      <c r="Y424" s="155"/>
      <c r="Z424" s="155"/>
      <c r="AA424" s="155"/>
      <c r="AB424" s="155"/>
    </row>
    <row r="425">
      <c r="A425" s="155"/>
      <c r="B425" s="155"/>
      <c r="C425" s="813"/>
      <c r="D425" s="155"/>
      <c r="E425" s="858"/>
      <c r="F425" s="155"/>
      <c r="G425" s="858"/>
      <c r="H425" s="155"/>
      <c r="I425" s="155"/>
      <c r="J425" s="155"/>
      <c r="K425" s="155"/>
      <c r="L425" s="155"/>
      <c r="M425" s="155"/>
      <c r="N425" s="155"/>
      <c r="O425" s="155"/>
      <c r="P425" s="155"/>
      <c r="Q425" s="155"/>
      <c r="R425" s="155"/>
      <c r="S425" s="155"/>
      <c r="T425" s="155"/>
      <c r="U425" s="155"/>
      <c r="V425" s="155"/>
      <c r="W425" s="155"/>
      <c r="X425" s="155"/>
      <c r="Y425" s="155"/>
      <c r="Z425" s="155"/>
      <c r="AA425" s="155"/>
      <c r="AB425" s="155"/>
    </row>
    <row r="426">
      <c r="A426" s="155"/>
      <c r="B426" s="155"/>
      <c r="C426" s="813"/>
      <c r="D426" s="155"/>
      <c r="E426" s="858"/>
      <c r="F426" s="155"/>
      <c r="G426" s="858"/>
      <c r="H426" s="155"/>
      <c r="I426" s="155"/>
      <c r="J426" s="155"/>
      <c r="K426" s="155"/>
      <c r="L426" s="155"/>
      <c r="M426" s="155"/>
      <c r="N426" s="155"/>
      <c r="O426" s="155"/>
      <c r="P426" s="155"/>
      <c r="Q426" s="155"/>
      <c r="R426" s="155"/>
      <c r="S426" s="155"/>
      <c r="T426" s="155"/>
      <c r="U426" s="155"/>
      <c r="V426" s="155"/>
      <c r="W426" s="155"/>
      <c r="X426" s="155"/>
      <c r="Y426" s="155"/>
      <c r="Z426" s="155"/>
      <c r="AA426" s="155"/>
      <c r="AB426" s="155"/>
    </row>
    <row r="427">
      <c r="A427" s="155"/>
      <c r="B427" s="155"/>
      <c r="C427" s="813"/>
      <c r="D427" s="155"/>
      <c r="E427" s="858"/>
      <c r="F427" s="155"/>
      <c r="G427" s="858"/>
      <c r="H427" s="155"/>
      <c r="I427" s="155"/>
      <c r="J427" s="155"/>
      <c r="K427" s="155"/>
      <c r="L427" s="155"/>
      <c r="M427" s="155"/>
      <c r="N427" s="155"/>
      <c r="O427" s="155"/>
      <c r="P427" s="155"/>
      <c r="Q427" s="155"/>
      <c r="R427" s="155"/>
      <c r="S427" s="155"/>
      <c r="T427" s="155"/>
      <c r="U427" s="155"/>
      <c r="V427" s="155"/>
      <c r="W427" s="155"/>
      <c r="X427" s="155"/>
      <c r="Y427" s="155"/>
      <c r="Z427" s="155"/>
      <c r="AA427" s="155"/>
      <c r="AB427" s="155"/>
    </row>
    <row r="428">
      <c r="A428" s="155"/>
      <c r="B428" s="155"/>
      <c r="C428" s="813"/>
      <c r="D428" s="155"/>
      <c r="E428" s="858"/>
      <c r="F428" s="155"/>
      <c r="G428" s="858"/>
      <c r="H428" s="155"/>
      <c r="I428" s="155"/>
      <c r="J428" s="155"/>
      <c r="K428" s="155"/>
      <c r="L428" s="155"/>
      <c r="M428" s="155"/>
      <c r="N428" s="155"/>
      <c r="O428" s="155"/>
      <c r="P428" s="155"/>
      <c r="Q428" s="155"/>
      <c r="R428" s="155"/>
      <c r="S428" s="155"/>
      <c r="T428" s="155"/>
      <c r="U428" s="155"/>
      <c r="V428" s="155"/>
      <c r="W428" s="155"/>
      <c r="X428" s="155"/>
      <c r="Y428" s="155"/>
      <c r="Z428" s="155"/>
      <c r="AA428" s="155"/>
      <c r="AB428" s="155"/>
    </row>
    <row r="429">
      <c r="A429" s="155"/>
      <c r="B429" s="155"/>
      <c r="C429" s="813"/>
      <c r="D429" s="155"/>
      <c r="E429" s="858"/>
      <c r="F429" s="155"/>
      <c r="G429" s="858"/>
      <c r="H429" s="155"/>
      <c r="I429" s="155"/>
      <c r="J429" s="155"/>
      <c r="K429" s="155"/>
      <c r="L429" s="155"/>
      <c r="M429" s="155"/>
      <c r="N429" s="155"/>
      <c r="O429" s="155"/>
      <c r="P429" s="155"/>
      <c r="Q429" s="155"/>
      <c r="R429" s="155"/>
      <c r="S429" s="155"/>
      <c r="T429" s="155"/>
      <c r="U429" s="155"/>
      <c r="V429" s="155"/>
      <c r="W429" s="155"/>
      <c r="X429" s="155"/>
      <c r="Y429" s="155"/>
      <c r="Z429" s="155"/>
      <c r="AA429" s="155"/>
      <c r="AB429" s="155"/>
    </row>
    <row r="430">
      <c r="A430" s="155"/>
      <c r="B430" s="155"/>
      <c r="C430" s="813"/>
      <c r="D430" s="155"/>
      <c r="E430" s="858"/>
      <c r="F430" s="155"/>
      <c r="G430" s="858"/>
      <c r="H430" s="155"/>
      <c r="I430" s="155"/>
      <c r="J430" s="155"/>
      <c r="K430" s="155"/>
      <c r="L430" s="155"/>
      <c r="M430" s="155"/>
      <c r="N430" s="155"/>
      <c r="O430" s="155"/>
      <c r="P430" s="155"/>
      <c r="Q430" s="155"/>
      <c r="R430" s="155"/>
      <c r="S430" s="155"/>
      <c r="T430" s="155"/>
      <c r="U430" s="155"/>
      <c r="V430" s="155"/>
      <c r="W430" s="155"/>
      <c r="X430" s="155"/>
      <c r="Y430" s="155"/>
      <c r="Z430" s="155"/>
      <c r="AA430" s="155"/>
      <c r="AB430" s="155"/>
    </row>
    <row r="431">
      <c r="A431" s="155"/>
      <c r="B431" s="155"/>
      <c r="C431" s="813"/>
      <c r="D431" s="155"/>
      <c r="E431" s="858"/>
      <c r="F431" s="155"/>
      <c r="G431" s="858"/>
      <c r="H431" s="155"/>
      <c r="I431" s="155"/>
      <c r="J431" s="155"/>
      <c r="K431" s="155"/>
      <c r="L431" s="155"/>
      <c r="M431" s="155"/>
      <c r="N431" s="155"/>
      <c r="O431" s="155"/>
      <c r="P431" s="155"/>
      <c r="Q431" s="155"/>
      <c r="R431" s="155"/>
      <c r="S431" s="155"/>
      <c r="T431" s="155"/>
      <c r="U431" s="155"/>
      <c r="V431" s="155"/>
      <c r="W431" s="155"/>
      <c r="X431" s="155"/>
      <c r="Y431" s="155"/>
      <c r="Z431" s="155"/>
      <c r="AA431" s="155"/>
      <c r="AB431" s="155"/>
    </row>
    <row r="432">
      <c r="A432" s="155"/>
      <c r="B432" s="155"/>
      <c r="C432" s="813"/>
      <c r="D432" s="155"/>
      <c r="E432" s="858"/>
      <c r="F432" s="155"/>
      <c r="G432" s="858"/>
      <c r="H432" s="155"/>
      <c r="I432" s="155"/>
      <c r="J432" s="155"/>
      <c r="K432" s="155"/>
      <c r="L432" s="155"/>
      <c r="M432" s="155"/>
      <c r="N432" s="155"/>
      <c r="O432" s="155"/>
      <c r="P432" s="155"/>
      <c r="Q432" s="155"/>
      <c r="R432" s="155"/>
      <c r="S432" s="155"/>
      <c r="T432" s="155"/>
      <c r="U432" s="155"/>
      <c r="V432" s="155"/>
      <c r="W432" s="155"/>
      <c r="X432" s="155"/>
      <c r="Y432" s="155"/>
      <c r="Z432" s="155"/>
      <c r="AA432" s="155"/>
      <c r="AB432" s="155"/>
    </row>
    <row r="433">
      <c r="A433" s="155"/>
      <c r="B433" s="155"/>
      <c r="C433" s="813"/>
      <c r="D433" s="155"/>
      <c r="E433" s="858"/>
      <c r="F433" s="155"/>
      <c r="G433" s="858"/>
      <c r="H433" s="155"/>
      <c r="I433" s="155"/>
      <c r="J433" s="155"/>
      <c r="K433" s="155"/>
      <c r="L433" s="155"/>
      <c r="M433" s="155"/>
      <c r="N433" s="155"/>
      <c r="O433" s="155"/>
      <c r="P433" s="155"/>
      <c r="Q433" s="155"/>
      <c r="R433" s="155"/>
      <c r="S433" s="155"/>
      <c r="T433" s="155"/>
      <c r="U433" s="155"/>
      <c r="V433" s="155"/>
      <c r="W433" s="155"/>
      <c r="X433" s="155"/>
      <c r="Y433" s="155"/>
      <c r="Z433" s="155"/>
      <c r="AA433" s="155"/>
      <c r="AB433" s="155"/>
    </row>
    <row r="434">
      <c r="A434" s="155"/>
      <c r="B434" s="155"/>
      <c r="C434" s="813"/>
      <c r="D434" s="155"/>
      <c r="E434" s="858"/>
      <c r="F434" s="155"/>
      <c r="G434" s="858"/>
      <c r="H434" s="155"/>
      <c r="I434" s="155"/>
      <c r="J434" s="155"/>
      <c r="K434" s="155"/>
      <c r="L434" s="155"/>
      <c r="M434" s="155"/>
      <c r="N434" s="155"/>
      <c r="O434" s="155"/>
      <c r="P434" s="155"/>
      <c r="Q434" s="155"/>
      <c r="R434" s="155"/>
      <c r="S434" s="155"/>
      <c r="T434" s="155"/>
      <c r="U434" s="155"/>
      <c r="V434" s="155"/>
      <c r="W434" s="155"/>
      <c r="X434" s="155"/>
      <c r="Y434" s="155"/>
      <c r="Z434" s="155"/>
      <c r="AA434" s="155"/>
      <c r="AB434" s="155"/>
    </row>
    <row r="435">
      <c r="A435" s="155"/>
      <c r="B435" s="155"/>
      <c r="C435" s="813"/>
      <c r="D435" s="155"/>
      <c r="E435" s="858"/>
      <c r="F435" s="155"/>
      <c r="G435" s="858"/>
      <c r="H435" s="155"/>
      <c r="I435" s="155"/>
      <c r="J435" s="155"/>
      <c r="K435" s="155"/>
      <c r="L435" s="155"/>
      <c r="M435" s="155"/>
      <c r="N435" s="155"/>
      <c r="O435" s="155"/>
      <c r="P435" s="155"/>
      <c r="Q435" s="155"/>
      <c r="R435" s="155"/>
      <c r="S435" s="155"/>
      <c r="T435" s="155"/>
      <c r="U435" s="155"/>
      <c r="V435" s="155"/>
      <c r="W435" s="155"/>
      <c r="X435" s="155"/>
      <c r="Y435" s="155"/>
      <c r="Z435" s="155"/>
      <c r="AA435" s="155"/>
      <c r="AB435" s="155"/>
    </row>
    <row r="436">
      <c r="A436" s="155"/>
      <c r="B436" s="155"/>
      <c r="C436" s="813"/>
      <c r="D436" s="155"/>
      <c r="E436" s="858"/>
      <c r="F436" s="155"/>
      <c r="G436" s="858"/>
      <c r="H436" s="155"/>
      <c r="I436" s="155"/>
      <c r="J436" s="155"/>
      <c r="K436" s="155"/>
      <c r="L436" s="155"/>
      <c r="M436" s="155"/>
      <c r="N436" s="155"/>
      <c r="O436" s="155"/>
      <c r="P436" s="155"/>
      <c r="Q436" s="155"/>
      <c r="R436" s="155"/>
      <c r="S436" s="155"/>
      <c r="T436" s="155"/>
      <c r="U436" s="155"/>
      <c r="V436" s="155"/>
      <c r="W436" s="155"/>
      <c r="X436" s="155"/>
      <c r="Y436" s="155"/>
      <c r="Z436" s="155"/>
      <c r="AA436" s="155"/>
      <c r="AB436" s="155"/>
    </row>
    <row r="437">
      <c r="A437" s="155"/>
      <c r="B437" s="155"/>
      <c r="C437" s="813"/>
      <c r="D437" s="155"/>
      <c r="E437" s="858"/>
      <c r="F437" s="155"/>
      <c r="G437" s="858"/>
      <c r="H437" s="155"/>
      <c r="I437" s="155"/>
      <c r="J437" s="155"/>
      <c r="K437" s="155"/>
      <c r="L437" s="155"/>
      <c r="M437" s="155"/>
      <c r="N437" s="155"/>
      <c r="O437" s="155"/>
      <c r="P437" s="155"/>
      <c r="Q437" s="155"/>
      <c r="R437" s="155"/>
      <c r="S437" s="155"/>
      <c r="T437" s="155"/>
      <c r="U437" s="155"/>
      <c r="V437" s="155"/>
      <c r="W437" s="155"/>
      <c r="X437" s="155"/>
      <c r="Y437" s="155"/>
      <c r="Z437" s="155"/>
      <c r="AA437" s="155"/>
      <c r="AB437" s="155"/>
    </row>
    <row r="438">
      <c r="A438" s="155"/>
      <c r="B438" s="155"/>
      <c r="C438" s="813"/>
      <c r="D438" s="155"/>
      <c r="E438" s="858"/>
      <c r="F438" s="155"/>
      <c r="G438" s="858"/>
      <c r="H438" s="155"/>
      <c r="I438" s="155"/>
      <c r="J438" s="155"/>
      <c r="K438" s="155"/>
      <c r="L438" s="155"/>
      <c r="M438" s="155"/>
      <c r="N438" s="155"/>
      <c r="O438" s="155"/>
      <c r="P438" s="155"/>
      <c r="Q438" s="155"/>
      <c r="R438" s="155"/>
      <c r="S438" s="155"/>
      <c r="T438" s="155"/>
      <c r="U438" s="155"/>
      <c r="V438" s="155"/>
      <c r="W438" s="155"/>
      <c r="X438" s="155"/>
      <c r="Y438" s="155"/>
      <c r="Z438" s="155"/>
      <c r="AA438" s="155"/>
      <c r="AB438" s="155"/>
    </row>
    <row r="439">
      <c r="A439" s="155"/>
      <c r="B439" s="155"/>
      <c r="C439" s="813"/>
      <c r="D439" s="155"/>
      <c r="E439" s="858"/>
      <c r="F439" s="155"/>
      <c r="G439" s="858"/>
      <c r="H439" s="155"/>
      <c r="I439" s="155"/>
      <c r="J439" s="155"/>
      <c r="K439" s="155"/>
      <c r="L439" s="155"/>
      <c r="M439" s="155"/>
      <c r="N439" s="155"/>
      <c r="O439" s="155"/>
      <c r="P439" s="155"/>
      <c r="Q439" s="155"/>
      <c r="R439" s="155"/>
      <c r="S439" s="155"/>
      <c r="T439" s="155"/>
      <c r="U439" s="155"/>
      <c r="V439" s="155"/>
      <c r="W439" s="155"/>
      <c r="X439" s="155"/>
      <c r="Y439" s="155"/>
      <c r="Z439" s="155"/>
      <c r="AA439" s="155"/>
      <c r="AB439" s="155"/>
    </row>
    <row r="440">
      <c r="A440" s="155"/>
      <c r="B440" s="155"/>
      <c r="C440" s="813"/>
      <c r="D440" s="155"/>
      <c r="E440" s="858"/>
      <c r="F440" s="155"/>
      <c r="G440" s="858"/>
      <c r="H440" s="155"/>
      <c r="I440" s="155"/>
      <c r="J440" s="155"/>
      <c r="K440" s="155"/>
      <c r="L440" s="155"/>
      <c r="M440" s="155"/>
      <c r="N440" s="155"/>
      <c r="O440" s="155"/>
      <c r="P440" s="155"/>
      <c r="Q440" s="155"/>
      <c r="R440" s="155"/>
      <c r="S440" s="155"/>
      <c r="T440" s="155"/>
      <c r="U440" s="155"/>
      <c r="V440" s="155"/>
      <c r="W440" s="155"/>
      <c r="X440" s="155"/>
      <c r="Y440" s="155"/>
      <c r="Z440" s="155"/>
      <c r="AA440" s="155"/>
      <c r="AB440" s="155"/>
    </row>
    <row r="441">
      <c r="A441" s="155"/>
      <c r="B441" s="155"/>
      <c r="C441" s="813"/>
      <c r="D441" s="155"/>
      <c r="E441" s="858"/>
      <c r="F441" s="155"/>
      <c r="G441" s="858"/>
      <c r="H441" s="155"/>
      <c r="I441" s="155"/>
      <c r="J441" s="155"/>
      <c r="K441" s="155"/>
      <c r="L441" s="155"/>
      <c r="M441" s="155"/>
      <c r="N441" s="155"/>
      <c r="O441" s="155"/>
      <c r="P441" s="155"/>
      <c r="Q441" s="155"/>
      <c r="R441" s="155"/>
      <c r="S441" s="155"/>
      <c r="T441" s="155"/>
      <c r="U441" s="155"/>
      <c r="V441" s="155"/>
      <c r="W441" s="155"/>
      <c r="X441" s="155"/>
      <c r="Y441" s="155"/>
      <c r="Z441" s="155"/>
      <c r="AA441" s="155"/>
      <c r="AB441" s="155"/>
    </row>
    <row r="442">
      <c r="A442" s="155"/>
      <c r="B442" s="155"/>
      <c r="C442" s="813"/>
      <c r="D442" s="155"/>
      <c r="E442" s="858"/>
      <c r="F442" s="155"/>
      <c r="G442" s="858"/>
      <c r="H442" s="155"/>
      <c r="I442" s="155"/>
      <c r="J442" s="155"/>
      <c r="K442" s="155"/>
      <c r="L442" s="155"/>
      <c r="M442" s="155"/>
      <c r="N442" s="155"/>
      <c r="O442" s="155"/>
      <c r="P442" s="155"/>
      <c r="Q442" s="155"/>
      <c r="R442" s="155"/>
      <c r="S442" s="155"/>
      <c r="T442" s="155"/>
      <c r="U442" s="155"/>
      <c r="V442" s="155"/>
      <c r="W442" s="155"/>
      <c r="X442" s="155"/>
      <c r="Y442" s="155"/>
      <c r="Z442" s="155"/>
      <c r="AA442" s="155"/>
      <c r="AB442" s="155"/>
    </row>
    <row r="443">
      <c r="A443" s="155"/>
      <c r="B443" s="155"/>
      <c r="C443" s="813"/>
      <c r="D443" s="155"/>
      <c r="E443" s="858"/>
      <c r="F443" s="155"/>
      <c r="G443" s="858"/>
      <c r="H443" s="155"/>
      <c r="I443" s="155"/>
      <c r="J443" s="155"/>
      <c r="K443" s="155"/>
      <c r="L443" s="155"/>
      <c r="M443" s="155"/>
      <c r="N443" s="155"/>
      <c r="O443" s="155"/>
      <c r="P443" s="155"/>
      <c r="Q443" s="155"/>
      <c r="R443" s="155"/>
      <c r="S443" s="155"/>
      <c r="T443" s="155"/>
      <c r="U443" s="155"/>
      <c r="V443" s="155"/>
      <c r="W443" s="155"/>
      <c r="X443" s="155"/>
      <c r="Y443" s="155"/>
      <c r="Z443" s="155"/>
      <c r="AA443" s="155"/>
      <c r="AB443" s="155"/>
    </row>
    <row r="444">
      <c r="A444" s="155"/>
      <c r="B444" s="155"/>
      <c r="C444" s="813"/>
      <c r="D444" s="155"/>
      <c r="E444" s="858"/>
      <c r="F444" s="155"/>
      <c r="G444" s="858"/>
      <c r="H444" s="155"/>
      <c r="I444" s="155"/>
      <c r="J444" s="155"/>
      <c r="K444" s="155"/>
      <c r="L444" s="155"/>
      <c r="M444" s="155"/>
      <c r="N444" s="155"/>
      <c r="O444" s="155"/>
      <c r="P444" s="155"/>
      <c r="Q444" s="155"/>
      <c r="R444" s="155"/>
      <c r="S444" s="155"/>
      <c r="T444" s="155"/>
      <c r="U444" s="155"/>
      <c r="V444" s="155"/>
      <c r="W444" s="155"/>
      <c r="X444" s="155"/>
      <c r="Y444" s="155"/>
      <c r="Z444" s="155"/>
      <c r="AA444" s="155"/>
      <c r="AB444" s="155"/>
    </row>
    <row r="445">
      <c r="A445" s="155"/>
      <c r="B445" s="155"/>
      <c r="C445" s="813"/>
      <c r="D445" s="155"/>
      <c r="E445" s="858"/>
      <c r="F445" s="155"/>
      <c r="G445" s="858"/>
      <c r="H445" s="155"/>
      <c r="I445" s="155"/>
      <c r="J445" s="155"/>
      <c r="K445" s="155"/>
      <c r="L445" s="155"/>
      <c r="M445" s="155"/>
      <c r="N445" s="155"/>
      <c r="O445" s="155"/>
      <c r="P445" s="155"/>
      <c r="Q445" s="155"/>
      <c r="R445" s="155"/>
      <c r="S445" s="155"/>
      <c r="T445" s="155"/>
      <c r="U445" s="155"/>
      <c r="V445" s="155"/>
      <c r="W445" s="155"/>
      <c r="X445" s="155"/>
      <c r="Y445" s="155"/>
      <c r="Z445" s="155"/>
      <c r="AA445" s="155"/>
      <c r="AB445" s="155"/>
    </row>
    <row r="446">
      <c r="A446" s="155"/>
      <c r="B446" s="155"/>
      <c r="C446" s="813"/>
      <c r="D446" s="155"/>
      <c r="E446" s="858"/>
      <c r="F446" s="155"/>
      <c r="G446" s="858"/>
      <c r="H446" s="155"/>
      <c r="I446" s="155"/>
      <c r="J446" s="155"/>
      <c r="K446" s="155"/>
      <c r="L446" s="155"/>
      <c r="M446" s="155"/>
      <c r="N446" s="155"/>
      <c r="O446" s="155"/>
      <c r="P446" s="155"/>
      <c r="Q446" s="155"/>
      <c r="R446" s="155"/>
      <c r="S446" s="155"/>
      <c r="T446" s="155"/>
      <c r="U446" s="155"/>
      <c r="V446" s="155"/>
      <c r="W446" s="155"/>
      <c r="X446" s="155"/>
      <c r="Y446" s="155"/>
      <c r="Z446" s="155"/>
      <c r="AA446" s="155"/>
      <c r="AB446" s="155"/>
    </row>
    <row r="447">
      <c r="A447" s="155"/>
      <c r="B447" s="155"/>
      <c r="C447" s="813"/>
      <c r="D447" s="155"/>
      <c r="E447" s="858"/>
      <c r="F447" s="155"/>
      <c r="G447" s="858"/>
      <c r="H447" s="155"/>
      <c r="I447" s="155"/>
      <c r="J447" s="155"/>
      <c r="K447" s="155"/>
      <c r="L447" s="155"/>
      <c r="M447" s="155"/>
      <c r="N447" s="155"/>
      <c r="O447" s="155"/>
      <c r="P447" s="155"/>
      <c r="Q447" s="155"/>
      <c r="R447" s="155"/>
      <c r="S447" s="155"/>
      <c r="T447" s="155"/>
      <c r="U447" s="155"/>
      <c r="V447" s="155"/>
      <c r="W447" s="155"/>
      <c r="X447" s="155"/>
      <c r="Y447" s="155"/>
      <c r="Z447" s="155"/>
      <c r="AA447" s="155"/>
      <c r="AB447" s="155"/>
    </row>
    <row r="448">
      <c r="A448" s="155"/>
      <c r="B448" s="155"/>
      <c r="C448" s="813"/>
      <c r="D448" s="155"/>
      <c r="E448" s="858"/>
      <c r="F448" s="155"/>
      <c r="G448" s="858"/>
      <c r="H448" s="155"/>
      <c r="I448" s="155"/>
      <c r="J448" s="155"/>
      <c r="K448" s="155"/>
      <c r="L448" s="155"/>
      <c r="M448" s="155"/>
      <c r="N448" s="155"/>
      <c r="O448" s="155"/>
      <c r="P448" s="155"/>
      <c r="Q448" s="155"/>
      <c r="R448" s="155"/>
      <c r="S448" s="155"/>
      <c r="T448" s="155"/>
      <c r="U448" s="155"/>
      <c r="V448" s="155"/>
      <c r="W448" s="155"/>
      <c r="X448" s="155"/>
      <c r="Y448" s="155"/>
      <c r="Z448" s="155"/>
      <c r="AA448" s="155"/>
      <c r="AB448" s="155"/>
    </row>
    <row r="449">
      <c r="A449" s="155"/>
      <c r="B449" s="155"/>
      <c r="C449" s="813"/>
      <c r="D449" s="155"/>
      <c r="E449" s="858"/>
      <c r="F449" s="155"/>
      <c r="G449" s="858"/>
      <c r="H449" s="155"/>
      <c r="I449" s="155"/>
      <c r="J449" s="155"/>
      <c r="K449" s="155"/>
      <c r="L449" s="155"/>
      <c r="M449" s="155"/>
      <c r="N449" s="155"/>
      <c r="O449" s="155"/>
      <c r="P449" s="155"/>
      <c r="Q449" s="155"/>
      <c r="R449" s="155"/>
      <c r="S449" s="155"/>
      <c r="T449" s="155"/>
      <c r="U449" s="155"/>
      <c r="V449" s="155"/>
      <c r="W449" s="155"/>
      <c r="X449" s="155"/>
      <c r="Y449" s="155"/>
      <c r="Z449" s="155"/>
      <c r="AA449" s="155"/>
      <c r="AB449" s="155"/>
    </row>
    <row r="450">
      <c r="A450" s="155"/>
      <c r="B450" s="155"/>
      <c r="C450" s="813"/>
      <c r="D450" s="155"/>
      <c r="E450" s="858"/>
      <c r="F450" s="155"/>
      <c r="G450" s="858"/>
      <c r="H450" s="155"/>
      <c r="I450" s="155"/>
      <c r="J450" s="155"/>
      <c r="K450" s="155"/>
      <c r="L450" s="155"/>
      <c r="M450" s="155"/>
      <c r="N450" s="155"/>
      <c r="O450" s="155"/>
      <c r="P450" s="155"/>
      <c r="Q450" s="155"/>
      <c r="R450" s="155"/>
      <c r="S450" s="155"/>
      <c r="T450" s="155"/>
      <c r="U450" s="155"/>
      <c r="V450" s="155"/>
      <c r="W450" s="155"/>
      <c r="X450" s="155"/>
      <c r="Y450" s="155"/>
      <c r="Z450" s="155"/>
      <c r="AA450" s="155"/>
      <c r="AB450" s="155"/>
    </row>
    <row r="451">
      <c r="A451" s="155"/>
      <c r="B451" s="155"/>
      <c r="C451" s="813"/>
      <c r="D451" s="155"/>
      <c r="E451" s="858"/>
      <c r="F451" s="155"/>
      <c r="G451" s="858"/>
      <c r="H451" s="155"/>
      <c r="I451" s="155"/>
      <c r="J451" s="155"/>
      <c r="K451" s="155"/>
      <c r="L451" s="155"/>
      <c r="M451" s="155"/>
      <c r="N451" s="155"/>
      <c r="O451" s="155"/>
      <c r="P451" s="155"/>
      <c r="Q451" s="155"/>
      <c r="R451" s="155"/>
      <c r="S451" s="155"/>
      <c r="T451" s="155"/>
      <c r="U451" s="155"/>
      <c r="V451" s="155"/>
      <c r="W451" s="155"/>
      <c r="X451" s="155"/>
      <c r="Y451" s="155"/>
      <c r="Z451" s="155"/>
      <c r="AA451" s="155"/>
      <c r="AB451" s="155"/>
    </row>
    <row r="452">
      <c r="A452" s="155"/>
      <c r="B452" s="155"/>
      <c r="C452" s="813"/>
      <c r="D452" s="155"/>
      <c r="E452" s="858"/>
      <c r="F452" s="155"/>
      <c r="G452" s="858"/>
      <c r="H452" s="155"/>
      <c r="I452" s="155"/>
      <c r="J452" s="155"/>
      <c r="K452" s="155"/>
      <c r="L452" s="155"/>
      <c r="M452" s="155"/>
      <c r="N452" s="155"/>
      <c r="O452" s="155"/>
      <c r="P452" s="155"/>
      <c r="Q452" s="155"/>
      <c r="R452" s="155"/>
      <c r="S452" s="155"/>
      <c r="T452" s="155"/>
      <c r="U452" s="155"/>
      <c r="V452" s="155"/>
      <c r="W452" s="155"/>
      <c r="X452" s="155"/>
      <c r="Y452" s="155"/>
      <c r="Z452" s="155"/>
      <c r="AA452" s="155"/>
      <c r="AB452" s="155"/>
    </row>
    <row r="453">
      <c r="A453" s="155"/>
      <c r="B453" s="155"/>
      <c r="C453" s="813"/>
      <c r="D453" s="155"/>
      <c r="E453" s="858"/>
      <c r="F453" s="155"/>
      <c r="G453" s="858"/>
      <c r="H453" s="155"/>
      <c r="I453" s="155"/>
      <c r="J453" s="155"/>
      <c r="K453" s="155"/>
      <c r="L453" s="155"/>
      <c r="M453" s="155"/>
      <c r="N453" s="155"/>
      <c r="O453" s="155"/>
      <c r="P453" s="155"/>
      <c r="Q453" s="155"/>
      <c r="R453" s="155"/>
      <c r="S453" s="155"/>
      <c r="T453" s="155"/>
      <c r="U453" s="155"/>
      <c r="V453" s="155"/>
      <c r="W453" s="155"/>
      <c r="X453" s="155"/>
      <c r="Y453" s="155"/>
      <c r="Z453" s="155"/>
      <c r="AA453" s="155"/>
      <c r="AB453" s="155"/>
    </row>
    <row r="454">
      <c r="A454" s="155"/>
      <c r="B454" s="155"/>
      <c r="C454" s="813"/>
      <c r="D454" s="155"/>
      <c r="E454" s="858"/>
      <c r="F454" s="155"/>
      <c r="G454" s="858"/>
      <c r="H454" s="155"/>
      <c r="I454" s="155"/>
      <c r="J454" s="155"/>
      <c r="K454" s="155"/>
      <c r="L454" s="155"/>
      <c r="M454" s="155"/>
      <c r="N454" s="155"/>
      <c r="O454" s="155"/>
      <c r="P454" s="155"/>
      <c r="Q454" s="155"/>
      <c r="R454" s="155"/>
      <c r="S454" s="155"/>
      <c r="T454" s="155"/>
      <c r="U454" s="155"/>
      <c r="V454" s="155"/>
      <c r="W454" s="155"/>
      <c r="X454" s="155"/>
      <c r="Y454" s="155"/>
      <c r="Z454" s="155"/>
      <c r="AA454" s="155"/>
      <c r="AB454" s="155"/>
    </row>
    <row r="455">
      <c r="A455" s="155"/>
      <c r="B455" s="155"/>
      <c r="C455" s="813"/>
      <c r="D455" s="155"/>
      <c r="E455" s="858"/>
      <c r="F455" s="155"/>
      <c r="G455" s="858"/>
      <c r="H455" s="155"/>
      <c r="I455" s="155"/>
      <c r="J455" s="155"/>
      <c r="K455" s="155"/>
      <c r="L455" s="155"/>
      <c r="M455" s="155"/>
      <c r="N455" s="155"/>
      <c r="O455" s="155"/>
      <c r="P455" s="155"/>
      <c r="Q455" s="155"/>
      <c r="R455" s="155"/>
      <c r="S455" s="155"/>
      <c r="T455" s="155"/>
      <c r="U455" s="155"/>
      <c r="V455" s="155"/>
      <c r="W455" s="155"/>
      <c r="X455" s="155"/>
      <c r="Y455" s="155"/>
      <c r="Z455" s="155"/>
      <c r="AA455" s="155"/>
      <c r="AB455" s="155"/>
    </row>
    <row r="456">
      <c r="A456" s="155"/>
      <c r="B456" s="155"/>
      <c r="C456" s="813"/>
      <c r="D456" s="155"/>
      <c r="E456" s="858"/>
      <c r="F456" s="155"/>
      <c r="G456" s="858"/>
      <c r="H456" s="155"/>
      <c r="I456" s="155"/>
      <c r="J456" s="155"/>
      <c r="K456" s="155"/>
      <c r="L456" s="155"/>
      <c r="M456" s="155"/>
      <c r="N456" s="155"/>
      <c r="O456" s="155"/>
      <c r="P456" s="155"/>
      <c r="Q456" s="155"/>
      <c r="R456" s="155"/>
      <c r="S456" s="155"/>
      <c r="T456" s="155"/>
      <c r="U456" s="155"/>
      <c r="V456" s="155"/>
      <c r="W456" s="155"/>
      <c r="X456" s="155"/>
      <c r="Y456" s="155"/>
      <c r="Z456" s="155"/>
      <c r="AA456" s="155"/>
      <c r="AB456" s="155"/>
    </row>
    <row r="457">
      <c r="A457" s="155"/>
      <c r="B457" s="155"/>
      <c r="C457" s="813"/>
      <c r="D457" s="155"/>
      <c r="E457" s="858"/>
      <c r="F457" s="155"/>
      <c r="G457" s="858"/>
      <c r="H457" s="155"/>
      <c r="I457" s="155"/>
      <c r="J457" s="155"/>
      <c r="K457" s="155"/>
      <c r="L457" s="155"/>
      <c r="M457" s="155"/>
      <c r="N457" s="155"/>
      <c r="O457" s="155"/>
      <c r="P457" s="155"/>
      <c r="Q457" s="155"/>
      <c r="R457" s="155"/>
      <c r="S457" s="155"/>
      <c r="T457" s="155"/>
      <c r="U457" s="155"/>
      <c r="V457" s="155"/>
      <c r="W457" s="155"/>
      <c r="X457" s="155"/>
      <c r="Y457" s="155"/>
      <c r="Z457" s="155"/>
      <c r="AA457" s="155"/>
      <c r="AB457" s="155"/>
    </row>
    <row r="458">
      <c r="A458" s="155"/>
      <c r="B458" s="155"/>
      <c r="C458" s="813"/>
      <c r="D458" s="155"/>
      <c r="E458" s="858"/>
      <c r="F458" s="155"/>
      <c r="G458" s="858"/>
      <c r="H458" s="155"/>
      <c r="I458" s="155"/>
      <c r="J458" s="155"/>
      <c r="K458" s="155"/>
      <c r="L458" s="155"/>
      <c r="M458" s="155"/>
      <c r="N458" s="155"/>
      <c r="O458" s="155"/>
      <c r="P458" s="155"/>
      <c r="Q458" s="155"/>
      <c r="R458" s="155"/>
      <c r="S458" s="155"/>
      <c r="T458" s="155"/>
      <c r="U458" s="155"/>
      <c r="V458" s="155"/>
      <c r="W458" s="155"/>
      <c r="X458" s="155"/>
      <c r="Y458" s="155"/>
      <c r="Z458" s="155"/>
      <c r="AA458" s="155"/>
      <c r="AB458" s="155"/>
    </row>
    <row r="459">
      <c r="A459" s="155"/>
      <c r="B459" s="155"/>
      <c r="C459" s="813"/>
      <c r="D459" s="155"/>
      <c r="E459" s="858"/>
      <c r="F459" s="155"/>
      <c r="G459" s="858"/>
      <c r="H459" s="155"/>
      <c r="I459" s="155"/>
      <c r="J459" s="155"/>
      <c r="K459" s="155"/>
      <c r="L459" s="155"/>
      <c r="M459" s="155"/>
      <c r="N459" s="155"/>
      <c r="O459" s="155"/>
      <c r="P459" s="155"/>
      <c r="Q459" s="155"/>
      <c r="R459" s="155"/>
      <c r="S459" s="155"/>
      <c r="T459" s="155"/>
      <c r="U459" s="155"/>
      <c r="V459" s="155"/>
      <c r="W459" s="155"/>
      <c r="X459" s="155"/>
      <c r="Y459" s="155"/>
      <c r="Z459" s="155"/>
      <c r="AA459" s="155"/>
      <c r="AB459" s="155"/>
    </row>
    <row r="460">
      <c r="A460" s="155"/>
      <c r="B460" s="155"/>
      <c r="C460" s="813"/>
      <c r="D460" s="155"/>
      <c r="E460" s="858"/>
      <c r="F460" s="155"/>
      <c r="G460" s="858"/>
      <c r="H460" s="155"/>
      <c r="I460" s="155"/>
      <c r="J460" s="155"/>
      <c r="K460" s="155"/>
      <c r="L460" s="155"/>
      <c r="M460" s="155"/>
      <c r="N460" s="155"/>
      <c r="O460" s="155"/>
      <c r="P460" s="155"/>
      <c r="Q460" s="155"/>
      <c r="R460" s="155"/>
      <c r="S460" s="155"/>
      <c r="T460" s="155"/>
      <c r="U460" s="155"/>
      <c r="V460" s="155"/>
      <c r="W460" s="155"/>
      <c r="X460" s="155"/>
      <c r="Y460" s="155"/>
      <c r="Z460" s="155"/>
      <c r="AA460" s="155"/>
      <c r="AB460" s="155"/>
    </row>
    <row r="461">
      <c r="A461" s="155"/>
      <c r="B461" s="155"/>
      <c r="C461" s="813"/>
      <c r="D461" s="155"/>
      <c r="E461" s="858"/>
      <c r="F461" s="155"/>
      <c r="G461" s="858"/>
      <c r="H461" s="155"/>
      <c r="I461" s="155"/>
      <c r="J461" s="155"/>
      <c r="K461" s="155"/>
      <c r="L461" s="155"/>
      <c r="M461" s="155"/>
      <c r="N461" s="155"/>
      <c r="O461" s="155"/>
      <c r="P461" s="155"/>
      <c r="Q461" s="155"/>
      <c r="R461" s="155"/>
      <c r="S461" s="155"/>
      <c r="T461" s="155"/>
      <c r="U461" s="155"/>
      <c r="V461" s="155"/>
      <c r="W461" s="155"/>
      <c r="X461" s="155"/>
      <c r="Y461" s="155"/>
      <c r="Z461" s="155"/>
      <c r="AA461" s="155"/>
      <c r="AB461" s="155"/>
    </row>
    <row r="462">
      <c r="A462" s="155"/>
      <c r="B462" s="155"/>
      <c r="C462" s="813"/>
      <c r="D462" s="155"/>
      <c r="E462" s="858"/>
      <c r="F462" s="155"/>
      <c r="G462" s="858"/>
      <c r="H462" s="155"/>
      <c r="I462" s="155"/>
      <c r="J462" s="155"/>
      <c r="K462" s="155"/>
      <c r="L462" s="155"/>
      <c r="M462" s="155"/>
      <c r="N462" s="155"/>
      <c r="O462" s="155"/>
      <c r="P462" s="155"/>
      <c r="Q462" s="155"/>
      <c r="R462" s="155"/>
      <c r="S462" s="155"/>
      <c r="T462" s="155"/>
      <c r="U462" s="155"/>
      <c r="V462" s="155"/>
      <c r="W462" s="155"/>
      <c r="X462" s="155"/>
      <c r="Y462" s="155"/>
      <c r="Z462" s="155"/>
      <c r="AA462" s="155"/>
      <c r="AB462" s="155"/>
    </row>
    <row r="463">
      <c r="A463" s="155"/>
      <c r="B463" s="155"/>
      <c r="C463" s="813"/>
      <c r="D463" s="155"/>
      <c r="E463" s="858"/>
      <c r="F463" s="155"/>
      <c r="G463" s="858"/>
      <c r="H463" s="155"/>
      <c r="I463" s="155"/>
      <c r="J463" s="155"/>
      <c r="K463" s="155"/>
      <c r="L463" s="155"/>
      <c r="M463" s="155"/>
      <c r="N463" s="155"/>
      <c r="O463" s="155"/>
      <c r="P463" s="155"/>
      <c r="Q463" s="155"/>
      <c r="R463" s="155"/>
      <c r="S463" s="155"/>
      <c r="T463" s="155"/>
      <c r="U463" s="155"/>
      <c r="V463" s="155"/>
      <c r="W463" s="155"/>
      <c r="X463" s="155"/>
      <c r="Y463" s="155"/>
      <c r="Z463" s="155"/>
      <c r="AA463" s="155"/>
      <c r="AB463" s="155"/>
    </row>
    <row r="464">
      <c r="A464" s="155"/>
      <c r="B464" s="155"/>
      <c r="C464" s="813"/>
      <c r="D464" s="155"/>
      <c r="E464" s="858"/>
      <c r="F464" s="155"/>
      <c r="G464" s="858"/>
      <c r="H464" s="155"/>
      <c r="I464" s="155"/>
      <c r="J464" s="155"/>
      <c r="K464" s="155"/>
      <c r="L464" s="155"/>
      <c r="M464" s="155"/>
      <c r="N464" s="155"/>
      <c r="O464" s="155"/>
      <c r="P464" s="155"/>
      <c r="Q464" s="155"/>
      <c r="R464" s="155"/>
      <c r="S464" s="155"/>
      <c r="T464" s="155"/>
      <c r="U464" s="155"/>
      <c r="V464" s="155"/>
      <c r="W464" s="155"/>
      <c r="X464" s="155"/>
      <c r="Y464" s="155"/>
      <c r="Z464" s="155"/>
      <c r="AA464" s="155"/>
      <c r="AB464" s="155"/>
    </row>
    <row r="465">
      <c r="A465" s="155"/>
      <c r="B465" s="155"/>
      <c r="C465" s="813"/>
      <c r="D465" s="155"/>
      <c r="E465" s="858"/>
      <c r="F465" s="155"/>
      <c r="G465" s="858"/>
      <c r="H465" s="155"/>
      <c r="I465" s="155"/>
      <c r="J465" s="155"/>
      <c r="K465" s="155"/>
      <c r="L465" s="155"/>
      <c r="M465" s="155"/>
      <c r="N465" s="155"/>
      <c r="O465" s="155"/>
      <c r="P465" s="155"/>
      <c r="Q465" s="155"/>
      <c r="R465" s="155"/>
      <c r="S465" s="155"/>
      <c r="T465" s="155"/>
      <c r="U465" s="155"/>
      <c r="V465" s="155"/>
      <c r="W465" s="155"/>
      <c r="X465" s="155"/>
      <c r="Y465" s="155"/>
      <c r="Z465" s="155"/>
      <c r="AA465" s="155"/>
      <c r="AB465" s="155"/>
    </row>
    <row r="466">
      <c r="A466" s="155"/>
      <c r="B466" s="155"/>
      <c r="C466" s="813"/>
      <c r="D466" s="155"/>
      <c r="E466" s="858"/>
      <c r="F466" s="155"/>
      <c r="G466" s="858"/>
      <c r="H466" s="155"/>
      <c r="I466" s="155"/>
      <c r="J466" s="155"/>
      <c r="K466" s="155"/>
      <c r="L466" s="155"/>
      <c r="M466" s="155"/>
      <c r="N466" s="155"/>
      <c r="O466" s="155"/>
      <c r="P466" s="155"/>
      <c r="Q466" s="155"/>
      <c r="R466" s="155"/>
      <c r="S466" s="155"/>
      <c r="T466" s="155"/>
      <c r="U466" s="155"/>
      <c r="V466" s="155"/>
      <c r="W466" s="155"/>
      <c r="X466" s="155"/>
      <c r="Y466" s="155"/>
      <c r="Z466" s="155"/>
      <c r="AA466" s="155"/>
      <c r="AB466" s="155"/>
    </row>
    <row r="467">
      <c r="A467" s="155"/>
      <c r="B467" s="155"/>
      <c r="C467" s="813"/>
      <c r="D467" s="155"/>
      <c r="E467" s="858"/>
      <c r="F467" s="155"/>
      <c r="G467" s="858"/>
      <c r="H467" s="155"/>
      <c r="I467" s="155"/>
      <c r="J467" s="155"/>
      <c r="K467" s="155"/>
      <c r="L467" s="155"/>
      <c r="M467" s="155"/>
      <c r="N467" s="155"/>
      <c r="O467" s="155"/>
      <c r="P467" s="155"/>
      <c r="Q467" s="155"/>
      <c r="R467" s="155"/>
      <c r="S467" s="155"/>
      <c r="T467" s="155"/>
      <c r="U467" s="155"/>
      <c r="V467" s="155"/>
      <c r="W467" s="155"/>
      <c r="X467" s="155"/>
      <c r="Y467" s="155"/>
      <c r="Z467" s="155"/>
      <c r="AA467" s="155"/>
      <c r="AB467" s="155"/>
    </row>
    <row r="468">
      <c r="A468" s="155"/>
      <c r="B468" s="155"/>
      <c r="C468" s="813"/>
      <c r="D468" s="155"/>
      <c r="E468" s="858"/>
      <c r="F468" s="155"/>
      <c r="G468" s="858"/>
      <c r="H468" s="155"/>
      <c r="I468" s="155"/>
      <c r="J468" s="155"/>
      <c r="K468" s="155"/>
      <c r="L468" s="155"/>
      <c r="M468" s="155"/>
      <c r="N468" s="155"/>
      <c r="O468" s="155"/>
      <c r="P468" s="155"/>
      <c r="Q468" s="155"/>
      <c r="R468" s="155"/>
      <c r="S468" s="155"/>
      <c r="T468" s="155"/>
      <c r="U468" s="155"/>
      <c r="V468" s="155"/>
      <c r="W468" s="155"/>
      <c r="X468" s="155"/>
      <c r="Y468" s="155"/>
      <c r="Z468" s="155"/>
      <c r="AA468" s="155"/>
      <c r="AB468" s="155"/>
    </row>
    <row r="469">
      <c r="A469" s="155"/>
      <c r="B469" s="155"/>
      <c r="C469" s="813"/>
      <c r="D469" s="155"/>
      <c r="E469" s="858"/>
      <c r="F469" s="155"/>
      <c r="G469" s="858"/>
      <c r="H469" s="155"/>
      <c r="I469" s="155"/>
      <c r="J469" s="155"/>
      <c r="K469" s="155"/>
      <c r="L469" s="155"/>
      <c r="M469" s="155"/>
      <c r="N469" s="155"/>
      <c r="O469" s="155"/>
      <c r="P469" s="155"/>
      <c r="Q469" s="155"/>
      <c r="R469" s="155"/>
      <c r="S469" s="155"/>
      <c r="T469" s="155"/>
      <c r="U469" s="155"/>
      <c r="V469" s="155"/>
      <c r="W469" s="155"/>
      <c r="X469" s="155"/>
      <c r="Y469" s="155"/>
      <c r="Z469" s="155"/>
      <c r="AA469" s="155"/>
      <c r="AB469" s="155"/>
    </row>
    <row r="470">
      <c r="A470" s="155"/>
      <c r="B470" s="155"/>
      <c r="C470" s="813"/>
      <c r="D470" s="155"/>
      <c r="E470" s="858"/>
      <c r="F470" s="155"/>
      <c r="G470" s="858"/>
      <c r="H470" s="155"/>
      <c r="I470" s="155"/>
      <c r="J470" s="155"/>
      <c r="K470" s="155"/>
      <c r="L470" s="155"/>
      <c r="M470" s="155"/>
      <c r="N470" s="155"/>
      <c r="O470" s="155"/>
      <c r="P470" s="155"/>
      <c r="Q470" s="155"/>
      <c r="R470" s="155"/>
      <c r="S470" s="155"/>
      <c r="T470" s="155"/>
      <c r="U470" s="155"/>
      <c r="V470" s="155"/>
      <c r="W470" s="155"/>
      <c r="X470" s="155"/>
      <c r="Y470" s="155"/>
      <c r="Z470" s="155"/>
      <c r="AA470" s="155"/>
      <c r="AB470" s="155"/>
    </row>
    <row r="471">
      <c r="A471" s="155"/>
      <c r="B471" s="155"/>
      <c r="C471" s="813"/>
      <c r="D471" s="155"/>
      <c r="E471" s="858"/>
      <c r="F471" s="155"/>
      <c r="G471" s="858"/>
      <c r="H471" s="155"/>
      <c r="I471" s="155"/>
      <c r="J471" s="155"/>
      <c r="K471" s="155"/>
      <c r="L471" s="155"/>
      <c r="M471" s="155"/>
      <c r="N471" s="155"/>
      <c r="O471" s="155"/>
      <c r="P471" s="155"/>
      <c r="Q471" s="155"/>
      <c r="R471" s="155"/>
      <c r="S471" s="155"/>
      <c r="T471" s="155"/>
      <c r="U471" s="155"/>
      <c r="V471" s="155"/>
      <c r="W471" s="155"/>
      <c r="X471" s="155"/>
      <c r="Y471" s="155"/>
      <c r="Z471" s="155"/>
      <c r="AA471" s="155"/>
      <c r="AB471" s="155"/>
    </row>
    <row r="472">
      <c r="A472" s="155"/>
      <c r="B472" s="155"/>
      <c r="C472" s="813"/>
      <c r="D472" s="155"/>
      <c r="E472" s="858"/>
      <c r="F472" s="155"/>
      <c r="G472" s="858"/>
      <c r="H472" s="155"/>
      <c r="I472" s="155"/>
      <c r="J472" s="155"/>
      <c r="K472" s="155"/>
      <c r="L472" s="155"/>
      <c r="M472" s="155"/>
      <c r="N472" s="155"/>
      <c r="O472" s="155"/>
      <c r="P472" s="155"/>
      <c r="Q472" s="155"/>
      <c r="R472" s="155"/>
      <c r="S472" s="155"/>
      <c r="T472" s="155"/>
      <c r="U472" s="155"/>
      <c r="V472" s="155"/>
      <c r="W472" s="155"/>
      <c r="X472" s="155"/>
      <c r="Y472" s="155"/>
      <c r="Z472" s="155"/>
      <c r="AA472" s="155"/>
      <c r="AB472" s="155"/>
    </row>
    <row r="473">
      <c r="A473" s="155"/>
      <c r="B473" s="155"/>
      <c r="C473" s="813"/>
      <c r="D473" s="155"/>
      <c r="E473" s="858"/>
      <c r="F473" s="155"/>
      <c r="G473" s="858"/>
      <c r="H473" s="155"/>
      <c r="I473" s="155"/>
      <c r="J473" s="155"/>
      <c r="K473" s="155"/>
      <c r="L473" s="155"/>
      <c r="M473" s="155"/>
      <c r="N473" s="155"/>
      <c r="O473" s="155"/>
      <c r="P473" s="155"/>
      <c r="Q473" s="155"/>
      <c r="R473" s="155"/>
      <c r="S473" s="155"/>
      <c r="T473" s="155"/>
      <c r="U473" s="155"/>
      <c r="V473" s="155"/>
      <c r="W473" s="155"/>
      <c r="X473" s="155"/>
      <c r="Y473" s="155"/>
      <c r="Z473" s="155"/>
      <c r="AA473" s="155"/>
      <c r="AB473" s="155"/>
    </row>
    <row r="474">
      <c r="A474" s="155"/>
      <c r="B474" s="155"/>
      <c r="C474" s="813"/>
      <c r="D474" s="155"/>
      <c r="E474" s="858"/>
      <c r="F474" s="155"/>
      <c r="G474" s="858"/>
      <c r="H474" s="155"/>
      <c r="I474" s="155"/>
      <c r="J474" s="155"/>
      <c r="K474" s="155"/>
      <c r="L474" s="155"/>
      <c r="M474" s="155"/>
      <c r="N474" s="155"/>
      <c r="O474" s="155"/>
      <c r="P474" s="155"/>
      <c r="Q474" s="155"/>
      <c r="R474" s="155"/>
      <c r="S474" s="155"/>
      <c r="T474" s="155"/>
      <c r="U474" s="155"/>
      <c r="V474" s="155"/>
      <c r="W474" s="155"/>
      <c r="X474" s="155"/>
      <c r="Y474" s="155"/>
      <c r="Z474" s="155"/>
      <c r="AA474" s="155"/>
      <c r="AB474" s="155"/>
    </row>
    <row r="475">
      <c r="A475" s="155"/>
      <c r="B475" s="155"/>
      <c r="C475" s="813"/>
      <c r="D475" s="155"/>
      <c r="E475" s="858"/>
      <c r="F475" s="155"/>
      <c r="G475" s="858"/>
      <c r="H475" s="155"/>
      <c r="I475" s="155"/>
      <c r="J475" s="155"/>
      <c r="K475" s="155"/>
      <c r="L475" s="155"/>
      <c r="M475" s="155"/>
      <c r="N475" s="155"/>
      <c r="O475" s="155"/>
      <c r="P475" s="155"/>
      <c r="Q475" s="155"/>
      <c r="R475" s="155"/>
      <c r="S475" s="155"/>
      <c r="T475" s="155"/>
      <c r="U475" s="155"/>
      <c r="V475" s="155"/>
      <c r="W475" s="155"/>
      <c r="X475" s="155"/>
      <c r="Y475" s="155"/>
      <c r="Z475" s="155"/>
      <c r="AA475" s="155"/>
      <c r="AB475" s="155"/>
    </row>
    <row r="476">
      <c r="A476" s="155"/>
      <c r="B476" s="155"/>
      <c r="C476" s="813"/>
      <c r="D476" s="155"/>
      <c r="E476" s="858"/>
      <c r="F476" s="155"/>
      <c r="G476" s="858"/>
      <c r="H476" s="155"/>
      <c r="I476" s="155"/>
      <c r="J476" s="155"/>
      <c r="K476" s="155"/>
      <c r="L476" s="155"/>
      <c r="M476" s="155"/>
      <c r="N476" s="155"/>
      <c r="O476" s="155"/>
      <c r="P476" s="155"/>
      <c r="Q476" s="155"/>
      <c r="R476" s="155"/>
      <c r="S476" s="155"/>
      <c r="T476" s="155"/>
      <c r="U476" s="155"/>
      <c r="V476" s="155"/>
      <c r="W476" s="155"/>
      <c r="X476" s="155"/>
      <c r="Y476" s="155"/>
      <c r="Z476" s="155"/>
      <c r="AA476" s="155"/>
      <c r="AB476" s="155"/>
    </row>
    <row r="477">
      <c r="A477" s="155"/>
      <c r="B477" s="155"/>
      <c r="C477" s="813"/>
      <c r="D477" s="155"/>
      <c r="E477" s="858"/>
      <c r="F477" s="155"/>
      <c r="G477" s="858"/>
      <c r="H477" s="155"/>
      <c r="I477" s="155"/>
      <c r="J477" s="155"/>
      <c r="K477" s="155"/>
      <c r="L477" s="155"/>
      <c r="M477" s="155"/>
      <c r="N477" s="155"/>
      <c r="O477" s="155"/>
      <c r="P477" s="155"/>
      <c r="Q477" s="155"/>
      <c r="R477" s="155"/>
      <c r="S477" s="155"/>
      <c r="T477" s="155"/>
      <c r="U477" s="155"/>
      <c r="V477" s="155"/>
      <c r="W477" s="155"/>
      <c r="X477" s="155"/>
      <c r="Y477" s="155"/>
      <c r="Z477" s="155"/>
      <c r="AA477" s="155"/>
      <c r="AB477" s="155"/>
    </row>
    <row r="478">
      <c r="A478" s="155"/>
      <c r="B478" s="155"/>
      <c r="C478" s="813"/>
      <c r="D478" s="155"/>
      <c r="E478" s="858"/>
      <c r="F478" s="155"/>
      <c r="G478" s="858"/>
      <c r="H478" s="155"/>
      <c r="I478" s="155"/>
      <c r="J478" s="155"/>
      <c r="K478" s="155"/>
      <c r="L478" s="155"/>
      <c r="M478" s="155"/>
      <c r="N478" s="155"/>
      <c r="O478" s="155"/>
      <c r="P478" s="155"/>
      <c r="Q478" s="155"/>
      <c r="R478" s="155"/>
      <c r="S478" s="155"/>
      <c r="T478" s="155"/>
      <c r="U478" s="155"/>
      <c r="V478" s="155"/>
      <c r="W478" s="155"/>
      <c r="X478" s="155"/>
      <c r="Y478" s="155"/>
      <c r="Z478" s="155"/>
      <c r="AA478" s="155"/>
      <c r="AB478" s="155"/>
    </row>
    <row r="479">
      <c r="A479" s="155"/>
      <c r="B479" s="155"/>
      <c r="C479" s="813"/>
      <c r="D479" s="155"/>
      <c r="E479" s="858"/>
      <c r="F479" s="155"/>
      <c r="G479" s="858"/>
      <c r="H479" s="155"/>
      <c r="I479" s="155"/>
      <c r="J479" s="155"/>
      <c r="K479" s="155"/>
      <c r="L479" s="155"/>
      <c r="M479" s="155"/>
      <c r="N479" s="155"/>
      <c r="O479" s="155"/>
      <c r="P479" s="155"/>
      <c r="Q479" s="155"/>
      <c r="R479" s="155"/>
      <c r="S479" s="155"/>
      <c r="T479" s="155"/>
      <c r="U479" s="155"/>
      <c r="V479" s="155"/>
      <c r="W479" s="155"/>
      <c r="X479" s="155"/>
      <c r="Y479" s="155"/>
      <c r="Z479" s="155"/>
      <c r="AA479" s="155"/>
      <c r="AB479" s="155"/>
    </row>
    <row r="480">
      <c r="A480" s="155"/>
      <c r="B480" s="155"/>
      <c r="C480" s="813"/>
      <c r="D480" s="155"/>
      <c r="E480" s="858"/>
      <c r="F480" s="155"/>
      <c r="G480" s="858"/>
      <c r="H480" s="155"/>
      <c r="I480" s="155"/>
      <c r="J480" s="155"/>
      <c r="K480" s="155"/>
      <c r="L480" s="155"/>
      <c r="M480" s="155"/>
      <c r="N480" s="155"/>
      <c r="O480" s="155"/>
      <c r="P480" s="155"/>
      <c r="Q480" s="155"/>
      <c r="R480" s="155"/>
      <c r="S480" s="155"/>
      <c r="T480" s="155"/>
      <c r="U480" s="155"/>
      <c r="V480" s="155"/>
      <c r="W480" s="155"/>
      <c r="X480" s="155"/>
      <c r="Y480" s="155"/>
      <c r="Z480" s="155"/>
      <c r="AA480" s="155"/>
      <c r="AB480" s="155"/>
    </row>
    <row r="481">
      <c r="A481" s="155"/>
      <c r="B481" s="155"/>
      <c r="C481" s="813"/>
      <c r="D481" s="155"/>
      <c r="E481" s="858"/>
      <c r="F481" s="155"/>
      <c r="G481" s="858"/>
      <c r="H481" s="155"/>
      <c r="I481" s="155"/>
      <c r="J481" s="155"/>
      <c r="K481" s="155"/>
      <c r="L481" s="155"/>
      <c r="M481" s="155"/>
      <c r="N481" s="155"/>
      <c r="O481" s="155"/>
      <c r="P481" s="155"/>
      <c r="Q481" s="155"/>
      <c r="R481" s="155"/>
      <c r="S481" s="155"/>
      <c r="T481" s="155"/>
      <c r="U481" s="155"/>
      <c r="V481" s="155"/>
      <c r="W481" s="155"/>
      <c r="X481" s="155"/>
      <c r="Y481" s="155"/>
      <c r="Z481" s="155"/>
      <c r="AA481" s="155"/>
      <c r="AB481" s="155"/>
    </row>
    <row r="482">
      <c r="A482" s="155"/>
      <c r="B482" s="155"/>
      <c r="C482" s="813"/>
      <c r="D482" s="155"/>
      <c r="E482" s="858"/>
      <c r="F482" s="155"/>
      <c r="G482" s="858"/>
      <c r="H482" s="155"/>
      <c r="I482" s="155"/>
      <c r="J482" s="155"/>
      <c r="K482" s="155"/>
      <c r="L482" s="155"/>
      <c r="M482" s="155"/>
      <c r="N482" s="155"/>
      <c r="O482" s="155"/>
      <c r="P482" s="155"/>
      <c r="Q482" s="155"/>
      <c r="R482" s="155"/>
      <c r="S482" s="155"/>
      <c r="T482" s="155"/>
      <c r="U482" s="155"/>
      <c r="V482" s="155"/>
      <c r="W482" s="155"/>
      <c r="X482" s="155"/>
      <c r="Y482" s="155"/>
      <c r="Z482" s="155"/>
      <c r="AA482" s="155"/>
      <c r="AB482" s="155"/>
    </row>
    <row r="483">
      <c r="A483" s="155"/>
      <c r="B483" s="155"/>
      <c r="C483" s="813"/>
      <c r="D483" s="155"/>
      <c r="E483" s="858"/>
      <c r="F483" s="155"/>
      <c r="G483" s="858"/>
      <c r="H483" s="155"/>
      <c r="I483" s="155"/>
      <c r="J483" s="155"/>
      <c r="K483" s="155"/>
      <c r="L483" s="155"/>
      <c r="M483" s="155"/>
      <c r="N483" s="155"/>
      <c r="O483" s="155"/>
      <c r="P483" s="155"/>
      <c r="Q483" s="155"/>
      <c r="R483" s="155"/>
      <c r="S483" s="155"/>
      <c r="T483" s="155"/>
      <c r="U483" s="155"/>
      <c r="V483" s="155"/>
      <c r="W483" s="155"/>
      <c r="X483" s="155"/>
      <c r="Y483" s="155"/>
      <c r="Z483" s="155"/>
      <c r="AA483" s="155"/>
      <c r="AB483" s="155"/>
    </row>
    <row r="484">
      <c r="A484" s="155"/>
      <c r="B484" s="155"/>
      <c r="C484" s="813"/>
      <c r="D484" s="155"/>
      <c r="E484" s="858"/>
      <c r="F484" s="155"/>
      <c r="G484" s="858"/>
      <c r="H484" s="155"/>
      <c r="I484" s="155"/>
      <c r="J484" s="155"/>
      <c r="K484" s="155"/>
      <c r="L484" s="155"/>
      <c r="M484" s="155"/>
      <c r="N484" s="155"/>
      <c r="O484" s="155"/>
      <c r="P484" s="155"/>
      <c r="Q484" s="155"/>
      <c r="R484" s="155"/>
      <c r="S484" s="155"/>
      <c r="T484" s="155"/>
      <c r="U484" s="155"/>
      <c r="V484" s="155"/>
      <c r="W484" s="155"/>
      <c r="X484" s="155"/>
      <c r="Y484" s="155"/>
      <c r="Z484" s="155"/>
      <c r="AA484" s="155"/>
      <c r="AB484" s="155"/>
    </row>
    <row r="485">
      <c r="A485" s="155"/>
      <c r="B485" s="155"/>
      <c r="C485" s="813"/>
      <c r="D485" s="155"/>
      <c r="E485" s="858"/>
      <c r="F485" s="155"/>
      <c r="G485" s="858"/>
      <c r="H485" s="155"/>
      <c r="I485" s="155"/>
      <c r="J485" s="155"/>
      <c r="K485" s="155"/>
      <c r="L485" s="155"/>
      <c r="M485" s="155"/>
      <c r="N485" s="155"/>
      <c r="O485" s="155"/>
      <c r="P485" s="155"/>
      <c r="Q485" s="155"/>
      <c r="R485" s="155"/>
      <c r="S485" s="155"/>
      <c r="T485" s="155"/>
      <c r="U485" s="155"/>
      <c r="V485" s="155"/>
      <c r="W485" s="155"/>
      <c r="X485" s="155"/>
      <c r="Y485" s="155"/>
      <c r="Z485" s="155"/>
      <c r="AA485" s="155"/>
      <c r="AB485" s="155"/>
    </row>
    <row r="486">
      <c r="A486" s="155"/>
      <c r="B486" s="155"/>
      <c r="C486" s="813"/>
      <c r="D486" s="155"/>
      <c r="E486" s="858"/>
      <c r="F486" s="155"/>
      <c r="G486" s="858"/>
      <c r="H486" s="155"/>
      <c r="I486" s="155"/>
      <c r="J486" s="155"/>
      <c r="K486" s="155"/>
      <c r="L486" s="155"/>
      <c r="M486" s="155"/>
      <c r="N486" s="155"/>
      <c r="O486" s="155"/>
      <c r="P486" s="155"/>
      <c r="Q486" s="155"/>
      <c r="R486" s="155"/>
      <c r="S486" s="155"/>
      <c r="T486" s="155"/>
      <c r="U486" s="155"/>
      <c r="V486" s="155"/>
      <c r="W486" s="155"/>
      <c r="X486" s="155"/>
      <c r="Y486" s="155"/>
      <c r="Z486" s="155"/>
      <c r="AA486" s="155"/>
      <c r="AB486" s="155"/>
    </row>
    <row r="487">
      <c r="A487" s="155"/>
      <c r="B487" s="155"/>
      <c r="C487" s="813"/>
      <c r="D487" s="155"/>
      <c r="E487" s="858"/>
      <c r="F487" s="155"/>
      <c r="G487" s="858"/>
      <c r="H487" s="155"/>
      <c r="I487" s="155"/>
      <c r="J487" s="155"/>
      <c r="K487" s="155"/>
      <c r="L487" s="155"/>
      <c r="M487" s="155"/>
      <c r="N487" s="155"/>
      <c r="O487" s="155"/>
      <c r="P487" s="155"/>
      <c r="Q487" s="155"/>
      <c r="R487" s="155"/>
      <c r="S487" s="155"/>
      <c r="T487" s="155"/>
      <c r="U487" s="155"/>
      <c r="V487" s="155"/>
      <c r="W487" s="155"/>
      <c r="X487" s="155"/>
      <c r="Y487" s="155"/>
      <c r="Z487" s="155"/>
      <c r="AA487" s="155"/>
      <c r="AB487" s="155"/>
    </row>
    <row r="488">
      <c r="A488" s="155"/>
      <c r="B488" s="155"/>
      <c r="C488" s="813"/>
      <c r="D488" s="155"/>
      <c r="E488" s="858"/>
      <c r="F488" s="155"/>
      <c r="G488" s="858"/>
      <c r="H488" s="155"/>
      <c r="I488" s="155"/>
      <c r="J488" s="155"/>
      <c r="K488" s="155"/>
      <c r="L488" s="155"/>
      <c r="M488" s="155"/>
      <c r="N488" s="155"/>
      <c r="O488" s="155"/>
      <c r="P488" s="155"/>
      <c r="Q488" s="155"/>
      <c r="R488" s="155"/>
      <c r="S488" s="155"/>
      <c r="T488" s="155"/>
      <c r="U488" s="155"/>
      <c r="V488" s="155"/>
      <c r="W488" s="155"/>
      <c r="X488" s="155"/>
      <c r="Y488" s="155"/>
      <c r="Z488" s="155"/>
      <c r="AA488" s="155"/>
      <c r="AB488" s="155"/>
    </row>
    <row r="489">
      <c r="A489" s="155"/>
      <c r="B489" s="155"/>
      <c r="C489" s="813"/>
      <c r="D489" s="155"/>
      <c r="E489" s="858"/>
      <c r="F489" s="155"/>
      <c r="G489" s="858"/>
      <c r="H489" s="155"/>
      <c r="I489" s="155"/>
      <c r="J489" s="155"/>
      <c r="K489" s="155"/>
      <c r="L489" s="155"/>
      <c r="M489" s="155"/>
      <c r="N489" s="155"/>
      <c r="O489" s="155"/>
      <c r="P489" s="155"/>
      <c r="Q489" s="155"/>
      <c r="R489" s="155"/>
      <c r="S489" s="155"/>
      <c r="T489" s="155"/>
      <c r="U489" s="155"/>
      <c r="V489" s="155"/>
      <c r="W489" s="155"/>
      <c r="X489" s="155"/>
      <c r="Y489" s="155"/>
      <c r="Z489" s="155"/>
      <c r="AA489" s="155"/>
      <c r="AB489" s="155"/>
    </row>
    <row r="490">
      <c r="A490" s="155"/>
      <c r="B490" s="155"/>
      <c r="C490" s="813"/>
      <c r="D490" s="155"/>
      <c r="E490" s="858"/>
      <c r="F490" s="155"/>
      <c r="G490" s="858"/>
      <c r="H490" s="155"/>
      <c r="I490" s="155"/>
      <c r="J490" s="155"/>
      <c r="K490" s="155"/>
      <c r="L490" s="155"/>
      <c r="M490" s="155"/>
      <c r="N490" s="155"/>
      <c r="O490" s="155"/>
      <c r="P490" s="155"/>
      <c r="Q490" s="155"/>
      <c r="R490" s="155"/>
      <c r="S490" s="155"/>
      <c r="T490" s="155"/>
      <c r="U490" s="155"/>
      <c r="V490" s="155"/>
      <c r="W490" s="155"/>
      <c r="X490" s="155"/>
      <c r="Y490" s="155"/>
      <c r="Z490" s="155"/>
      <c r="AA490" s="155"/>
      <c r="AB490" s="155"/>
    </row>
    <row r="491">
      <c r="A491" s="155"/>
      <c r="B491" s="155"/>
      <c r="C491" s="813"/>
      <c r="D491" s="155"/>
      <c r="E491" s="858"/>
      <c r="F491" s="155"/>
      <c r="G491" s="858"/>
      <c r="H491" s="155"/>
      <c r="I491" s="155"/>
      <c r="J491" s="155"/>
      <c r="K491" s="155"/>
      <c r="L491" s="155"/>
      <c r="M491" s="155"/>
      <c r="N491" s="155"/>
      <c r="O491" s="155"/>
      <c r="P491" s="155"/>
      <c r="Q491" s="155"/>
      <c r="R491" s="155"/>
      <c r="S491" s="155"/>
      <c r="T491" s="155"/>
      <c r="U491" s="155"/>
      <c r="V491" s="155"/>
      <c r="W491" s="155"/>
      <c r="X491" s="155"/>
      <c r="Y491" s="155"/>
      <c r="Z491" s="155"/>
      <c r="AA491" s="155"/>
      <c r="AB491" s="155"/>
    </row>
    <row r="492">
      <c r="A492" s="155"/>
      <c r="B492" s="155"/>
      <c r="C492" s="813"/>
      <c r="D492" s="155"/>
      <c r="E492" s="858"/>
      <c r="F492" s="155"/>
      <c r="G492" s="858"/>
      <c r="H492" s="155"/>
      <c r="I492" s="155"/>
      <c r="J492" s="155"/>
      <c r="K492" s="155"/>
      <c r="L492" s="155"/>
      <c r="M492" s="155"/>
      <c r="N492" s="155"/>
      <c r="O492" s="155"/>
      <c r="P492" s="155"/>
      <c r="Q492" s="155"/>
      <c r="R492" s="155"/>
      <c r="S492" s="155"/>
      <c r="T492" s="155"/>
      <c r="U492" s="155"/>
      <c r="V492" s="155"/>
      <c r="W492" s="155"/>
      <c r="X492" s="155"/>
      <c r="Y492" s="155"/>
      <c r="Z492" s="155"/>
      <c r="AA492" s="155"/>
      <c r="AB492" s="155"/>
    </row>
    <row r="493">
      <c r="A493" s="155"/>
      <c r="B493" s="155"/>
      <c r="C493" s="813"/>
      <c r="D493" s="155"/>
      <c r="E493" s="858"/>
      <c r="F493" s="155"/>
      <c r="G493" s="858"/>
      <c r="H493" s="155"/>
      <c r="I493" s="155"/>
      <c r="J493" s="155"/>
      <c r="K493" s="155"/>
      <c r="L493" s="155"/>
      <c r="M493" s="155"/>
      <c r="N493" s="155"/>
      <c r="O493" s="155"/>
      <c r="P493" s="155"/>
      <c r="Q493" s="155"/>
      <c r="R493" s="155"/>
      <c r="S493" s="155"/>
      <c r="T493" s="155"/>
      <c r="U493" s="155"/>
      <c r="V493" s="155"/>
      <c r="W493" s="155"/>
      <c r="X493" s="155"/>
      <c r="Y493" s="155"/>
      <c r="Z493" s="155"/>
      <c r="AA493" s="155"/>
      <c r="AB493" s="155"/>
    </row>
    <row r="494">
      <c r="A494" s="155"/>
      <c r="B494" s="155"/>
      <c r="C494" s="813"/>
      <c r="D494" s="155"/>
      <c r="E494" s="858"/>
      <c r="F494" s="155"/>
      <c r="G494" s="858"/>
      <c r="H494" s="155"/>
      <c r="I494" s="155"/>
      <c r="J494" s="155"/>
      <c r="K494" s="155"/>
      <c r="L494" s="155"/>
      <c r="M494" s="155"/>
      <c r="N494" s="155"/>
      <c r="O494" s="155"/>
      <c r="P494" s="155"/>
      <c r="Q494" s="155"/>
      <c r="R494" s="155"/>
      <c r="S494" s="155"/>
      <c r="T494" s="155"/>
      <c r="U494" s="155"/>
      <c r="V494" s="155"/>
      <c r="W494" s="155"/>
      <c r="X494" s="155"/>
      <c r="Y494" s="155"/>
      <c r="Z494" s="155"/>
      <c r="AA494" s="155"/>
      <c r="AB494" s="155"/>
    </row>
    <row r="495">
      <c r="A495" s="155"/>
      <c r="B495" s="155"/>
      <c r="C495" s="813"/>
      <c r="D495" s="155"/>
      <c r="E495" s="858"/>
      <c r="F495" s="155"/>
      <c r="G495" s="858"/>
      <c r="H495" s="155"/>
      <c r="I495" s="155"/>
      <c r="J495" s="155"/>
      <c r="K495" s="155"/>
      <c r="L495" s="155"/>
      <c r="M495" s="155"/>
      <c r="N495" s="155"/>
      <c r="O495" s="155"/>
      <c r="P495" s="155"/>
      <c r="Q495" s="155"/>
      <c r="R495" s="155"/>
      <c r="S495" s="155"/>
      <c r="T495" s="155"/>
      <c r="U495" s="155"/>
      <c r="V495" s="155"/>
      <c r="W495" s="155"/>
      <c r="X495" s="155"/>
      <c r="Y495" s="155"/>
      <c r="Z495" s="155"/>
      <c r="AA495" s="155"/>
      <c r="AB495" s="155"/>
    </row>
    <row r="496">
      <c r="A496" s="155"/>
      <c r="B496" s="155"/>
      <c r="C496" s="813"/>
      <c r="D496" s="155"/>
      <c r="E496" s="858"/>
      <c r="F496" s="155"/>
      <c r="G496" s="858"/>
      <c r="H496" s="155"/>
      <c r="I496" s="155"/>
      <c r="J496" s="155"/>
      <c r="K496" s="155"/>
      <c r="L496" s="155"/>
      <c r="M496" s="155"/>
      <c r="N496" s="155"/>
      <c r="O496" s="155"/>
      <c r="P496" s="155"/>
      <c r="Q496" s="155"/>
      <c r="R496" s="155"/>
      <c r="S496" s="155"/>
      <c r="T496" s="155"/>
      <c r="U496" s="155"/>
      <c r="V496" s="155"/>
      <c r="W496" s="155"/>
      <c r="X496" s="155"/>
      <c r="Y496" s="155"/>
      <c r="Z496" s="155"/>
      <c r="AA496" s="155"/>
      <c r="AB496" s="155"/>
    </row>
    <row r="497">
      <c r="A497" s="155"/>
      <c r="B497" s="155"/>
      <c r="C497" s="813"/>
      <c r="D497" s="155"/>
      <c r="E497" s="858"/>
      <c r="F497" s="155"/>
      <c r="G497" s="858"/>
      <c r="H497" s="155"/>
      <c r="I497" s="155"/>
      <c r="J497" s="155"/>
      <c r="K497" s="155"/>
      <c r="L497" s="155"/>
      <c r="M497" s="155"/>
      <c r="N497" s="155"/>
      <c r="O497" s="155"/>
      <c r="P497" s="155"/>
      <c r="Q497" s="155"/>
      <c r="R497" s="155"/>
      <c r="S497" s="155"/>
      <c r="T497" s="155"/>
      <c r="U497" s="155"/>
      <c r="V497" s="155"/>
      <c r="W497" s="155"/>
      <c r="X497" s="155"/>
      <c r="Y497" s="155"/>
      <c r="Z497" s="155"/>
      <c r="AA497" s="155"/>
      <c r="AB497" s="155"/>
    </row>
    <row r="498">
      <c r="A498" s="155"/>
      <c r="B498" s="155"/>
      <c r="C498" s="813"/>
      <c r="D498" s="155"/>
      <c r="E498" s="858"/>
      <c r="F498" s="155"/>
      <c r="G498" s="858"/>
      <c r="H498" s="155"/>
      <c r="I498" s="155"/>
      <c r="J498" s="155"/>
      <c r="K498" s="155"/>
      <c r="L498" s="155"/>
      <c r="M498" s="155"/>
      <c r="N498" s="155"/>
      <c r="O498" s="155"/>
      <c r="P498" s="155"/>
      <c r="Q498" s="155"/>
      <c r="R498" s="155"/>
      <c r="S498" s="155"/>
      <c r="T498" s="155"/>
      <c r="U498" s="155"/>
      <c r="V498" s="155"/>
      <c r="W498" s="155"/>
      <c r="X498" s="155"/>
      <c r="Y498" s="155"/>
      <c r="Z498" s="155"/>
      <c r="AA498" s="155"/>
      <c r="AB498" s="155"/>
    </row>
    <row r="499">
      <c r="A499" s="155"/>
      <c r="B499" s="155"/>
      <c r="C499" s="813"/>
      <c r="D499" s="155"/>
      <c r="E499" s="858"/>
      <c r="F499" s="155"/>
      <c r="G499" s="858"/>
      <c r="H499" s="155"/>
      <c r="I499" s="155"/>
      <c r="J499" s="155"/>
      <c r="K499" s="155"/>
      <c r="L499" s="155"/>
      <c r="M499" s="155"/>
      <c r="N499" s="155"/>
      <c r="O499" s="155"/>
      <c r="P499" s="155"/>
      <c r="Q499" s="155"/>
      <c r="R499" s="155"/>
      <c r="S499" s="155"/>
      <c r="T499" s="155"/>
      <c r="U499" s="155"/>
      <c r="V499" s="155"/>
      <c r="W499" s="155"/>
      <c r="X499" s="155"/>
      <c r="Y499" s="155"/>
      <c r="Z499" s="155"/>
      <c r="AA499" s="155"/>
      <c r="AB499" s="155"/>
    </row>
    <row r="500">
      <c r="A500" s="155"/>
      <c r="B500" s="155"/>
      <c r="C500" s="813"/>
      <c r="D500" s="155"/>
      <c r="E500" s="858"/>
      <c r="F500" s="155"/>
      <c r="G500" s="858"/>
      <c r="H500" s="155"/>
      <c r="I500" s="155"/>
      <c r="J500" s="155"/>
      <c r="K500" s="155"/>
      <c r="L500" s="155"/>
      <c r="M500" s="155"/>
      <c r="N500" s="155"/>
      <c r="O500" s="155"/>
      <c r="P500" s="155"/>
      <c r="Q500" s="155"/>
      <c r="R500" s="155"/>
      <c r="S500" s="155"/>
      <c r="T500" s="155"/>
      <c r="U500" s="155"/>
      <c r="V500" s="155"/>
      <c r="W500" s="155"/>
      <c r="X500" s="155"/>
      <c r="Y500" s="155"/>
      <c r="Z500" s="155"/>
      <c r="AA500" s="155"/>
      <c r="AB500" s="155"/>
    </row>
    <row r="501">
      <c r="A501" s="155"/>
      <c r="B501" s="155"/>
      <c r="C501" s="813"/>
      <c r="D501" s="155"/>
      <c r="E501" s="858"/>
      <c r="F501" s="155"/>
      <c r="G501" s="858"/>
      <c r="H501" s="155"/>
      <c r="I501" s="155"/>
      <c r="J501" s="155"/>
      <c r="K501" s="155"/>
      <c r="L501" s="155"/>
      <c r="M501" s="155"/>
      <c r="N501" s="155"/>
      <c r="O501" s="155"/>
      <c r="P501" s="155"/>
      <c r="Q501" s="155"/>
      <c r="R501" s="155"/>
      <c r="S501" s="155"/>
      <c r="T501" s="155"/>
      <c r="U501" s="155"/>
      <c r="V501" s="155"/>
      <c r="W501" s="155"/>
      <c r="X501" s="155"/>
      <c r="Y501" s="155"/>
      <c r="Z501" s="155"/>
      <c r="AA501" s="155"/>
      <c r="AB501" s="155"/>
    </row>
    <row r="502">
      <c r="A502" s="155"/>
      <c r="B502" s="155"/>
      <c r="C502" s="813"/>
      <c r="D502" s="155"/>
      <c r="E502" s="858"/>
      <c r="F502" s="155"/>
      <c r="G502" s="858"/>
      <c r="H502" s="155"/>
      <c r="I502" s="155"/>
      <c r="J502" s="155"/>
      <c r="K502" s="155"/>
      <c r="L502" s="155"/>
      <c r="M502" s="155"/>
      <c r="N502" s="155"/>
      <c r="O502" s="155"/>
      <c r="P502" s="155"/>
      <c r="Q502" s="155"/>
      <c r="R502" s="155"/>
      <c r="S502" s="155"/>
      <c r="T502" s="155"/>
      <c r="U502" s="155"/>
      <c r="V502" s="155"/>
      <c r="W502" s="155"/>
      <c r="X502" s="155"/>
      <c r="Y502" s="155"/>
      <c r="Z502" s="155"/>
      <c r="AA502" s="155"/>
      <c r="AB502" s="155"/>
    </row>
    <row r="503">
      <c r="A503" s="155"/>
      <c r="B503" s="155"/>
      <c r="C503" s="813"/>
      <c r="D503" s="155"/>
      <c r="E503" s="858"/>
      <c r="F503" s="155"/>
      <c r="G503" s="858"/>
      <c r="H503" s="155"/>
      <c r="I503" s="155"/>
      <c r="J503" s="155"/>
      <c r="K503" s="155"/>
      <c r="L503" s="155"/>
      <c r="M503" s="155"/>
      <c r="N503" s="155"/>
      <c r="O503" s="155"/>
      <c r="P503" s="155"/>
      <c r="Q503" s="155"/>
      <c r="R503" s="155"/>
      <c r="S503" s="155"/>
      <c r="T503" s="155"/>
      <c r="U503" s="155"/>
      <c r="V503" s="155"/>
      <c r="W503" s="155"/>
      <c r="X503" s="155"/>
      <c r="Y503" s="155"/>
      <c r="Z503" s="155"/>
      <c r="AA503" s="155"/>
      <c r="AB503" s="155"/>
    </row>
    <row r="504">
      <c r="A504" s="155"/>
      <c r="B504" s="155"/>
      <c r="C504" s="813"/>
      <c r="D504" s="155"/>
      <c r="E504" s="858"/>
      <c r="F504" s="155"/>
      <c r="G504" s="858"/>
      <c r="H504" s="155"/>
      <c r="I504" s="155"/>
      <c r="J504" s="155"/>
      <c r="K504" s="155"/>
      <c r="L504" s="155"/>
      <c r="M504" s="155"/>
      <c r="N504" s="155"/>
      <c r="O504" s="155"/>
      <c r="P504" s="155"/>
      <c r="Q504" s="155"/>
      <c r="R504" s="155"/>
      <c r="S504" s="155"/>
      <c r="T504" s="155"/>
      <c r="U504" s="155"/>
      <c r="V504" s="155"/>
      <c r="W504" s="155"/>
      <c r="X504" s="155"/>
      <c r="Y504" s="155"/>
      <c r="Z504" s="155"/>
      <c r="AA504" s="155"/>
      <c r="AB504" s="155"/>
    </row>
    <row r="505">
      <c r="A505" s="155"/>
      <c r="B505" s="155"/>
      <c r="C505" s="813"/>
      <c r="D505" s="155"/>
      <c r="E505" s="858"/>
      <c r="F505" s="155"/>
      <c r="G505" s="858"/>
      <c r="H505" s="155"/>
      <c r="I505" s="155"/>
      <c r="J505" s="155"/>
      <c r="K505" s="155"/>
      <c r="L505" s="155"/>
      <c r="M505" s="155"/>
      <c r="N505" s="155"/>
      <c r="O505" s="155"/>
      <c r="P505" s="155"/>
      <c r="Q505" s="155"/>
      <c r="R505" s="155"/>
      <c r="S505" s="155"/>
      <c r="T505" s="155"/>
      <c r="U505" s="155"/>
      <c r="V505" s="155"/>
      <c r="W505" s="155"/>
      <c r="X505" s="155"/>
      <c r="Y505" s="155"/>
      <c r="Z505" s="155"/>
      <c r="AA505" s="155"/>
      <c r="AB505" s="155"/>
    </row>
    <row r="506">
      <c r="A506" s="155"/>
      <c r="B506" s="155"/>
      <c r="C506" s="813"/>
      <c r="D506" s="155"/>
      <c r="E506" s="858"/>
      <c r="F506" s="155"/>
      <c r="G506" s="858"/>
      <c r="H506" s="155"/>
      <c r="I506" s="155"/>
      <c r="J506" s="155"/>
      <c r="K506" s="155"/>
      <c r="L506" s="155"/>
      <c r="M506" s="155"/>
      <c r="N506" s="155"/>
      <c r="O506" s="155"/>
      <c r="P506" s="155"/>
      <c r="Q506" s="155"/>
      <c r="R506" s="155"/>
      <c r="S506" s="155"/>
      <c r="T506" s="155"/>
      <c r="U506" s="155"/>
      <c r="V506" s="155"/>
      <c r="W506" s="155"/>
      <c r="X506" s="155"/>
      <c r="Y506" s="155"/>
      <c r="Z506" s="155"/>
      <c r="AA506" s="155"/>
      <c r="AB506" s="155"/>
    </row>
    <row r="507">
      <c r="A507" s="155"/>
      <c r="B507" s="155"/>
      <c r="C507" s="813"/>
      <c r="D507" s="155"/>
      <c r="E507" s="858"/>
      <c r="F507" s="155"/>
      <c r="G507" s="858"/>
      <c r="H507" s="155"/>
      <c r="I507" s="155"/>
      <c r="J507" s="155"/>
      <c r="K507" s="155"/>
      <c r="L507" s="155"/>
      <c r="M507" s="155"/>
      <c r="N507" s="155"/>
      <c r="O507" s="155"/>
      <c r="P507" s="155"/>
      <c r="Q507" s="155"/>
      <c r="R507" s="155"/>
      <c r="S507" s="155"/>
      <c r="T507" s="155"/>
      <c r="U507" s="155"/>
      <c r="V507" s="155"/>
      <c r="W507" s="155"/>
      <c r="X507" s="155"/>
      <c r="Y507" s="155"/>
      <c r="Z507" s="155"/>
      <c r="AA507" s="155"/>
      <c r="AB507" s="155"/>
    </row>
    <row r="508">
      <c r="A508" s="155"/>
      <c r="B508" s="155"/>
      <c r="C508" s="813"/>
      <c r="D508" s="155"/>
      <c r="E508" s="858"/>
      <c r="F508" s="155"/>
      <c r="G508" s="858"/>
      <c r="H508" s="155"/>
      <c r="I508" s="155"/>
      <c r="J508" s="155"/>
      <c r="K508" s="155"/>
      <c r="L508" s="155"/>
      <c r="M508" s="155"/>
      <c r="N508" s="155"/>
      <c r="O508" s="155"/>
      <c r="P508" s="155"/>
      <c r="Q508" s="155"/>
      <c r="R508" s="155"/>
      <c r="S508" s="155"/>
      <c r="T508" s="155"/>
      <c r="U508" s="155"/>
      <c r="V508" s="155"/>
      <c r="W508" s="155"/>
      <c r="X508" s="155"/>
      <c r="Y508" s="155"/>
      <c r="Z508" s="155"/>
      <c r="AA508" s="155"/>
      <c r="AB508" s="155"/>
    </row>
    <row r="509">
      <c r="A509" s="155"/>
      <c r="B509" s="155"/>
      <c r="C509" s="813"/>
      <c r="D509" s="155"/>
      <c r="E509" s="858"/>
      <c r="F509" s="155"/>
      <c r="G509" s="858"/>
      <c r="H509" s="155"/>
      <c r="I509" s="155"/>
      <c r="J509" s="155"/>
      <c r="K509" s="155"/>
      <c r="L509" s="155"/>
      <c r="M509" s="155"/>
      <c r="N509" s="155"/>
      <c r="O509" s="155"/>
      <c r="P509" s="155"/>
      <c r="Q509" s="155"/>
      <c r="R509" s="155"/>
      <c r="S509" s="155"/>
      <c r="T509" s="155"/>
      <c r="U509" s="155"/>
      <c r="V509" s="155"/>
      <c r="W509" s="155"/>
      <c r="X509" s="155"/>
      <c r="Y509" s="155"/>
      <c r="Z509" s="155"/>
      <c r="AA509" s="155"/>
      <c r="AB509" s="155"/>
    </row>
    <row r="510">
      <c r="A510" s="155"/>
      <c r="B510" s="155"/>
      <c r="C510" s="813"/>
      <c r="D510" s="155"/>
      <c r="E510" s="858"/>
      <c r="F510" s="155"/>
      <c r="G510" s="858"/>
      <c r="H510" s="155"/>
      <c r="I510" s="155"/>
      <c r="J510" s="155"/>
      <c r="K510" s="155"/>
      <c r="L510" s="155"/>
      <c r="M510" s="155"/>
      <c r="N510" s="155"/>
      <c r="O510" s="155"/>
      <c r="P510" s="155"/>
      <c r="Q510" s="155"/>
      <c r="R510" s="155"/>
      <c r="S510" s="155"/>
      <c r="T510" s="155"/>
      <c r="U510" s="155"/>
      <c r="V510" s="155"/>
      <c r="W510" s="155"/>
      <c r="X510" s="155"/>
      <c r="Y510" s="155"/>
      <c r="Z510" s="155"/>
      <c r="AA510" s="155"/>
      <c r="AB510" s="155"/>
    </row>
    <row r="511">
      <c r="A511" s="155"/>
      <c r="B511" s="155"/>
      <c r="C511" s="813"/>
      <c r="D511" s="155"/>
      <c r="E511" s="858"/>
      <c r="F511" s="155"/>
      <c r="G511" s="858"/>
      <c r="H511" s="155"/>
      <c r="I511" s="155"/>
      <c r="J511" s="155"/>
      <c r="K511" s="155"/>
      <c r="L511" s="155"/>
      <c r="M511" s="155"/>
      <c r="N511" s="155"/>
      <c r="O511" s="155"/>
      <c r="P511" s="155"/>
      <c r="Q511" s="155"/>
      <c r="R511" s="155"/>
      <c r="S511" s="155"/>
      <c r="T511" s="155"/>
      <c r="U511" s="155"/>
      <c r="V511" s="155"/>
      <c r="W511" s="155"/>
      <c r="X511" s="155"/>
      <c r="Y511" s="155"/>
      <c r="Z511" s="155"/>
      <c r="AA511" s="155"/>
      <c r="AB511" s="155"/>
    </row>
    <row r="512">
      <c r="A512" s="155"/>
      <c r="B512" s="155"/>
      <c r="C512" s="813"/>
      <c r="D512" s="155"/>
      <c r="E512" s="858"/>
      <c r="F512" s="155"/>
      <c r="G512" s="858"/>
      <c r="H512" s="155"/>
      <c r="I512" s="155"/>
      <c r="J512" s="155"/>
      <c r="K512" s="155"/>
      <c r="L512" s="155"/>
      <c r="M512" s="155"/>
      <c r="N512" s="155"/>
      <c r="O512" s="155"/>
      <c r="P512" s="155"/>
      <c r="Q512" s="155"/>
      <c r="R512" s="155"/>
      <c r="S512" s="155"/>
      <c r="T512" s="155"/>
      <c r="U512" s="155"/>
      <c r="V512" s="155"/>
      <c r="W512" s="155"/>
      <c r="X512" s="155"/>
      <c r="Y512" s="155"/>
      <c r="Z512" s="155"/>
      <c r="AA512" s="155"/>
      <c r="AB512" s="155"/>
    </row>
    <row r="513">
      <c r="A513" s="155"/>
      <c r="B513" s="155"/>
      <c r="C513" s="813"/>
      <c r="D513" s="155"/>
      <c r="E513" s="858"/>
      <c r="F513" s="155"/>
      <c r="G513" s="858"/>
      <c r="H513" s="155"/>
      <c r="I513" s="155"/>
      <c r="J513" s="155"/>
      <c r="K513" s="155"/>
      <c r="L513" s="155"/>
      <c r="M513" s="155"/>
      <c r="N513" s="155"/>
      <c r="O513" s="155"/>
      <c r="P513" s="155"/>
      <c r="Q513" s="155"/>
      <c r="R513" s="155"/>
      <c r="S513" s="155"/>
      <c r="T513" s="155"/>
      <c r="U513" s="155"/>
      <c r="V513" s="155"/>
      <c r="W513" s="155"/>
      <c r="X513" s="155"/>
      <c r="Y513" s="155"/>
      <c r="Z513" s="155"/>
      <c r="AA513" s="155"/>
      <c r="AB513" s="155"/>
    </row>
    <row r="514">
      <c r="A514" s="155"/>
      <c r="B514" s="155"/>
      <c r="C514" s="813"/>
      <c r="D514" s="155"/>
      <c r="E514" s="858"/>
      <c r="F514" s="155"/>
      <c r="G514" s="858"/>
      <c r="H514" s="155"/>
      <c r="I514" s="155"/>
      <c r="J514" s="155"/>
      <c r="K514" s="155"/>
      <c r="L514" s="155"/>
      <c r="M514" s="155"/>
      <c r="N514" s="155"/>
      <c r="O514" s="155"/>
      <c r="P514" s="155"/>
      <c r="Q514" s="155"/>
      <c r="R514" s="155"/>
      <c r="S514" s="155"/>
      <c r="T514" s="155"/>
      <c r="U514" s="155"/>
      <c r="V514" s="155"/>
      <c r="W514" s="155"/>
      <c r="X514" s="155"/>
      <c r="Y514" s="155"/>
      <c r="Z514" s="155"/>
      <c r="AA514" s="155"/>
      <c r="AB514" s="155"/>
    </row>
    <row r="515">
      <c r="A515" s="155"/>
      <c r="B515" s="155"/>
      <c r="C515" s="813"/>
      <c r="D515" s="155"/>
      <c r="E515" s="858"/>
      <c r="F515" s="155"/>
      <c r="G515" s="858"/>
      <c r="H515" s="155"/>
      <c r="I515" s="155"/>
      <c r="J515" s="155"/>
      <c r="K515" s="155"/>
      <c r="L515" s="155"/>
      <c r="M515" s="155"/>
      <c r="N515" s="155"/>
      <c r="O515" s="155"/>
      <c r="P515" s="155"/>
      <c r="Q515" s="155"/>
      <c r="R515" s="155"/>
      <c r="S515" s="155"/>
      <c r="T515" s="155"/>
      <c r="U515" s="155"/>
      <c r="V515" s="155"/>
      <c r="W515" s="155"/>
      <c r="X515" s="155"/>
      <c r="Y515" s="155"/>
      <c r="Z515" s="155"/>
      <c r="AA515" s="155"/>
      <c r="AB515" s="155"/>
    </row>
    <row r="516">
      <c r="A516" s="155"/>
      <c r="B516" s="155"/>
      <c r="C516" s="813"/>
      <c r="D516" s="155"/>
      <c r="E516" s="858"/>
      <c r="F516" s="155"/>
      <c r="G516" s="858"/>
      <c r="H516" s="155"/>
      <c r="I516" s="155"/>
      <c r="J516" s="155"/>
      <c r="K516" s="155"/>
      <c r="L516" s="155"/>
      <c r="M516" s="155"/>
      <c r="N516" s="155"/>
      <c r="O516" s="155"/>
      <c r="P516" s="155"/>
      <c r="Q516" s="155"/>
      <c r="R516" s="155"/>
      <c r="S516" s="155"/>
      <c r="T516" s="155"/>
      <c r="U516" s="155"/>
      <c r="V516" s="155"/>
      <c r="W516" s="155"/>
      <c r="X516" s="155"/>
      <c r="Y516" s="155"/>
      <c r="Z516" s="155"/>
      <c r="AA516" s="155"/>
      <c r="AB516" s="155"/>
    </row>
    <row r="517">
      <c r="A517" s="155"/>
      <c r="B517" s="155"/>
      <c r="C517" s="813"/>
      <c r="D517" s="155"/>
      <c r="E517" s="858"/>
      <c r="F517" s="155"/>
      <c r="G517" s="858"/>
      <c r="H517" s="155"/>
      <c r="I517" s="155"/>
      <c r="J517" s="155"/>
      <c r="K517" s="155"/>
      <c r="L517" s="155"/>
      <c r="M517" s="155"/>
      <c r="N517" s="155"/>
      <c r="O517" s="155"/>
      <c r="P517" s="155"/>
      <c r="Q517" s="155"/>
      <c r="R517" s="155"/>
      <c r="S517" s="155"/>
      <c r="T517" s="155"/>
      <c r="U517" s="155"/>
      <c r="V517" s="155"/>
      <c r="W517" s="155"/>
      <c r="X517" s="155"/>
      <c r="Y517" s="155"/>
      <c r="Z517" s="155"/>
      <c r="AA517" s="155"/>
      <c r="AB517" s="155"/>
    </row>
    <row r="518">
      <c r="A518" s="155"/>
      <c r="B518" s="155"/>
      <c r="C518" s="813"/>
      <c r="D518" s="155"/>
      <c r="E518" s="858"/>
      <c r="F518" s="155"/>
      <c r="G518" s="858"/>
      <c r="H518" s="155"/>
      <c r="I518" s="155"/>
      <c r="J518" s="155"/>
      <c r="K518" s="155"/>
      <c r="L518" s="155"/>
      <c r="M518" s="155"/>
      <c r="N518" s="155"/>
      <c r="O518" s="155"/>
      <c r="P518" s="155"/>
      <c r="Q518" s="155"/>
      <c r="R518" s="155"/>
      <c r="S518" s="155"/>
      <c r="T518" s="155"/>
      <c r="U518" s="155"/>
      <c r="V518" s="155"/>
      <c r="W518" s="155"/>
      <c r="X518" s="155"/>
      <c r="Y518" s="155"/>
      <c r="Z518" s="155"/>
      <c r="AA518" s="155"/>
      <c r="AB518" s="155"/>
    </row>
    <row r="519">
      <c r="A519" s="155"/>
      <c r="B519" s="155"/>
      <c r="C519" s="813"/>
      <c r="D519" s="155"/>
      <c r="E519" s="858"/>
      <c r="F519" s="155"/>
      <c r="G519" s="858"/>
      <c r="H519" s="155"/>
      <c r="I519" s="155"/>
      <c r="J519" s="155"/>
      <c r="K519" s="155"/>
      <c r="L519" s="155"/>
      <c r="M519" s="155"/>
      <c r="N519" s="155"/>
      <c r="O519" s="155"/>
      <c r="P519" s="155"/>
      <c r="Q519" s="155"/>
      <c r="R519" s="155"/>
      <c r="S519" s="155"/>
      <c r="T519" s="155"/>
      <c r="U519" s="155"/>
      <c r="V519" s="155"/>
      <c r="W519" s="155"/>
      <c r="X519" s="155"/>
      <c r="Y519" s="155"/>
      <c r="Z519" s="155"/>
      <c r="AA519" s="155"/>
      <c r="AB519" s="155"/>
    </row>
    <row r="520">
      <c r="A520" s="155"/>
      <c r="B520" s="155"/>
      <c r="C520" s="813"/>
      <c r="D520" s="155"/>
      <c r="E520" s="858"/>
      <c r="F520" s="155"/>
      <c r="G520" s="858"/>
      <c r="H520" s="155"/>
      <c r="I520" s="155"/>
      <c r="J520" s="155"/>
      <c r="K520" s="155"/>
      <c r="L520" s="155"/>
      <c r="M520" s="155"/>
      <c r="N520" s="155"/>
      <c r="O520" s="155"/>
      <c r="P520" s="155"/>
      <c r="Q520" s="155"/>
      <c r="R520" s="155"/>
      <c r="S520" s="155"/>
      <c r="T520" s="155"/>
      <c r="U520" s="155"/>
      <c r="V520" s="155"/>
      <c r="W520" s="155"/>
      <c r="X520" s="155"/>
      <c r="Y520" s="155"/>
      <c r="Z520" s="155"/>
      <c r="AA520" s="155"/>
      <c r="AB520" s="155"/>
    </row>
    <row r="521">
      <c r="A521" s="155"/>
      <c r="B521" s="155"/>
      <c r="C521" s="813"/>
      <c r="D521" s="155"/>
      <c r="E521" s="858"/>
      <c r="F521" s="155"/>
      <c r="G521" s="858"/>
      <c r="H521" s="155"/>
      <c r="I521" s="155"/>
      <c r="J521" s="155"/>
      <c r="K521" s="155"/>
      <c r="L521" s="155"/>
      <c r="M521" s="155"/>
      <c r="N521" s="155"/>
      <c r="O521" s="155"/>
      <c r="P521" s="155"/>
      <c r="Q521" s="155"/>
      <c r="R521" s="155"/>
      <c r="S521" s="155"/>
      <c r="T521" s="155"/>
      <c r="U521" s="155"/>
      <c r="V521" s="155"/>
      <c r="W521" s="155"/>
      <c r="X521" s="155"/>
      <c r="Y521" s="155"/>
      <c r="Z521" s="155"/>
      <c r="AA521" s="155"/>
      <c r="AB521" s="155"/>
    </row>
    <row r="522">
      <c r="A522" s="155"/>
      <c r="B522" s="155"/>
      <c r="C522" s="813"/>
      <c r="D522" s="155"/>
      <c r="E522" s="858"/>
      <c r="F522" s="155"/>
      <c r="G522" s="858"/>
      <c r="H522" s="155"/>
      <c r="I522" s="155"/>
      <c r="J522" s="155"/>
      <c r="K522" s="155"/>
      <c r="L522" s="155"/>
      <c r="M522" s="155"/>
      <c r="N522" s="155"/>
      <c r="O522" s="155"/>
      <c r="P522" s="155"/>
      <c r="Q522" s="155"/>
      <c r="R522" s="155"/>
      <c r="S522" s="155"/>
      <c r="T522" s="155"/>
      <c r="U522" s="155"/>
      <c r="V522" s="155"/>
      <c r="W522" s="155"/>
      <c r="X522" s="155"/>
      <c r="Y522" s="155"/>
      <c r="Z522" s="155"/>
      <c r="AA522" s="155"/>
      <c r="AB522" s="155"/>
    </row>
    <row r="523">
      <c r="A523" s="155"/>
      <c r="B523" s="155"/>
      <c r="C523" s="813"/>
      <c r="D523" s="155"/>
      <c r="E523" s="858"/>
      <c r="F523" s="155"/>
      <c r="G523" s="858"/>
      <c r="H523" s="155"/>
      <c r="I523" s="155"/>
      <c r="J523" s="155"/>
      <c r="K523" s="155"/>
      <c r="L523" s="155"/>
      <c r="M523" s="155"/>
      <c r="N523" s="155"/>
      <c r="O523" s="155"/>
      <c r="P523" s="155"/>
      <c r="Q523" s="155"/>
      <c r="R523" s="155"/>
      <c r="S523" s="155"/>
      <c r="T523" s="155"/>
      <c r="U523" s="155"/>
      <c r="V523" s="155"/>
      <c r="W523" s="155"/>
      <c r="X523" s="155"/>
      <c r="Y523" s="155"/>
      <c r="Z523" s="155"/>
      <c r="AA523" s="155"/>
      <c r="AB523" s="155"/>
    </row>
    <row r="524">
      <c r="A524" s="155"/>
      <c r="B524" s="155"/>
      <c r="C524" s="813"/>
      <c r="D524" s="155"/>
      <c r="E524" s="858"/>
      <c r="F524" s="155"/>
      <c r="G524" s="858"/>
      <c r="H524" s="155"/>
      <c r="I524" s="155"/>
      <c r="J524" s="155"/>
      <c r="K524" s="155"/>
      <c r="L524" s="155"/>
      <c r="M524" s="155"/>
      <c r="N524" s="155"/>
      <c r="O524" s="155"/>
      <c r="P524" s="155"/>
      <c r="Q524" s="155"/>
      <c r="R524" s="155"/>
      <c r="S524" s="155"/>
      <c r="T524" s="155"/>
      <c r="U524" s="155"/>
      <c r="V524" s="155"/>
      <c r="W524" s="155"/>
      <c r="X524" s="155"/>
      <c r="Y524" s="155"/>
      <c r="Z524" s="155"/>
      <c r="AA524" s="155"/>
      <c r="AB524" s="155"/>
    </row>
    <row r="525">
      <c r="A525" s="155"/>
      <c r="B525" s="155"/>
      <c r="C525" s="813"/>
      <c r="D525" s="155"/>
      <c r="E525" s="858"/>
      <c r="F525" s="155"/>
      <c r="G525" s="858"/>
      <c r="H525" s="155"/>
      <c r="I525" s="155"/>
      <c r="J525" s="155"/>
      <c r="K525" s="155"/>
      <c r="L525" s="155"/>
      <c r="M525" s="155"/>
      <c r="N525" s="155"/>
      <c r="O525" s="155"/>
      <c r="P525" s="155"/>
      <c r="Q525" s="155"/>
      <c r="R525" s="155"/>
      <c r="S525" s="155"/>
      <c r="T525" s="155"/>
      <c r="U525" s="155"/>
      <c r="V525" s="155"/>
      <c r="W525" s="155"/>
      <c r="X525" s="155"/>
      <c r="Y525" s="155"/>
      <c r="Z525" s="155"/>
      <c r="AA525" s="155"/>
      <c r="AB525" s="155"/>
    </row>
    <row r="526">
      <c r="A526" s="155"/>
      <c r="B526" s="155"/>
      <c r="C526" s="813"/>
      <c r="D526" s="155"/>
      <c r="E526" s="858"/>
      <c r="F526" s="155"/>
      <c r="G526" s="858"/>
      <c r="H526" s="155"/>
      <c r="I526" s="155"/>
      <c r="J526" s="155"/>
      <c r="K526" s="155"/>
      <c r="L526" s="155"/>
      <c r="M526" s="155"/>
      <c r="N526" s="155"/>
      <c r="O526" s="155"/>
      <c r="P526" s="155"/>
      <c r="Q526" s="155"/>
      <c r="R526" s="155"/>
      <c r="S526" s="155"/>
      <c r="T526" s="155"/>
      <c r="U526" s="155"/>
      <c r="V526" s="155"/>
      <c r="W526" s="155"/>
      <c r="X526" s="155"/>
      <c r="Y526" s="155"/>
      <c r="Z526" s="155"/>
      <c r="AA526" s="155"/>
      <c r="AB526" s="155"/>
    </row>
    <row r="527">
      <c r="A527" s="155"/>
      <c r="B527" s="155"/>
      <c r="C527" s="813"/>
      <c r="D527" s="155"/>
      <c r="E527" s="858"/>
      <c r="F527" s="155"/>
      <c r="G527" s="858"/>
      <c r="H527" s="155"/>
      <c r="I527" s="155"/>
      <c r="J527" s="155"/>
      <c r="K527" s="155"/>
      <c r="L527" s="155"/>
      <c r="M527" s="155"/>
      <c r="N527" s="155"/>
      <c r="O527" s="155"/>
      <c r="P527" s="155"/>
      <c r="Q527" s="155"/>
      <c r="R527" s="155"/>
      <c r="S527" s="155"/>
      <c r="T527" s="155"/>
      <c r="U527" s="155"/>
      <c r="V527" s="155"/>
      <c r="W527" s="155"/>
      <c r="X527" s="155"/>
      <c r="Y527" s="155"/>
      <c r="Z527" s="155"/>
      <c r="AA527" s="155"/>
      <c r="AB527" s="155"/>
    </row>
    <row r="528">
      <c r="A528" s="155"/>
      <c r="B528" s="155"/>
      <c r="C528" s="813"/>
      <c r="D528" s="155"/>
      <c r="E528" s="858"/>
      <c r="F528" s="155"/>
      <c r="G528" s="858"/>
      <c r="H528" s="155"/>
      <c r="I528" s="155"/>
      <c r="J528" s="155"/>
      <c r="K528" s="155"/>
      <c r="L528" s="155"/>
      <c r="M528" s="155"/>
      <c r="N528" s="155"/>
      <c r="O528" s="155"/>
      <c r="P528" s="155"/>
      <c r="Q528" s="155"/>
      <c r="R528" s="155"/>
      <c r="S528" s="155"/>
      <c r="T528" s="155"/>
      <c r="U528" s="155"/>
      <c r="V528" s="155"/>
      <c r="W528" s="155"/>
      <c r="X528" s="155"/>
      <c r="Y528" s="155"/>
      <c r="Z528" s="155"/>
      <c r="AA528" s="155"/>
      <c r="AB528" s="155"/>
    </row>
    <row r="529">
      <c r="A529" s="155"/>
      <c r="B529" s="155"/>
      <c r="C529" s="813"/>
      <c r="D529" s="155"/>
      <c r="E529" s="858"/>
      <c r="F529" s="155"/>
      <c r="G529" s="858"/>
      <c r="H529" s="155"/>
      <c r="I529" s="155"/>
      <c r="J529" s="155"/>
      <c r="K529" s="155"/>
      <c r="L529" s="155"/>
      <c r="M529" s="155"/>
      <c r="N529" s="155"/>
      <c r="O529" s="155"/>
      <c r="P529" s="155"/>
      <c r="Q529" s="155"/>
      <c r="R529" s="155"/>
      <c r="S529" s="155"/>
      <c r="T529" s="155"/>
      <c r="U529" s="155"/>
      <c r="V529" s="155"/>
      <c r="W529" s="155"/>
      <c r="X529" s="155"/>
      <c r="Y529" s="155"/>
      <c r="Z529" s="155"/>
      <c r="AA529" s="155"/>
      <c r="AB529" s="155"/>
    </row>
    <row r="530">
      <c r="A530" s="155"/>
      <c r="B530" s="155"/>
      <c r="C530" s="813"/>
      <c r="D530" s="155"/>
      <c r="E530" s="858"/>
      <c r="F530" s="155"/>
      <c r="G530" s="858"/>
      <c r="H530" s="155"/>
      <c r="I530" s="155"/>
      <c r="J530" s="155"/>
      <c r="K530" s="155"/>
      <c r="L530" s="155"/>
      <c r="M530" s="155"/>
      <c r="N530" s="155"/>
      <c r="O530" s="155"/>
      <c r="P530" s="155"/>
      <c r="Q530" s="155"/>
      <c r="R530" s="155"/>
      <c r="S530" s="155"/>
      <c r="T530" s="155"/>
      <c r="U530" s="155"/>
      <c r="V530" s="155"/>
      <c r="W530" s="155"/>
      <c r="X530" s="155"/>
      <c r="Y530" s="155"/>
      <c r="Z530" s="155"/>
      <c r="AA530" s="155"/>
      <c r="AB530" s="155"/>
    </row>
    <row r="531">
      <c r="A531" s="155"/>
      <c r="B531" s="155"/>
      <c r="C531" s="813"/>
      <c r="D531" s="155"/>
      <c r="E531" s="858"/>
      <c r="F531" s="155"/>
      <c r="G531" s="858"/>
      <c r="H531" s="155"/>
      <c r="I531" s="155"/>
      <c r="J531" s="155"/>
      <c r="K531" s="155"/>
      <c r="L531" s="155"/>
      <c r="M531" s="155"/>
      <c r="N531" s="155"/>
      <c r="O531" s="155"/>
      <c r="P531" s="155"/>
      <c r="Q531" s="155"/>
      <c r="R531" s="155"/>
      <c r="S531" s="155"/>
      <c r="T531" s="155"/>
      <c r="U531" s="155"/>
      <c r="V531" s="155"/>
      <c r="W531" s="155"/>
      <c r="X531" s="155"/>
      <c r="Y531" s="155"/>
      <c r="Z531" s="155"/>
      <c r="AA531" s="155"/>
      <c r="AB531" s="155"/>
    </row>
    <row r="532">
      <c r="A532" s="155"/>
      <c r="B532" s="155"/>
      <c r="C532" s="813"/>
      <c r="D532" s="155"/>
      <c r="E532" s="858"/>
      <c r="F532" s="155"/>
      <c r="G532" s="858"/>
      <c r="H532" s="155"/>
      <c r="I532" s="155"/>
      <c r="J532" s="155"/>
      <c r="K532" s="155"/>
      <c r="L532" s="155"/>
      <c r="M532" s="155"/>
      <c r="N532" s="155"/>
      <c r="O532" s="155"/>
      <c r="P532" s="155"/>
      <c r="Q532" s="155"/>
      <c r="R532" s="155"/>
      <c r="S532" s="155"/>
      <c r="T532" s="155"/>
      <c r="U532" s="155"/>
      <c r="V532" s="155"/>
      <c r="W532" s="155"/>
      <c r="X532" s="155"/>
      <c r="Y532" s="155"/>
      <c r="Z532" s="155"/>
      <c r="AA532" s="155"/>
      <c r="AB532" s="155"/>
    </row>
    <row r="533">
      <c r="A533" s="155"/>
      <c r="B533" s="155"/>
      <c r="C533" s="813"/>
      <c r="D533" s="155"/>
      <c r="E533" s="858"/>
      <c r="F533" s="155"/>
      <c r="G533" s="858"/>
      <c r="H533" s="155"/>
      <c r="I533" s="155"/>
      <c r="J533" s="155"/>
      <c r="K533" s="155"/>
      <c r="L533" s="155"/>
      <c r="M533" s="155"/>
      <c r="N533" s="155"/>
      <c r="O533" s="155"/>
      <c r="P533" s="155"/>
      <c r="Q533" s="155"/>
      <c r="R533" s="155"/>
      <c r="S533" s="155"/>
      <c r="T533" s="155"/>
      <c r="U533" s="155"/>
      <c r="V533" s="155"/>
      <c r="W533" s="155"/>
      <c r="X533" s="155"/>
      <c r="Y533" s="155"/>
      <c r="Z533" s="155"/>
      <c r="AA533" s="155"/>
      <c r="AB533" s="155"/>
    </row>
    <row r="534">
      <c r="A534" s="155"/>
      <c r="B534" s="155"/>
      <c r="C534" s="813"/>
      <c r="D534" s="155"/>
      <c r="E534" s="858"/>
      <c r="F534" s="155"/>
      <c r="G534" s="858"/>
      <c r="H534" s="155"/>
      <c r="I534" s="155"/>
      <c r="J534" s="155"/>
      <c r="K534" s="155"/>
      <c r="L534" s="155"/>
      <c r="M534" s="155"/>
      <c r="N534" s="155"/>
      <c r="O534" s="155"/>
      <c r="P534" s="155"/>
      <c r="Q534" s="155"/>
      <c r="R534" s="155"/>
      <c r="S534" s="155"/>
      <c r="T534" s="155"/>
      <c r="U534" s="155"/>
      <c r="V534" s="155"/>
      <c r="W534" s="155"/>
      <c r="X534" s="155"/>
      <c r="Y534" s="155"/>
      <c r="Z534" s="155"/>
      <c r="AA534" s="155"/>
      <c r="AB534" s="155"/>
    </row>
    <row r="535">
      <c r="A535" s="155"/>
      <c r="B535" s="155"/>
      <c r="C535" s="813"/>
      <c r="D535" s="155"/>
      <c r="E535" s="858"/>
      <c r="F535" s="155"/>
      <c r="G535" s="858"/>
      <c r="H535" s="155"/>
      <c r="I535" s="155"/>
      <c r="J535" s="155"/>
      <c r="K535" s="155"/>
      <c r="L535" s="155"/>
      <c r="M535" s="155"/>
      <c r="N535" s="155"/>
      <c r="O535" s="155"/>
      <c r="P535" s="155"/>
      <c r="Q535" s="155"/>
      <c r="R535" s="155"/>
      <c r="S535" s="155"/>
      <c r="T535" s="155"/>
      <c r="U535" s="155"/>
      <c r="V535" s="155"/>
      <c r="W535" s="155"/>
      <c r="X535" s="155"/>
      <c r="Y535" s="155"/>
      <c r="Z535" s="155"/>
      <c r="AA535" s="155"/>
      <c r="AB535" s="155"/>
    </row>
    <row r="536">
      <c r="A536" s="155"/>
      <c r="B536" s="155"/>
      <c r="C536" s="813"/>
      <c r="D536" s="155"/>
      <c r="E536" s="858"/>
      <c r="F536" s="155"/>
      <c r="G536" s="858"/>
      <c r="H536" s="155"/>
      <c r="I536" s="155"/>
      <c r="J536" s="155"/>
      <c r="K536" s="155"/>
      <c r="L536" s="155"/>
      <c r="M536" s="155"/>
      <c r="N536" s="155"/>
      <c r="O536" s="155"/>
      <c r="P536" s="155"/>
      <c r="Q536" s="155"/>
      <c r="R536" s="155"/>
      <c r="S536" s="155"/>
      <c r="T536" s="155"/>
      <c r="U536" s="155"/>
      <c r="V536" s="155"/>
      <c r="W536" s="155"/>
      <c r="X536" s="155"/>
      <c r="Y536" s="155"/>
      <c r="Z536" s="155"/>
      <c r="AA536" s="155"/>
      <c r="AB536" s="155"/>
    </row>
    <row r="537">
      <c r="A537" s="155"/>
      <c r="B537" s="155"/>
      <c r="C537" s="813"/>
      <c r="D537" s="155"/>
      <c r="E537" s="858"/>
      <c r="F537" s="155"/>
      <c r="G537" s="858"/>
      <c r="H537" s="155"/>
      <c r="I537" s="155"/>
      <c r="J537" s="155"/>
      <c r="K537" s="155"/>
      <c r="L537" s="155"/>
      <c r="M537" s="155"/>
      <c r="N537" s="155"/>
      <c r="O537" s="155"/>
      <c r="P537" s="155"/>
      <c r="Q537" s="155"/>
      <c r="R537" s="155"/>
      <c r="S537" s="155"/>
      <c r="T537" s="155"/>
      <c r="U537" s="155"/>
      <c r="V537" s="155"/>
      <c r="W537" s="155"/>
      <c r="X537" s="155"/>
      <c r="Y537" s="155"/>
      <c r="Z537" s="155"/>
      <c r="AA537" s="155"/>
      <c r="AB537" s="155"/>
    </row>
    <row r="538">
      <c r="A538" s="155"/>
      <c r="B538" s="155"/>
      <c r="C538" s="813"/>
      <c r="D538" s="155"/>
      <c r="E538" s="858"/>
      <c r="F538" s="155"/>
      <c r="G538" s="858"/>
      <c r="H538" s="155"/>
      <c r="I538" s="155"/>
      <c r="J538" s="155"/>
      <c r="K538" s="155"/>
      <c r="L538" s="155"/>
      <c r="M538" s="155"/>
      <c r="N538" s="155"/>
      <c r="O538" s="155"/>
      <c r="P538" s="155"/>
      <c r="Q538" s="155"/>
      <c r="R538" s="155"/>
      <c r="S538" s="155"/>
      <c r="T538" s="155"/>
      <c r="U538" s="155"/>
      <c r="V538" s="155"/>
      <c r="W538" s="155"/>
      <c r="X538" s="155"/>
      <c r="Y538" s="155"/>
      <c r="Z538" s="155"/>
      <c r="AA538" s="155"/>
      <c r="AB538" s="155"/>
    </row>
    <row r="539">
      <c r="A539" s="155"/>
      <c r="B539" s="155"/>
      <c r="C539" s="813"/>
      <c r="D539" s="155"/>
      <c r="E539" s="858"/>
      <c r="F539" s="155"/>
      <c r="G539" s="858"/>
      <c r="H539" s="155"/>
      <c r="I539" s="155"/>
      <c r="J539" s="155"/>
      <c r="K539" s="155"/>
      <c r="L539" s="155"/>
      <c r="M539" s="155"/>
      <c r="N539" s="155"/>
      <c r="O539" s="155"/>
      <c r="P539" s="155"/>
      <c r="Q539" s="155"/>
      <c r="R539" s="155"/>
      <c r="S539" s="155"/>
      <c r="T539" s="155"/>
      <c r="U539" s="155"/>
      <c r="V539" s="155"/>
      <c r="W539" s="155"/>
      <c r="X539" s="155"/>
      <c r="Y539" s="155"/>
      <c r="Z539" s="155"/>
      <c r="AA539" s="155"/>
      <c r="AB539" s="155"/>
    </row>
    <row r="540">
      <c r="A540" s="155"/>
      <c r="B540" s="155"/>
      <c r="C540" s="813"/>
      <c r="D540" s="155"/>
      <c r="E540" s="858"/>
      <c r="F540" s="155"/>
      <c r="G540" s="858"/>
      <c r="H540" s="155"/>
      <c r="I540" s="155"/>
      <c r="J540" s="155"/>
      <c r="K540" s="155"/>
      <c r="L540" s="155"/>
      <c r="M540" s="155"/>
      <c r="N540" s="155"/>
      <c r="O540" s="155"/>
      <c r="P540" s="155"/>
      <c r="Q540" s="155"/>
      <c r="R540" s="155"/>
      <c r="S540" s="155"/>
      <c r="T540" s="155"/>
      <c r="U540" s="155"/>
      <c r="V540" s="155"/>
      <c r="W540" s="155"/>
      <c r="X540" s="155"/>
      <c r="Y540" s="155"/>
      <c r="Z540" s="155"/>
      <c r="AA540" s="155"/>
      <c r="AB540" s="155"/>
    </row>
    <row r="541">
      <c r="A541" s="155"/>
      <c r="B541" s="155"/>
      <c r="C541" s="813"/>
      <c r="D541" s="155"/>
      <c r="E541" s="858"/>
      <c r="F541" s="155"/>
      <c r="G541" s="858"/>
      <c r="H541" s="155"/>
      <c r="I541" s="155"/>
      <c r="J541" s="155"/>
      <c r="K541" s="155"/>
      <c r="L541" s="155"/>
      <c r="M541" s="155"/>
      <c r="N541" s="155"/>
      <c r="O541" s="155"/>
      <c r="P541" s="155"/>
      <c r="Q541" s="155"/>
      <c r="R541" s="155"/>
      <c r="S541" s="155"/>
      <c r="T541" s="155"/>
      <c r="U541" s="155"/>
      <c r="V541" s="155"/>
      <c r="W541" s="155"/>
      <c r="X541" s="155"/>
      <c r="Y541" s="155"/>
      <c r="Z541" s="155"/>
      <c r="AA541" s="155"/>
      <c r="AB541" s="155"/>
    </row>
    <row r="542">
      <c r="A542" s="155"/>
      <c r="B542" s="155"/>
      <c r="C542" s="813"/>
      <c r="D542" s="155"/>
      <c r="E542" s="858"/>
      <c r="F542" s="155"/>
      <c r="G542" s="858"/>
      <c r="H542" s="155"/>
      <c r="I542" s="155"/>
      <c r="J542" s="155"/>
      <c r="K542" s="155"/>
      <c r="L542" s="155"/>
      <c r="M542" s="155"/>
      <c r="N542" s="155"/>
      <c r="O542" s="155"/>
      <c r="P542" s="155"/>
      <c r="Q542" s="155"/>
      <c r="R542" s="155"/>
      <c r="S542" s="155"/>
      <c r="T542" s="155"/>
      <c r="U542" s="155"/>
      <c r="V542" s="155"/>
      <c r="W542" s="155"/>
      <c r="X542" s="155"/>
      <c r="Y542" s="155"/>
      <c r="Z542" s="155"/>
      <c r="AA542" s="155"/>
      <c r="AB542" s="155"/>
    </row>
    <row r="543">
      <c r="A543" s="155"/>
      <c r="B543" s="155"/>
      <c r="C543" s="813"/>
      <c r="D543" s="155"/>
      <c r="E543" s="858"/>
      <c r="F543" s="155"/>
      <c r="G543" s="858"/>
      <c r="H543" s="155"/>
      <c r="I543" s="155"/>
      <c r="J543" s="155"/>
      <c r="K543" s="155"/>
      <c r="L543" s="155"/>
      <c r="M543" s="155"/>
      <c r="N543" s="155"/>
      <c r="O543" s="155"/>
      <c r="P543" s="155"/>
      <c r="Q543" s="155"/>
      <c r="R543" s="155"/>
      <c r="S543" s="155"/>
      <c r="T543" s="155"/>
      <c r="U543" s="155"/>
      <c r="V543" s="155"/>
      <c r="W543" s="155"/>
      <c r="X543" s="155"/>
      <c r="Y543" s="155"/>
      <c r="Z543" s="155"/>
      <c r="AA543" s="155"/>
      <c r="AB543" s="155"/>
    </row>
    <row r="544">
      <c r="A544" s="155"/>
      <c r="B544" s="155"/>
      <c r="C544" s="813"/>
      <c r="D544" s="155"/>
      <c r="E544" s="858"/>
      <c r="F544" s="155"/>
      <c r="G544" s="858"/>
      <c r="H544" s="155"/>
      <c r="I544" s="155"/>
      <c r="J544" s="155"/>
      <c r="K544" s="155"/>
      <c r="L544" s="155"/>
      <c r="M544" s="155"/>
      <c r="N544" s="155"/>
      <c r="O544" s="155"/>
      <c r="P544" s="155"/>
      <c r="Q544" s="155"/>
      <c r="R544" s="155"/>
      <c r="S544" s="155"/>
      <c r="T544" s="155"/>
      <c r="U544" s="155"/>
      <c r="V544" s="155"/>
      <c r="W544" s="155"/>
      <c r="X544" s="155"/>
      <c r="Y544" s="155"/>
      <c r="Z544" s="155"/>
      <c r="AA544" s="155"/>
      <c r="AB544" s="155"/>
    </row>
    <row r="545">
      <c r="A545" s="155"/>
      <c r="B545" s="155"/>
      <c r="C545" s="813"/>
      <c r="D545" s="155"/>
      <c r="E545" s="858"/>
      <c r="F545" s="155"/>
      <c r="G545" s="858"/>
      <c r="H545" s="155"/>
      <c r="I545" s="155"/>
      <c r="J545" s="155"/>
      <c r="K545" s="155"/>
      <c r="L545" s="155"/>
      <c r="M545" s="155"/>
      <c r="N545" s="155"/>
      <c r="O545" s="155"/>
      <c r="P545" s="155"/>
      <c r="Q545" s="155"/>
      <c r="R545" s="155"/>
      <c r="S545" s="155"/>
      <c r="T545" s="155"/>
      <c r="U545" s="155"/>
      <c r="V545" s="155"/>
      <c r="W545" s="155"/>
      <c r="X545" s="155"/>
      <c r="Y545" s="155"/>
      <c r="Z545" s="155"/>
      <c r="AA545" s="155"/>
      <c r="AB545" s="155"/>
    </row>
    <row r="546">
      <c r="A546" s="155"/>
      <c r="B546" s="155"/>
      <c r="C546" s="813"/>
      <c r="D546" s="155"/>
      <c r="E546" s="858"/>
      <c r="F546" s="155"/>
      <c r="G546" s="858"/>
      <c r="H546" s="155"/>
      <c r="I546" s="155"/>
      <c r="J546" s="155"/>
      <c r="K546" s="155"/>
      <c r="L546" s="155"/>
      <c r="M546" s="155"/>
      <c r="N546" s="155"/>
      <c r="O546" s="155"/>
      <c r="P546" s="155"/>
      <c r="Q546" s="155"/>
      <c r="R546" s="155"/>
      <c r="S546" s="155"/>
      <c r="T546" s="155"/>
      <c r="U546" s="155"/>
      <c r="V546" s="155"/>
      <c r="W546" s="155"/>
      <c r="X546" s="155"/>
      <c r="Y546" s="155"/>
      <c r="Z546" s="155"/>
      <c r="AA546" s="155"/>
      <c r="AB546" s="155"/>
    </row>
    <row r="547">
      <c r="A547" s="155"/>
      <c r="B547" s="155"/>
      <c r="C547" s="813"/>
      <c r="D547" s="155"/>
      <c r="E547" s="858"/>
      <c r="F547" s="155"/>
      <c r="G547" s="858"/>
      <c r="H547" s="155"/>
      <c r="I547" s="155"/>
      <c r="J547" s="155"/>
      <c r="K547" s="155"/>
      <c r="L547" s="155"/>
      <c r="M547" s="155"/>
      <c r="N547" s="155"/>
      <c r="O547" s="155"/>
      <c r="P547" s="155"/>
      <c r="Q547" s="155"/>
      <c r="R547" s="155"/>
      <c r="S547" s="155"/>
      <c r="T547" s="155"/>
      <c r="U547" s="155"/>
      <c r="V547" s="155"/>
      <c r="W547" s="155"/>
      <c r="X547" s="155"/>
      <c r="Y547" s="155"/>
      <c r="Z547" s="155"/>
      <c r="AA547" s="155"/>
      <c r="AB547" s="155"/>
    </row>
    <row r="548">
      <c r="A548" s="155"/>
      <c r="B548" s="155"/>
      <c r="C548" s="813"/>
      <c r="D548" s="155"/>
      <c r="E548" s="858"/>
      <c r="F548" s="155"/>
      <c r="G548" s="858"/>
      <c r="H548" s="155"/>
      <c r="I548" s="155"/>
      <c r="J548" s="155"/>
      <c r="K548" s="155"/>
      <c r="L548" s="155"/>
      <c r="M548" s="155"/>
      <c r="N548" s="155"/>
      <c r="O548" s="155"/>
      <c r="P548" s="155"/>
      <c r="Q548" s="155"/>
      <c r="R548" s="155"/>
      <c r="S548" s="155"/>
      <c r="T548" s="155"/>
      <c r="U548" s="155"/>
      <c r="V548" s="155"/>
      <c r="W548" s="155"/>
      <c r="X548" s="155"/>
      <c r="Y548" s="155"/>
      <c r="Z548" s="155"/>
      <c r="AA548" s="155"/>
      <c r="AB548" s="155"/>
    </row>
    <row r="549">
      <c r="A549" s="155"/>
      <c r="B549" s="155"/>
      <c r="C549" s="813"/>
      <c r="D549" s="155"/>
      <c r="E549" s="858"/>
      <c r="F549" s="155"/>
      <c r="G549" s="858"/>
      <c r="H549" s="155"/>
      <c r="I549" s="155"/>
      <c r="J549" s="155"/>
      <c r="K549" s="155"/>
      <c r="L549" s="155"/>
      <c r="M549" s="155"/>
      <c r="N549" s="155"/>
      <c r="O549" s="155"/>
      <c r="P549" s="155"/>
      <c r="Q549" s="155"/>
      <c r="R549" s="155"/>
      <c r="S549" s="155"/>
      <c r="T549" s="155"/>
      <c r="U549" s="155"/>
      <c r="V549" s="155"/>
      <c r="W549" s="155"/>
      <c r="X549" s="155"/>
      <c r="Y549" s="155"/>
      <c r="Z549" s="155"/>
      <c r="AA549" s="155"/>
      <c r="AB549" s="155"/>
    </row>
    <row r="550">
      <c r="A550" s="155"/>
      <c r="B550" s="155"/>
      <c r="C550" s="813"/>
      <c r="D550" s="155"/>
      <c r="E550" s="858"/>
      <c r="F550" s="155"/>
      <c r="G550" s="858"/>
      <c r="H550" s="155"/>
      <c r="I550" s="155"/>
      <c r="J550" s="155"/>
      <c r="K550" s="155"/>
      <c r="L550" s="155"/>
      <c r="M550" s="155"/>
      <c r="N550" s="155"/>
      <c r="O550" s="155"/>
      <c r="P550" s="155"/>
      <c r="Q550" s="155"/>
      <c r="R550" s="155"/>
      <c r="S550" s="155"/>
      <c r="T550" s="155"/>
      <c r="U550" s="155"/>
      <c r="V550" s="155"/>
      <c r="W550" s="155"/>
      <c r="X550" s="155"/>
      <c r="Y550" s="155"/>
      <c r="Z550" s="155"/>
      <c r="AA550" s="155"/>
      <c r="AB550" s="155"/>
    </row>
    <row r="551">
      <c r="A551" s="155"/>
      <c r="B551" s="155"/>
      <c r="C551" s="813"/>
      <c r="D551" s="155"/>
      <c r="E551" s="858"/>
      <c r="F551" s="155"/>
      <c r="G551" s="858"/>
      <c r="H551" s="155"/>
      <c r="I551" s="155"/>
      <c r="J551" s="155"/>
      <c r="K551" s="155"/>
      <c r="L551" s="155"/>
      <c r="M551" s="155"/>
      <c r="N551" s="155"/>
      <c r="O551" s="155"/>
      <c r="P551" s="155"/>
      <c r="Q551" s="155"/>
      <c r="R551" s="155"/>
      <c r="S551" s="155"/>
      <c r="T551" s="155"/>
      <c r="U551" s="155"/>
      <c r="V551" s="155"/>
      <c r="W551" s="155"/>
      <c r="X551" s="155"/>
      <c r="Y551" s="155"/>
      <c r="Z551" s="155"/>
      <c r="AA551" s="155"/>
      <c r="AB551" s="155"/>
    </row>
    <row r="552">
      <c r="A552" s="155"/>
      <c r="B552" s="155"/>
      <c r="C552" s="813"/>
      <c r="D552" s="155"/>
      <c r="E552" s="858"/>
      <c r="F552" s="155"/>
      <c r="G552" s="858"/>
      <c r="H552" s="155"/>
      <c r="I552" s="155"/>
      <c r="J552" s="155"/>
      <c r="K552" s="155"/>
      <c r="L552" s="155"/>
      <c r="M552" s="155"/>
      <c r="N552" s="155"/>
      <c r="O552" s="155"/>
      <c r="P552" s="155"/>
      <c r="Q552" s="155"/>
      <c r="R552" s="155"/>
      <c r="S552" s="155"/>
      <c r="T552" s="155"/>
      <c r="U552" s="155"/>
      <c r="V552" s="155"/>
      <c r="W552" s="155"/>
      <c r="X552" s="155"/>
      <c r="Y552" s="155"/>
      <c r="Z552" s="155"/>
      <c r="AA552" s="155"/>
      <c r="AB552" s="155"/>
    </row>
    <row r="553">
      <c r="A553" s="155"/>
      <c r="B553" s="155"/>
      <c r="C553" s="813"/>
      <c r="D553" s="155"/>
      <c r="E553" s="858"/>
      <c r="F553" s="155"/>
      <c r="G553" s="858"/>
      <c r="H553" s="155"/>
      <c r="I553" s="155"/>
      <c r="J553" s="155"/>
      <c r="K553" s="155"/>
      <c r="L553" s="155"/>
      <c r="M553" s="155"/>
      <c r="N553" s="155"/>
      <c r="O553" s="155"/>
      <c r="P553" s="155"/>
      <c r="Q553" s="155"/>
      <c r="R553" s="155"/>
      <c r="S553" s="155"/>
      <c r="T553" s="155"/>
      <c r="U553" s="155"/>
      <c r="V553" s="155"/>
      <c r="W553" s="155"/>
      <c r="X553" s="155"/>
      <c r="Y553" s="155"/>
      <c r="Z553" s="155"/>
      <c r="AA553" s="155"/>
      <c r="AB553" s="155"/>
    </row>
    <row r="554">
      <c r="A554" s="155"/>
      <c r="B554" s="155"/>
      <c r="C554" s="813"/>
      <c r="D554" s="155"/>
      <c r="E554" s="858"/>
      <c r="F554" s="155"/>
      <c r="G554" s="858"/>
      <c r="H554" s="155"/>
      <c r="I554" s="155"/>
      <c r="J554" s="155"/>
      <c r="K554" s="155"/>
      <c r="L554" s="155"/>
      <c r="M554" s="155"/>
      <c r="N554" s="155"/>
      <c r="O554" s="155"/>
      <c r="P554" s="155"/>
      <c r="Q554" s="155"/>
      <c r="R554" s="155"/>
      <c r="S554" s="155"/>
      <c r="T554" s="155"/>
      <c r="U554" s="155"/>
      <c r="V554" s="155"/>
      <c r="W554" s="155"/>
      <c r="X554" s="155"/>
      <c r="Y554" s="155"/>
      <c r="Z554" s="155"/>
      <c r="AA554" s="155"/>
      <c r="AB554" s="155"/>
    </row>
    <row r="555">
      <c r="A555" s="155"/>
      <c r="B555" s="155"/>
      <c r="C555" s="813"/>
      <c r="D555" s="155"/>
      <c r="E555" s="858"/>
      <c r="F555" s="155"/>
      <c r="G555" s="858"/>
      <c r="H555" s="155"/>
      <c r="I555" s="155"/>
      <c r="J555" s="155"/>
      <c r="K555" s="155"/>
      <c r="L555" s="155"/>
      <c r="M555" s="155"/>
      <c r="N555" s="155"/>
      <c r="O555" s="155"/>
      <c r="P555" s="155"/>
      <c r="Q555" s="155"/>
      <c r="R555" s="155"/>
      <c r="S555" s="155"/>
      <c r="T555" s="155"/>
      <c r="U555" s="155"/>
      <c r="V555" s="155"/>
      <c r="W555" s="155"/>
      <c r="X555" s="155"/>
      <c r="Y555" s="155"/>
      <c r="Z555" s="155"/>
      <c r="AA555" s="155"/>
      <c r="AB555" s="155"/>
    </row>
    <row r="556">
      <c r="A556" s="155"/>
      <c r="B556" s="155"/>
      <c r="C556" s="813"/>
      <c r="D556" s="155"/>
      <c r="E556" s="858"/>
      <c r="F556" s="155"/>
      <c r="G556" s="858"/>
      <c r="H556" s="155"/>
      <c r="I556" s="155"/>
      <c r="J556" s="155"/>
      <c r="K556" s="155"/>
      <c r="L556" s="155"/>
      <c r="M556" s="155"/>
      <c r="N556" s="155"/>
      <c r="O556" s="155"/>
      <c r="P556" s="155"/>
      <c r="Q556" s="155"/>
      <c r="R556" s="155"/>
      <c r="S556" s="155"/>
      <c r="T556" s="155"/>
      <c r="U556" s="155"/>
      <c r="V556" s="155"/>
      <c r="W556" s="155"/>
      <c r="X556" s="155"/>
      <c r="Y556" s="155"/>
      <c r="Z556" s="155"/>
      <c r="AA556" s="155"/>
      <c r="AB556" s="155"/>
    </row>
    <row r="557">
      <c r="A557" s="155"/>
      <c r="B557" s="155"/>
      <c r="C557" s="813"/>
      <c r="D557" s="155"/>
      <c r="E557" s="858"/>
      <c r="F557" s="155"/>
      <c r="G557" s="858"/>
      <c r="H557" s="155"/>
      <c r="I557" s="155"/>
      <c r="J557" s="155"/>
      <c r="K557" s="155"/>
      <c r="L557" s="155"/>
      <c r="M557" s="155"/>
      <c r="N557" s="155"/>
      <c r="O557" s="155"/>
      <c r="P557" s="155"/>
      <c r="Q557" s="155"/>
      <c r="R557" s="155"/>
      <c r="S557" s="155"/>
      <c r="T557" s="155"/>
      <c r="U557" s="155"/>
      <c r="V557" s="155"/>
      <c r="W557" s="155"/>
      <c r="X557" s="155"/>
      <c r="Y557" s="155"/>
      <c r="Z557" s="155"/>
      <c r="AA557" s="155"/>
      <c r="AB557" s="155"/>
    </row>
    <row r="558">
      <c r="A558" s="155"/>
      <c r="B558" s="155"/>
      <c r="C558" s="813"/>
      <c r="D558" s="155"/>
      <c r="E558" s="858"/>
      <c r="F558" s="155"/>
      <c r="G558" s="858"/>
      <c r="H558" s="155"/>
      <c r="I558" s="155"/>
      <c r="J558" s="155"/>
      <c r="K558" s="155"/>
      <c r="L558" s="155"/>
      <c r="M558" s="155"/>
      <c r="N558" s="155"/>
      <c r="O558" s="155"/>
      <c r="P558" s="155"/>
      <c r="Q558" s="155"/>
      <c r="R558" s="155"/>
      <c r="S558" s="155"/>
      <c r="T558" s="155"/>
      <c r="U558" s="155"/>
      <c r="V558" s="155"/>
      <c r="W558" s="155"/>
      <c r="X558" s="155"/>
      <c r="Y558" s="155"/>
      <c r="Z558" s="155"/>
      <c r="AA558" s="155"/>
      <c r="AB558" s="155"/>
    </row>
    <row r="559">
      <c r="A559" s="155"/>
      <c r="B559" s="155"/>
      <c r="C559" s="813"/>
      <c r="D559" s="155"/>
      <c r="E559" s="858"/>
      <c r="F559" s="155"/>
      <c r="G559" s="858"/>
      <c r="H559" s="155"/>
      <c r="I559" s="155"/>
      <c r="J559" s="155"/>
      <c r="K559" s="155"/>
      <c r="L559" s="155"/>
      <c r="M559" s="155"/>
      <c r="N559" s="155"/>
      <c r="O559" s="155"/>
      <c r="P559" s="155"/>
      <c r="Q559" s="155"/>
      <c r="R559" s="155"/>
      <c r="S559" s="155"/>
      <c r="T559" s="155"/>
      <c r="U559" s="155"/>
      <c r="V559" s="155"/>
      <c r="W559" s="155"/>
      <c r="X559" s="155"/>
      <c r="Y559" s="155"/>
      <c r="Z559" s="155"/>
      <c r="AA559" s="155"/>
      <c r="AB559" s="155"/>
    </row>
    <row r="560">
      <c r="A560" s="155"/>
      <c r="B560" s="155"/>
      <c r="C560" s="813"/>
      <c r="D560" s="155"/>
      <c r="E560" s="858"/>
      <c r="F560" s="155"/>
      <c r="G560" s="858"/>
      <c r="H560" s="155"/>
      <c r="I560" s="155"/>
      <c r="J560" s="155"/>
      <c r="K560" s="155"/>
      <c r="L560" s="155"/>
      <c r="M560" s="155"/>
      <c r="N560" s="155"/>
      <c r="O560" s="155"/>
      <c r="P560" s="155"/>
      <c r="Q560" s="155"/>
      <c r="R560" s="155"/>
      <c r="S560" s="155"/>
      <c r="T560" s="155"/>
      <c r="U560" s="155"/>
      <c r="V560" s="155"/>
      <c r="W560" s="155"/>
      <c r="X560" s="155"/>
      <c r="Y560" s="155"/>
      <c r="Z560" s="155"/>
      <c r="AA560" s="155"/>
      <c r="AB560" s="155"/>
    </row>
    <row r="561">
      <c r="A561" s="155"/>
      <c r="B561" s="155"/>
      <c r="C561" s="813"/>
      <c r="D561" s="155"/>
      <c r="E561" s="858"/>
      <c r="F561" s="155"/>
      <c r="G561" s="858"/>
      <c r="H561" s="155"/>
      <c r="I561" s="155"/>
      <c r="J561" s="155"/>
      <c r="K561" s="155"/>
      <c r="L561" s="155"/>
      <c r="M561" s="155"/>
      <c r="N561" s="155"/>
      <c r="O561" s="155"/>
      <c r="P561" s="155"/>
      <c r="Q561" s="155"/>
      <c r="R561" s="155"/>
      <c r="S561" s="155"/>
      <c r="T561" s="155"/>
      <c r="U561" s="155"/>
      <c r="V561" s="155"/>
      <c r="W561" s="155"/>
      <c r="X561" s="155"/>
      <c r="Y561" s="155"/>
      <c r="Z561" s="155"/>
      <c r="AA561" s="155"/>
      <c r="AB561" s="155"/>
    </row>
    <row r="562">
      <c r="A562" s="155"/>
      <c r="B562" s="155"/>
      <c r="C562" s="813"/>
      <c r="D562" s="155"/>
      <c r="E562" s="858"/>
      <c r="F562" s="155"/>
      <c r="G562" s="858"/>
      <c r="H562" s="155"/>
      <c r="I562" s="155"/>
      <c r="J562" s="155"/>
      <c r="K562" s="155"/>
      <c r="L562" s="155"/>
      <c r="M562" s="155"/>
      <c r="N562" s="155"/>
      <c r="O562" s="155"/>
      <c r="P562" s="155"/>
      <c r="Q562" s="155"/>
      <c r="R562" s="155"/>
      <c r="S562" s="155"/>
      <c r="T562" s="155"/>
      <c r="U562" s="155"/>
      <c r="V562" s="155"/>
      <c r="W562" s="155"/>
      <c r="X562" s="155"/>
      <c r="Y562" s="155"/>
      <c r="Z562" s="155"/>
      <c r="AA562" s="155"/>
      <c r="AB562" s="155"/>
    </row>
    <row r="563">
      <c r="A563" s="155"/>
      <c r="B563" s="155"/>
      <c r="C563" s="813"/>
      <c r="D563" s="155"/>
      <c r="E563" s="858"/>
      <c r="F563" s="155"/>
      <c r="G563" s="858"/>
      <c r="H563" s="155"/>
      <c r="I563" s="155"/>
      <c r="J563" s="155"/>
      <c r="K563" s="155"/>
      <c r="L563" s="155"/>
      <c r="M563" s="155"/>
      <c r="N563" s="155"/>
      <c r="O563" s="155"/>
      <c r="P563" s="155"/>
      <c r="Q563" s="155"/>
      <c r="R563" s="155"/>
      <c r="S563" s="155"/>
      <c r="T563" s="155"/>
      <c r="U563" s="155"/>
      <c r="V563" s="155"/>
      <c r="W563" s="155"/>
      <c r="X563" s="155"/>
      <c r="Y563" s="155"/>
      <c r="Z563" s="155"/>
      <c r="AA563" s="155"/>
      <c r="AB563" s="155"/>
    </row>
    <row r="564">
      <c r="A564" s="155"/>
      <c r="B564" s="155"/>
      <c r="C564" s="813"/>
      <c r="D564" s="155"/>
      <c r="E564" s="858"/>
      <c r="F564" s="155"/>
      <c r="G564" s="858"/>
      <c r="H564" s="155"/>
      <c r="I564" s="155"/>
      <c r="J564" s="155"/>
      <c r="K564" s="155"/>
      <c r="L564" s="155"/>
      <c r="M564" s="155"/>
      <c r="N564" s="155"/>
      <c r="O564" s="155"/>
      <c r="P564" s="155"/>
      <c r="Q564" s="155"/>
      <c r="R564" s="155"/>
      <c r="S564" s="155"/>
      <c r="T564" s="155"/>
      <c r="U564" s="155"/>
      <c r="V564" s="155"/>
      <c r="W564" s="155"/>
      <c r="X564" s="155"/>
      <c r="Y564" s="155"/>
      <c r="Z564" s="155"/>
      <c r="AA564" s="155"/>
      <c r="AB564" s="155"/>
    </row>
    <row r="565">
      <c r="A565" s="155"/>
      <c r="B565" s="155"/>
      <c r="C565" s="813"/>
      <c r="D565" s="155"/>
      <c r="E565" s="858"/>
      <c r="F565" s="155"/>
      <c r="G565" s="858"/>
      <c r="H565" s="155"/>
      <c r="I565" s="155"/>
      <c r="J565" s="155"/>
      <c r="K565" s="155"/>
      <c r="L565" s="155"/>
      <c r="M565" s="155"/>
      <c r="N565" s="155"/>
      <c r="O565" s="155"/>
      <c r="P565" s="155"/>
      <c r="Q565" s="155"/>
      <c r="R565" s="155"/>
      <c r="S565" s="155"/>
      <c r="T565" s="155"/>
      <c r="U565" s="155"/>
      <c r="V565" s="155"/>
      <c r="W565" s="155"/>
      <c r="X565" s="155"/>
      <c r="Y565" s="155"/>
      <c r="Z565" s="155"/>
      <c r="AA565" s="155"/>
      <c r="AB565" s="155"/>
    </row>
    <row r="566">
      <c r="A566" s="155"/>
      <c r="B566" s="155"/>
      <c r="C566" s="813"/>
      <c r="D566" s="155"/>
      <c r="E566" s="858"/>
      <c r="F566" s="155"/>
      <c r="G566" s="858"/>
      <c r="H566" s="155"/>
      <c r="I566" s="155"/>
      <c r="J566" s="155"/>
      <c r="K566" s="155"/>
      <c r="L566" s="155"/>
      <c r="M566" s="155"/>
      <c r="N566" s="155"/>
      <c r="O566" s="155"/>
      <c r="P566" s="155"/>
      <c r="Q566" s="155"/>
      <c r="R566" s="155"/>
      <c r="S566" s="155"/>
      <c r="T566" s="155"/>
      <c r="U566" s="155"/>
      <c r="V566" s="155"/>
      <c r="W566" s="155"/>
      <c r="X566" s="155"/>
      <c r="Y566" s="155"/>
      <c r="Z566" s="155"/>
      <c r="AA566" s="155"/>
      <c r="AB566" s="155"/>
    </row>
    <row r="567">
      <c r="A567" s="155"/>
      <c r="B567" s="155"/>
      <c r="C567" s="813"/>
      <c r="D567" s="155"/>
      <c r="E567" s="858"/>
      <c r="F567" s="155"/>
      <c r="G567" s="858"/>
      <c r="H567" s="155"/>
      <c r="I567" s="155"/>
      <c r="J567" s="155"/>
      <c r="K567" s="155"/>
      <c r="L567" s="155"/>
      <c r="M567" s="155"/>
      <c r="N567" s="155"/>
      <c r="O567" s="155"/>
      <c r="P567" s="155"/>
      <c r="Q567" s="155"/>
      <c r="R567" s="155"/>
      <c r="S567" s="155"/>
      <c r="T567" s="155"/>
      <c r="U567" s="155"/>
      <c r="V567" s="155"/>
      <c r="W567" s="155"/>
      <c r="X567" s="155"/>
      <c r="Y567" s="155"/>
      <c r="Z567" s="155"/>
      <c r="AA567" s="155"/>
      <c r="AB567" s="155"/>
    </row>
    <row r="568">
      <c r="A568" s="155"/>
      <c r="B568" s="155"/>
      <c r="C568" s="813"/>
      <c r="D568" s="155"/>
      <c r="E568" s="858"/>
      <c r="F568" s="155"/>
      <c r="G568" s="858"/>
      <c r="H568" s="155"/>
      <c r="I568" s="155"/>
      <c r="J568" s="155"/>
      <c r="K568" s="155"/>
      <c r="L568" s="155"/>
      <c r="M568" s="155"/>
      <c r="N568" s="155"/>
      <c r="O568" s="155"/>
      <c r="P568" s="155"/>
      <c r="Q568" s="155"/>
      <c r="R568" s="155"/>
      <c r="S568" s="155"/>
      <c r="T568" s="155"/>
      <c r="U568" s="155"/>
      <c r="V568" s="155"/>
      <c r="W568" s="155"/>
      <c r="X568" s="155"/>
      <c r="Y568" s="155"/>
      <c r="Z568" s="155"/>
      <c r="AA568" s="155"/>
      <c r="AB568" s="155"/>
    </row>
    <row r="569">
      <c r="A569" s="155"/>
      <c r="B569" s="155"/>
      <c r="C569" s="813"/>
      <c r="D569" s="155"/>
      <c r="E569" s="858"/>
      <c r="F569" s="155"/>
      <c r="G569" s="858"/>
      <c r="H569" s="155"/>
      <c r="I569" s="155"/>
      <c r="J569" s="155"/>
      <c r="K569" s="155"/>
      <c r="L569" s="155"/>
      <c r="M569" s="155"/>
      <c r="N569" s="155"/>
      <c r="O569" s="155"/>
      <c r="P569" s="155"/>
      <c r="Q569" s="155"/>
      <c r="R569" s="155"/>
      <c r="S569" s="155"/>
      <c r="T569" s="155"/>
      <c r="U569" s="155"/>
      <c r="V569" s="155"/>
      <c r="W569" s="155"/>
      <c r="X569" s="155"/>
      <c r="Y569" s="155"/>
      <c r="Z569" s="155"/>
      <c r="AA569" s="155"/>
      <c r="AB569" s="155"/>
    </row>
    <row r="570">
      <c r="A570" s="155"/>
      <c r="B570" s="155"/>
      <c r="C570" s="813"/>
      <c r="D570" s="155"/>
      <c r="E570" s="858"/>
      <c r="F570" s="155"/>
      <c r="G570" s="858"/>
      <c r="H570" s="155"/>
      <c r="I570" s="155"/>
      <c r="J570" s="155"/>
      <c r="K570" s="155"/>
      <c r="L570" s="155"/>
      <c r="M570" s="155"/>
      <c r="N570" s="155"/>
      <c r="O570" s="155"/>
      <c r="P570" s="155"/>
      <c r="Q570" s="155"/>
      <c r="R570" s="155"/>
      <c r="S570" s="155"/>
      <c r="T570" s="155"/>
      <c r="U570" s="155"/>
      <c r="V570" s="155"/>
      <c r="W570" s="155"/>
      <c r="X570" s="155"/>
      <c r="Y570" s="155"/>
      <c r="Z570" s="155"/>
      <c r="AA570" s="155"/>
      <c r="AB570" s="155"/>
    </row>
    <row r="571">
      <c r="A571" s="155"/>
      <c r="B571" s="155"/>
      <c r="C571" s="813"/>
      <c r="D571" s="155"/>
      <c r="E571" s="858"/>
      <c r="F571" s="155"/>
      <c r="G571" s="858"/>
      <c r="H571" s="155"/>
      <c r="I571" s="155"/>
      <c r="J571" s="155"/>
      <c r="K571" s="155"/>
      <c r="L571" s="155"/>
      <c r="M571" s="155"/>
      <c r="N571" s="155"/>
      <c r="O571" s="155"/>
      <c r="P571" s="155"/>
      <c r="Q571" s="155"/>
      <c r="R571" s="155"/>
      <c r="S571" s="155"/>
      <c r="T571" s="155"/>
      <c r="U571" s="155"/>
      <c r="V571" s="155"/>
      <c r="W571" s="155"/>
      <c r="X571" s="155"/>
      <c r="Y571" s="155"/>
      <c r="Z571" s="155"/>
      <c r="AA571" s="155"/>
      <c r="AB571" s="155"/>
    </row>
    <row r="572">
      <c r="A572" s="155"/>
      <c r="B572" s="155"/>
      <c r="C572" s="813"/>
      <c r="D572" s="155"/>
      <c r="E572" s="858"/>
      <c r="F572" s="155"/>
      <c r="G572" s="858"/>
      <c r="H572" s="155"/>
      <c r="I572" s="155"/>
      <c r="J572" s="155"/>
      <c r="K572" s="155"/>
      <c r="L572" s="155"/>
      <c r="M572" s="155"/>
      <c r="N572" s="155"/>
      <c r="O572" s="155"/>
      <c r="P572" s="155"/>
      <c r="Q572" s="155"/>
      <c r="R572" s="155"/>
      <c r="S572" s="155"/>
      <c r="T572" s="155"/>
      <c r="U572" s="155"/>
      <c r="V572" s="155"/>
      <c r="W572" s="155"/>
      <c r="X572" s="155"/>
      <c r="Y572" s="155"/>
      <c r="Z572" s="155"/>
      <c r="AA572" s="155"/>
      <c r="AB572" s="155"/>
    </row>
    <row r="573">
      <c r="A573" s="155"/>
      <c r="B573" s="155"/>
      <c r="C573" s="813"/>
      <c r="D573" s="155"/>
      <c r="E573" s="858"/>
      <c r="F573" s="155"/>
      <c r="G573" s="858"/>
      <c r="H573" s="155"/>
      <c r="I573" s="155"/>
      <c r="J573" s="155"/>
      <c r="K573" s="155"/>
      <c r="L573" s="155"/>
      <c r="M573" s="155"/>
      <c r="N573" s="155"/>
      <c r="O573" s="155"/>
      <c r="P573" s="155"/>
      <c r="Q573" s="155"/>
      <c r="R573" s="155"/>
      <c r="S573" s="155"/>
      <c r="T573" s="155"/>
      <c r="U573" s="155"/>
      <c r="V573" s="155"/>
      <c r="W573" s="155"/>
      <c r="X573" s="155"/>
      <c r="Y573" s="155"/>
      <c r="Z573" s="155"/>
      <c r="AA573" s="155"/>
      <c r="AB573" s="155"/>
    </row>
    <row r="574">
      <c r="A574" s="155"/>
      <c r="B574" s="155"/>
      <c r="C574" s="813"/>
      <c r="D574" s="155"/>
      <c r="E574" s="858"/>
      <c r="F574" s="155"/>
      <c r="G574" s="858"/>
      <c r="H574" s="155"/>
      <c r="I574" s="155"/>
      <c r="J574" s="155"/>
      <c r="K574" s="155"/>
      <c r="L574" s="155"/>
      <c r="M574" s="155"/>
      <c r="N574" s="155"/>
      <c r="O574" s="155"/>
      <c r="P574" s="155"/>
      <c r="Q574" s="155"/>
      <c r="R574" s="155"/>
      <c r="S574" s="155"/>
      <c r="T574" s="155"/>
      <c r="U574" s="155"/>
      <c r="V574" s="155"/>
      <c r="W574" s="155"/>
      <c r="X574" s="155"/>
      <c r="Y574" s="155"/>
      <c r="Z574" s="155"/>
      <c r="AA574" s="155"/>
      <c r="AB574" s="155"/>
    </row>
    <row r="575">
      <c r="A575" s="155"/>
      <c r="B575" s="155"/>
      <c r="C575" s="813"/>
      <c r="D575" s="155"/>
      <c r="E575" s="858"/>
      <c r="F575" s="155"/>
      <c r="G575" s="858"/>
      <c r="H575" s="155"/>
      <c r="I575" s="155"/>
      <c r="J575" s="155"/>
      <c r="K575" s="155"/>
      <c r="L575" s="155"/>
      <c r="M575" s="155"/>
      <c r="N575" s="155"/>
      <c r="O575" s="155"/>
      <c r="P575" s="155"/>
      <c r="Q575" s="155"/>
      <c r="R575" s="155"/>
      <c r="S575" s="155"/>
      <c r="T575" s="155"/>
      <c r="U575" s="155"/>
      <c r="V575" s="155"/>
      <c r="W575" s="155"/>
      <c r="X575" s="155"/>
      <c r="Y575" s="155"/>
      <c r="Z575" s="155"/>
      <c r="AA575" s="155"/>
      <c r="AB575" s="155"/>
    </row>
    <row r="576">
      <c r="A576" s="155"/>
      <c r="B576" s="155"/>
      <c r="C576" s="813"/>
      <c r="D576" s="155"/>
      <c r="E576" s="858"/>
      <c r="F576" s="155"/>
      <c r="G576" s="858"/>
      <c r="H576" s="155"/>
      <c r="I576" s="155"/>
      <c r="J576" s="155"/>
      <c r="K576" s="155"/>
      <c r="L576" s="155"/>
      <c r="M576" s="155"/>
      <c r="N576" s="155"/>
      <c r="O576" s="155"/>
      <c r="P576" s="155"/>
      <c r="Q576" s="155"/>
      <c r="R576" s="155"/>
      <c r="S576" s="155"/>
      <c r="T576" s="155"/>
      <c r="U576" s="155"/>
      <c r="V576" s="155"/>
      <c r="W576" s="155"/>
      <c r="X576" s="155"/>
      <c r="Y576" s="155"/>
      <c r="Z576" s="155"/>
      <c r="AA576" s="155"/>
      <c r="AB576" s="155"/>
    </row>
    <row r="577">
      <c r="A577" s="155"/>
      <c r="B577" s="155"/>
      <c r="C577" s="813"/>
      <c r="D577" s="155"/>
      <c r="E577" s="858"/>
      <c r="F577" s="155"/>
      <c r="G577" s="858"/>
      <c r="H577" s="155"/>
      <c r="I577" s="155"/>
      <c r="J577" s="155"/>
      <c r="K577" s="155"/>
      <c r="L577" s="155"/>
      <c r="M577" s="155"/>
      <c r="N577" s="155"/>
      <c r="O577" s="155"/>
      <c r="P577" s="155"/>
      <c r="Q577" s="155"/>
      <c r="R577" s="155"/>
      <c r="S577" s="155"/>
      <c r="T577" s="155"/>
      <c r="U577" s="155"/>
      <c r="V577" s="155"/>
      <c r="W577" s="155"/>
      <c r="X577" s="155"/>
      <c r="Y577" s="155"/>
      <c r="Z577" s="155"/>
      <c r="AA577" s="155"/>
      <c r="AB577" s="155"/>
    </row>
    <row r="578">
      <c r="A578" s="155"/>
      <c r="B578" s="155"/>
      <c r="C578" s="813"/>
      <c r="D578" s="155"/>
      <c r="E578" s="858"/>
      <c r="F578" s="155"/>
      <c r="G578" s="858"/>
      <c r="H578" s="155"/>
      <c r="I578" s="155"/>
      <c r="J578" s="155"/>
      <c r="K578" s="155"/>
      <c r="L578" s="155"/>
      <c r="M578" s="155"/>
      <c r="N578" s="155"/>
      <c r="O578" s="155"/>
      <c r="P578" s="155"/>
      <c r="Q578" s="155"/>
      <c r="R578" s="155"/>
      <c r="S578" s="155"/>
      <c r="T578" s="155"/>
      <c r="U578" s="155"/>
      <c r="V578" s="155"/>
      <c r="W578" s="155"/>
      <c r="X578" s="155"/>
      <c r="Y578" s="155"/>
      <c r="Z578" s="155"/>
      <c r="AA578" s="155"/>
      <c r="AB578" s="155"/>
    </row>
    <row r="579">
      <c r="A579" s="155"/>
      <c r="B579" s="155"/>
      <c r="C579" s="813"/>
      <c r="D579" s="155"/>
      <c r="E579" s="858"/>
      <c r="F579" s="155"/>
      <c r="G579" s="858"/>
      <c r="H579" s="155"/>
      <c r="I579" s="155"/>
      <c r="J579" s="155"/>
      <c r="K579" s="155"/>
      <c r="L579" s="155"/>
      <c r="M579" s="155"/>
      <c r="N579" s="155"/>
      <c r="O579" s="155"/>
      <c r="P579" s="155"/>
      <c r="Q579" s="155"/>
      <c r="R579" s="155"/>
      <c r="S579" s="155"/>
      <c r="T579" s="155"/>
      <c r="U579" s="155"/>
      <c r="V579" s="155"/>
      <c r="W579" s="155"/>
      <c r="X579" s="155"/>
      <c r="Y579" s="155"/>
      <c r="Z579" s="155"/>
      <c r="AA579" s="155"/>
      <c r="AB579" s="155"/>
    </row>
    <row r="580">
      <c r="A580" s="155"/>
      <c r="B580" s="155"/>
      <c r="C580" s="813"/>
      <c r="D580" s="155"/>
      <c r="E580" s="858"/>
      <c r="F580" s="155"/>
      <c r="G580" s="858"/>
      <c r="H580" s="155"/>
      <c r="I580" s="155"/>
      <c r="J580" s="155"/>
      <c r="K580" s="155"/>
      <c r="L580" s="155"/>
      <c r="M580" s="155"/>
      <c r="N580" s="155"/>
      <c r="O580" s="155"/>
      <c r="P580" s="155"/>
      <c r="Q580" s="155"/>
      <c r="R580" s="155"/>
      <c r="S580" s="155"/>
      <c r="T580" s="155"/>
      <c r="U580" s="155"/>
      <c r="V580" s="155"/>
      <c r="W580" s="155"/>
      <c r="X580" s="155"/>
      <c r="Y580" s="155"/>
      <c r="Z580" s="155"/>
      <c r="AA580" s="155"/>
      <c r="AB580" s="155"/>
    </row>
    <row r="581">
      <c r="A581" s="155"/>
      <c r="B581" s="155"/>
      <c r="C581" s="813"/>
      <c r="D581" s="155"/>
      <c r="E581" s="858"/>
      <c r="F581" s="155"/>
      <c r="G581" s="858"/>
      <c r="H581" s="155"/>
      <c r="I581" s="155"/>
      <c r="J581" s="155"/>
      <c r="K581" s="155"/>
      <c r="L581" s="155"/>
      <c r="M581" s="155"/>
      <c r="N581" s="155"/>
      <c r="O581" s="155"/>
      <c r="P581" s="155"/>
      <c r="Q581" s="155"/>
      <c r="R581" s="155"/>
      <c r="S581" s="155"/>
      <c r="T581" s="155"/>
      <c r="U581" s="155"/>
      <c r="V581" s="155"/>
      <c r="W581" s="155"/>
      <c r="X581" s="155"/>
      <c r="Y581" s="155"/>
      <c r="Z581" s="155"/>
      <c r="AA581" s="155"/>
      <c r="AB581" s="155"/>
    </row>
    <row r="582">
      <c r="A582" s="155"/>
      <c r="B582" s="155"/>
      <c r="C582" s="813"/>
      <c r="D582" s="155"/>
      <c r="E582" s="858"/>
      <c r="F582" s="155"/>
      <c r="G582" s="858"/>
      <c r="H582" s="155"/>
      <c r="I582" s="155"/>
      <c r="J582" s="155"/>
      <c r="K582" s="155"/>
      <c r="L582" s="155"/>
      <c r="M582" s="155"/>
      <c r="N582" s="155"/>
      <c r="O582" s="155"/>
      <c r="P582" s="155"/>
      <c r="Q582" s="155"/>
      <c r="R582" s="155"/>
      <c r="S582" s="155"/>
      <c r="T582" s="155"/>
      <c r="U582" s="155"/>
      <c r="V582" s="155"/>
      <c r="W582" s="155"/>
      <c r="X582" s="155"/>
      <c r="Y582" s="155"/>
      <c r="Z582" s="155"/>
      <c r="AA582" s="155"/>
      <c r="AB582" s="155"/>
    </row>
    <row r="583">
      <c r="A583" s="155"/>
      <c r="B583" s="155"/>
      <c r="C583" s="813"/>
      <c r="D583" s="155"/>
      <c r="E583" s="858"/>
      <c r="F583" s="155"/>
      <c r="G583" s="858"/>
      <c r="H583" s="155"/>
      <c r="I583" s="155"/>
      <c r="J583" s="155"/>
      <c r="K583" s="155"/>
      <c r="L583" s="155"/>
      <c r="M583" s="155"/>
      <c r="N583" s="155"/>
      <c r="O583" s="155"/>
      <c r="P583" s="155"/>
      <c r="Q583" s="155"/>
      <c r="R583" s="155"/>
      <c r="S583" s="155"/>
      <c r="T583" s="155"/>
      <c r="U583" s="155"/>
      <c r="V583" s="155"/>
      <c r="W583" s="155"/>
      <c r="X583" s="155"/>
      <c r="Y583" s="155"/>
      <c r="Z583" s="155"/>
      <c r="AA583" s="155"/>
      <c r="AB583" s="155"/>
    </row>
    <row r="584">
      <c r="A584" s="155"/>
      <c r="B584" s="155"/>
      <c r="C584" s="813"/>
      <c r="D584" s="155"/>
      <c r="E584" s="858"/>
      <c r="F584" s="155"/>
      <c r="G584" s="858"/>
      <c r="H584" s="155"/>
      <c r="I584" s="155"/>
      <c r="J584" s="155"/>
      <c r="K584" s="155"/>
      <c r="L584" s="155"/>
      <c r="M584" s="155"/>
      <c r="N584" s="155"/>
      <c r="O584" s="155"/>
      <c r="P584" s="155"/>
      <c r="Q584" s="155"/>
      <c r="R584" s="155"/>
      <c r="S584" s="155"/>
      <c r="T584" s="155"/>
      <c r="U584" s="155"/>
      <c r="V584" s="155"/>
      <c r="W584" s="155"/>
      <c r="X584" s="155"/>
      <c r="Y584" s="155"/>
      <c r="Z584" s="155"/>
      <c r="AA584" s="155"/>
      <c r="AB584" s="155"/>
    </row>
    <row r="585">
      <c r="A585" s="155"/>
      <c r="B585" s="155"/>
      <c r="C585" s="813"/>
      <c r="D585" s="155"/>
      <c r="E585" s="858"/>
      <c r="F585" s="155"/>
      <c r="G585" s="858"/>
      <c r="H585" s="155"/>
      <c r="I585" s="155"/>
      <c r="J585" s="155"/>
      <c r="K585" s="155"/>
      <c r="L585" s="155"/>
      <c r="M585" s="155"/>
      <c r="N585" s="155"/>
      <c r="O585" s="155"/>
      <c r="P585" s="155"/>
      <c r="Q585" s="155"/>
      <c r="R585" s="155"/>
      <c r="S585" s="155"/>
      <c r="T585" s="155"/>
      <c r="U585" s="155"/>
      <c r="V585" s="155"/>
      <c r="W585" s="155"/>
      <c r="X585" s="155"/>
      <c r="Y585" s="155"/>
      <c r="Z585" s="155"/>
      <c r="AA585" s="155"/>
      <c r="AB585" s="155"/>
    </row>
    <row r="586">
      <c r="A586" s="155"/>
      <c r="B586" s="155"/>
      <c r="C586" s="813"/>
      <c r="D586" s="155"/>
      <c r="E586" s="858"/>
      <c r="F586" s="155"/>
      <c r="G586" s="858"/>
      <c r="H586" s="155"/>
      <c r="I586" s="155"/>
      <c r="J586" s="155"/>
      <c r="K586" s="155"/>
      <c r="L586" s="155"/>
      <c r="M586" s="155"/>
      <c r="N586" s="155"/>
      <c r="O586" s="155"/>
      <c r="P586" s="155"/>
      <c r="Q586" s="155"/>
      <c r="R586" s="155"/>
      <c r="S586" s="155"/>
      <c r="T586" s="155"/>
      <c r="U586" s="155"/>
      <c r="V586" s="155"/>
      <c r="W586" s="155"/>
      <c r="X586" s="155"/>
      <c r="Y586" s="155"/>
      <c r="Z586" s="155"/>
      <c r="AA586" s="155"/>
      <c r="AB586" s="155"/>
    </row>
    <row r="587">
      <c r="A587" s="155"/>
      <c r="B587" s="155"/>
      <c r="C587" s="813"/>
      <c r="D587" s="155"/>
      <c r="E587" s="858"/>
      <c r="F587" s="155"/>
      <c r="G587" s="858"/>
      <c r="H587" s="155"/>
      <c r="I587" s="155"/>
      <c r="J587" s="155"/>
      <c r="K587" s="155"/>
      <c r="L587" s="155"/>
      <c r="M587" s="155"/>
      <c r="N587" s="155"/>
      <c r="O587" s="155"/>
      <c r="P587" s="155"/>
      <c r="Q587" s="155"/>
      <c r="R587" s="155"/>
      <c r="S587" s="155"/>
      <c r="T587" s="155"/>
      <c r="U587" s="155"/>
      <c r="V587" s="155"/>
      <c r="W587" s="155"/>
      <c r="X587" s="155"/>
      <c r="Y587" s="155"/>
      <c r="Z587" s="155"/>
      <c r="AA587" s="155"/>
      <c r="AB587" s="155"/>
    </row>
    <row r="588">
      <c r="A588" s="155"/>
      <c r="B588" s="155"/>
      <c r="C588" s="813"/>
      <c r="D588" s="155"/>
      <c r="E588" s="858"/>
      <c r="F588" s="155"/>
      <c r="G588" s="858"/>
      <c r="H588" s="155"/>
      <c r="I588" s="155"/>
      <c r="J588" s="155"/>
      <c r="K588" s="155"/>
      <c r="L588" s="155"/>
      <c r="M588" s="155"/>
      <c r="N588" s="155"/>
      <c r="O588" s="155"/>
      <c r="P588" s="155"/>
      <c r="Q588" s="155"/>
      <c r="R588" s="155"/>
      <c r="S588" s="155"/>
      <c r="T588" s="155"/>
      <c r="U588" s="155"/>
      <c r="V588" s="155"/>
      <c r="W588" s="155"/>
      <c r="X588" s="155"/>
      <c r="Y588" s="155"/>
      <c r="Z588" s="155"/>
      <c r="AA588" s="155"/>
      <c r="AB588" s="155"/>
    </row>
    <row r="589">
      <c r="A589" s="155"/>
      <c r="B589" s="155"/>
      <c r="C589" s="813"/>
      <c r="D589" s="155"/>
      <c r="E589" s="858"/>
      <c r="F589" s="155"/>
      <c r="G589" s="858"/>
      <c r="H589" s="155"/>
      <c r="I589" s="155"/>
      <c r="J589" s="155"/>
      <c r="K589" s="155"/>
      <c r="L589" s="155"/>
      <c r="M589" s="155"/>
      <c r="N589" s="155"/>
      <c r="O589" s="155"/>
      <c r="P589" s="155"/>
      <c r="Q589" s="155"/>
      <c r="R589" s="155"/>
      <c r="S589" s="155"/>
      <c r="T589" s="155"/>
      <c r="U589" s="155"/>
      <c r="V589" s="155"/>
      <c r="W589" s="155"/>
      <c r="X589" s="155"/>
      <c r="Y589" s="155"/>
      <c r="Z589" s="155"/>
      <c r="AA589" s="155"/>
      <c r="AB589" s="155"/>
    </row>
    <row r="590">
      <c r="A590" s="155"/>
      <c r="B590" s="155"/>
      <c r="C590" s="813"/>
      <c r="D590" s="155"/>
      <c r="E590" s="858"/>
      <c r="F590" s="155"/>
      <c r="G590" s="858"/>
      <c r="H590" s="155"/>
      <c r="I590" s="155"/>
      <c r="J590" s="155"/>
      <c r="K590" s="155"/>
      <c r="L590" s="155"/>
      <c r="M590" s="155"/>
      <c r="N590" s="155"/>
      <c r="O590" s="155"/>
      <c r="P590" s="155"/>
      <c r="Q590" s="155"/>
      <c r="R590" s="155"/>
      <c r="S590" s="155"/>
      <c r="T590" s="155"/>
      <c r="U590" s="155"/>
      <c r="V590" s="155"/>
      <c r="W590" s="155"/>
      <c r="X590" s="155"/>
      <c r="Y590" s="155"/>
      <c r="Z590" s="155"/>
      <c r="AA590" s="155"/>
      <c r="AB590" s="155"/>
    </row>
    <row r="591">
      <c r="A591" s="155"/>
      <c r="B591" s="155"/>
      <c r="C591" s="813"/>
      <c r="D591" s="155"/>
      <c r="E591" s="858"/>
      <c r="F591" s="155"/>
      <c r="G591" s="858"/>
      <c r="H591" s="155"/>
      <c r="I591" s="155"/>
      <c r="J591" s="155"/>
      <c r="K591" s="155"/>
      <c r="L591" s="155"/>
      <c r="M591" s="155"/>
      <c r="N591" s="155"/>
      <c r="O591" s="155"/>
      <c r="P591" s="155"/>
      <c r="Q591" s="155"/>
      <c r="R591" s="155"/>
      <c r="S591" s="155"/>
      <c r="T591" s="155"/>
      <c r="U591" s="155"/>
      <c r="V591" s="155"/>
      <c r="W591" s="155"/>
      <c r="X591" s="155"/>
      <c r="Y591" s="155"/>
      <c r="Z591" s="155"/>
      <c r="AA591" s="155"/>
      <c r="AB591" s="155"/>
    </row>
    <row r="592">
      <c r="A592" s="155"/>
      <c r="B592" s="155"/>
      <c r="C592" s="813"/>
      <c r="D592" s="155"/>
      <c r="E592" s="858"/>
      <c r="F592" s="155"/>
      <c r="G592" s="858"/>
      <c r="H592" s="155"/>
      <c r="I592" s="155"/>
      <c r="J592" s="155"/>
      <c r="K592" s="155"/>
      <c r="L592" s="155"/>
      <c r="M592" s="155"/>
      <c r="N592" s="155"/>
      <c r="O592" s="155"/>
      <c r="P592" s="155"/>
      <c r="Q592" s="155"/>
      <c r="R592" s="155"/>
      <c r="S592" s="155"/>
      <c r="T592" s="155"/>
      <c r="U592" s="155"/>
      <c r="V592" s="155"/>
      <c r="W592" s="155"/>
      <c r="X592" s="155"/>
      <c r="Y592" s="155"/>
      <c r="Z592" s="155"/>
      <c r="AA592" s="155"/>
      <c r="AB592" s="155"/>
    </row>
    <row r="593">
      <c r="A593" s="155"/>
      <c r="B593" s="155"/>
      <c r="C593" s="813"/>
      <c r="D593" s="155"/>
      <c r="E593" s="858"/>
      <c r="F593" s="155"/>
      <c r="G593" s="858"/>
      <c r="H593" s="155"/>
      <c r="I593" s="155"/>
      <c r="J593" s="155"/>
      <c r="K593" s="155"/>
      <c r="L593" s="155"/>
      <c r="M593" s="155"/>
      <c r="N593" s="155"/>
      <c r="O593" s="155"/>
      <c r="P593" s="155"/>
      <c r="Q593" s="155"/>
      <c r="R593" s="155"/>
      <c r="S593" s="155"/>
      <c r="T593" s="155"/>
      <c r="U593" s="155"/>
      <c r="V593" s="155"/>
      <c r="W593" s="155"/>
      <c r="X593" s="155"/>
      <c r="Y593" s="155"/>
      <c r="Z593" s="155"/>
      <c r="AA593" s="155"/>
      <c r="AB593" s="155"/>
    </row>
    <row r="594">
      <c r="A594" s="155"/>
      <c r="B594" s="155"/>
      <c r="C594" s="813"/>
      <c r="D594" s="155"/>
      <c r="E594" s="858"/>
      <c r="F594" s="155"/>
      <c r="G594" s="858"/>
      <c r="H594" s="155"/>
      <c r="I594" s="155"/>
      <c r="J594" s="155"/>
      <c r="K594" s="155"/>
      <c r="L594" s="155"/>
      <c r="M594" s="155"/>
      <c r="N594" s="155"/>
      <c r="O594" s="155"/>
      <c r="P594" s="155"/>
      <c r="Q594" s="155"/>
      <c r="R594" s="155"/>
      <c r="S594" s="155"/>
      <c r="T594" s="155"/>
      <c r="U594" s="155"/>
      <c r="V594" s="155"/>
      <c r="W594" s="155"/>
      <c r="X594" s="155"/>
      <c r="Y594" s="155"/>
      <c r="Z594" s="155"/>
      <c r="AA594" s="155"/>
      <c r="AB594" s="155"/>
    </row>
    <row r="595">
      <c r="A595" s="155"/>
      <c r="B595" s="155"/>
      <c r="C595" s="813"/>
      <c r="D595" s="155"/>
      <c r="E595" s="858"/>
      <c r="F595" s="155"/>
      <c r="G595" s="858"/>
      <c r="H595" s="155"/>
      <c r="I595" s="155"/>
      <c r="J595" s="155"/>
      <c r="K595" s="155"/>
      <c r="L595" s="155"/>
      <c r="M595" s="155"/>
      <c r="N595" s="155"/>
      <c r="O595" s="155"/>
      <c r="P595" s="155"/>
      <c r="Q595" s="155"/>
      <c r="R595" s="155"/>
      <c r="S595" s="155"/>
      <c r="T595" s="155"/>
      <c r="U595" s="155"/>
      <c r="V595" s="155"/>
      <c r="W595" s="155"/>
      <c r="X595" s="155"/>
      <c r="Y595" s="155"/>
      <c r="Z595" s="155"/>
      <c r="AA595" s="155"/>
      <c r="AB595" s="155"/>
    </row>
    <row r="596">
      <c r="A596" s="155"/>
      <c r="B596" s="155"/>
      <c r="C596" s="813"/>
      <c r="D596" s="155"/>
      <c r="E596" s="858"/>
      <c r="F596" s="155"/>
      <c r="G596" s="858"/>
      <c r="H596" s="155"/>
      <c r="I596" s="155"/>
      <c r="J596" s="155"/>
      <c r="K596" s="155"/>
      <c r="L596" s="155"/>
      <c r="M596" s="155"/>
      <c r="N596" s="155"/>
      <c r="O596" s="155"/>
      <c r="P596" s="155"/>
      <c r="Q596" s="155"/>
      <c r="R596" s="155"/>
      <c r="S596" s="155"/>
      <c r="T596" s="155"/>
      <c r="U596" s="155"/>
      <c r="V596" s="155"/>
      <c r="W596" s="155"/>
      <c r="X596" s="155"/>
      <c r="Y596" s="155"/>
      <c r="Z596" s="155"/>
      <c r="AA596" s="155"/>
      <c r="AB596" s="155"/>
    </row>
    <row r="597">
      <c r="A597" s="155"/>
      <c r="B597" s="155"/>
      <c r="C597" s="813"/>
      <c r="D597" s="155"/>
      <c r="E597" s="858"/>
      <c r="F597" s="155"/>
      <c r="G597" s="858"/>
      <c r="H597" s="155"/>
      <c r="I597" s="155"/>
      <c r="J597" s="155"/>
      <c r="K597" s="155"/>
      <c r="L597" s="155"/>
      <c r="M597" s="155"/>
      <c r="N597" s="155"/>
      <c r="O597" s="155"/>
      <c r="P597" s="155"/>
      <c r="Q597" s="155"/>
      <c r="R597" s="155"/>
      <c r="S597" s="155"/>
      <c r="T597" s="155"/>
      <c r="U597" s="155"/>
      <c r="V597" s="155"/>
      <c r="W597" s="155"/>
      <c r="X597" s="155"/>
      <c r="Y597" s="155"/>
      <c r="Z597" s="155"/>
      <c r="AA597" s="155"/>
      <c r="AB597" s="155"/>
    </row>
    <row r="598">
      <c r="A598" s="155"/>
      <c r="B598" s="155"/>
      <c r="C598" s="813"/>
      <c r="D598" s="155"/>
      <c r="E598" s="858"/>
      <c r="F598" s="155"/>
      <c r="G598" s="858"/>
      <c r="H598" s="155"/>
      <c r="I598" s="155"/>
      <c r="J598" s="155"/>
      <c r="K598" s="155"/>
      <c r="L598" s="155"/>
      <c r="M598" s="155"/>
      <c r="N598" s="155"/>
      <c r="O598" s="155"/>
      <c r="P598" s="155"/>
      <c r="Q598" s="155"/>
      <c r="R598" s="155"/>
      <c r="S598" s="155"/>
      <c r="T598" s="155"/>
      <c r="U598" s="155"/>
      <c r="V598" s="155"/>
      <c r="W598" s="155"/>
      <c r="X598" s="155"/>
      <c r="Y598" s="155"/>
      <c r="Z598" s="155"/>
      <c r="AA598" s="155"/>
      <c r="AB598" s="155"/>
    </row>
    <row r="599">
      <c r="A599" s="155"/>
      <c r="B599" s="155"/>
      <c r="C599" s="813"/>
      <c r="D599" s="155"/>
      <c r="E599" s="858"/>
      <c r="F599" s="155"/>
      <c r="G599" s="858"/>
      <c r="H599" s="155"/>
      <c r="I599" s="155"/>
      <c r="J599" s="155"/>
      <c r="K599" s="155"/>
      <c r="L599" s="155"/>
      <c r="M599" s="155"/>
      <c r="N599" s="155"/>
      <c r="O599" s="155"/>
      <c r="P599" s="155"/>
      <c r="Q599" s="155"/>
      <c r="R599" s="155"/>
      <c r="S599" s="155"/>
      <c r="T599" s="155"/>
      <c r="U599" s="155"/>
      <c r="V599" s="155"/>
      <c r="W599" s="155"/>
      <c r="X599" s="155"/>
      <c r="Y599" s="155"/>
      <c r="Z599" s="155"/>
      <c r="AA599" s="155"/>
      <c r="AB599" s="155"/>
    </row>
    <row r="600">
      <c r="A600" s="155"/>
      <c r="B600" s="155"/>
      <c r="C600" s="813"/>
      <c r="D600" s="155"/>
      <c r="E600" s="858"/>
      <c r="F600" s="155"/>
      <c r="G600" s="858"/>
      <c r="H600" s="155"/>
      <c r="I600" s="155"/>
      <c r="J600" s="155"/>
      <c r="K600" s="155"/>
      <c r="L600" s="155"/>
      <c r="M600" s="155"/>
      <c r="N600" s="155"/>
      <c r="O600" s="155"/>
      <c r="P600" s="155"/>
      <c r="Q600" s="155"/>
      <c r="R600" s="155"/>
      <c r="S600" s="155"/>
      <c r="T600" s="155"/>
      <c r="U600" s="155"/>
      <c r="V600" s="155"/>
      <c r="W600" s="155"/>
      <c r="X600" s="155"/>
      <c r="Y600" s="155"/>
      <c r="Z600" s="155"/>
      <c r="AA600" s="155"/>
      <c r="AB600" s="155"/>
    </row>
    <row r="601">
      <c r="A601" s="155"/>
      <c r="B601" s="155"/>
      <c r="C601" s="813"/>
      <c r="D601" s="155"/>
      <c r="E601" s="858"/>
      <c r="F601" s="155"/>
      <c r="G601" s="858"/>
      <c r="H601" s="155"/>
      <c r="I601" s="155"/>
      <c r="J601" s="155"/>
      <c r="K601" s="155"/>
      <c r="L601" s="155"/>
      <c r="M601" s="155"/>
      <c r="N601" s="155"/>
      <c r="O601" s="155"/>
      <c r="P601" s="155"/>
      <c r="Q601" s="155"/>
      <c r="R601" s="155"/>
      <c r="S601" s="155"/>
      <c r="T601" s="155"/>
      <c r="U601" s="155"/>
      <c r="V601" s="155"/>
      <c r="W601" s="155"/>
      <c r="X601" s="155"/>
      <c r="Y601" s="155"/>
      <c r="Z601" s="155"/>
      <c r="AA601" s="155"/>
      <c r="AB601" s="155"/>
    </row>
    <row r="602">
      <c r="A602" s="155"/>
      <c r="B602" s="155"/>
      <c r="C602" s="813"/>
      <c r="D602" s="155"/>
      <c r="E602" s="858"/>
      <c r="F602" s="155"/>
      <c r="G602" s="858"/>
      <c r="H602" s="155"/>
      <c r="I602" s="155"/>
      <c r="J602" s="155"/>
      <c r="K602" s="155"/>
      <c r="L602" s="155"/>
      <c r="M602" s="155"/>
      <c r="N602" s="155"/>
      <c r="O602" s="155"/>
      <c r="P602" s="155"/>
      <c r="Q602" s="155"/>
      <c r="R602" s="155"/>
      <c r="S602" s="155"/>
      <c r="T602" s="155"/>
      <c r="U602" s="155"/>
      <c r="V602" s="155"/>
      <c r="W602" s="155"/>
      <c r="X602" s="155"/>
      <c r="Y602" s="155"/>
      <c r="Z602" s="155"/>
      <c r="AA602" s="155"/>
      <c r="AB602" s="155"/>
    </row>
    <row r="603">
      <c r="A603" s="155"/>
      <c r="B603" s="155"/>
      <c r="C603" s="813"/>
      <c r="D603" s="155"/>
      <c r="E603" s="858"/>
      <c r="F603" s="155"/>
      <c r="G603" s="858"/>
      <c r="H603" s="155"/>
      <c r="I603" s="155"/>
      <c r="J603" s="155"/>
      <c r="K603" s="155"/>
      <c r="L603" s="155"/>
      <c r="M603" s="155"/>
      <c r="N603" s="155"/>
      <c r="O603" s="155"/>
      <c r="P603" s="155"/>
      <c r="Q603" s="155"/>
      <c r="R603" s="155"/>
      <c r="S603" s="155"/>
      <c r="T603" s="155"/>
      <c r="U603" s="155"/>
      <c r="V603" s="155"/>
      <c r="W603" s="155"/>
      <c r="X603" s="155"/>
      <c r="Y603" s="155"/>
      <c r="Z603" s="155"/>
      <c r="AA603" s="155"/>
      <c r="AB603" s="155"/>
    </row>
    <row r="604">
      <c r="A604" s="155"/>
      <c r="B604" s="155"/>
      <c r="C604" s="813"/>
      <c r="D604" s="155"/>
      <c r="E604" s="858"/>
      <c r="F604" s="155"/>
      <c r="G604" s="858"/>
      <c r="H604" s="155"/>
      <c r="I604" s="155"/>
      <c r="J604" s="155"/>
      <c r="K604" s="155"/>
      <c r="L604" s="155"/>
      <c r="M604" s="155"/>
      <c r="N604" s="155"/>
      <c r="O604" s="155"/>
      <c r="P604" s="155"/>
      <c r="Q604" s="155"/>
      <c r="R604" s="155"/>
      <c r="S604" s="155"/>
      <c r="T604" s="155"/>
      <c r="U604" s="155"/>
      <c r="V604" s="155"/>
      <c r="W604" s="155"/>
      <c r="X604" s="155"/>
      <c r="Y604" s="155"/>
      <c r="Z604" s="155"/>
      <c r="AA604" s="155"/>
      <c r="AB604" s="155"/>
    </row>
    <row r="605">
      <c r="A605" s="155"/>
      <c r="B605" s="155"/>
      <c r="C605" s="813"/>
      <c r="D605" s="155"/>
      <c r="E605" s="858"/>
      <c r="F605" s="155"/>
      <c r="G605" s="858"/>
      <c r="H605" s="155"/>
      <c r="I605" s="155"/>
      <c r="J605" s="155"/>
      <c r="K605" s="155"/>
      <c r="L605" s="155"/>
      <c r="M605" s="155"/>
      <c r="N605" s="155"/>
      <c r="O605" s="155"/>
      <c r="P605" s="155"/>
      <c r="Q605" s="155"/>
      <c r="R605" s="155"/>
      <c r="S605" s="155"/>
      <c r="T605" s="155"/>
      <c r="U605" s="155"/>
      <c r="V605" s="155"/>
      <c r="W605" s="155"/>
      <c r="X605" s="155"/>
      <c r="Y605" s="155"/>
      <c r="Z605" s="155"/>
      <c r="AA605" s="155"/>
      <c r="AB605" s="155"/>
    </row>
    <row r="606">
      <c r="A606" s="155"/>
      <c r="B606" s="155"/>
      <c r="C606" s="813"/>
      <c r="D606" s="155"/>
      <c r="E606" s="858"/>
      <c r="F606" s="155"/>
      <c r="G606" s="858"/>
      <c r="H606" s="155"/>
      <c r="I606" s="155"/>
      <c r="J606" s="155"/>
      <c r="K606" s="155"/>
      <c r="L606" s="155"/>
      <c r="M606" s="155"/>
      <c r="N606" s="155"/>
      <c r="O606" s="155"/>
      <c r="P606" s="155"/>
      <c r="Q606" s="155"/>
      <c r="R606" s="155"/>
      <c r="S606" s="155"/>
      <c r="T606" s="155"/>
      <c r="U606" s="155"/>
      <c r="V606" s="155"/>
      <c r="W606" s="155"/>
      <c r="X606" s="155"/>
      <c r="Y606" s="155"/>
      <c r="Z606" s="155"/>
      <c r="AA606" s="155"/>
      <c r="AB606" s="155"/>
    </row>
    <row r="607">
      <c r="A607" s="155"/>
      <c r="B607" s="155"/>
      <c r="C607" s="813"/>
      <c r="D607" s="155"/>
      <c r="E607" s="858"/>
      <c r="F607" s="155"/>
      <c r="G607" s="858"/>
      <c r="H607" s="155"/>
      <c r="I607" s="155"/>
      <c r="J607" s="155"/>
      <c r="K607" s="155"/>
      <c r="L607" s="155"/>
      <c r="M607" s="155"/>
      <c r="N607" s="155"/>
      <c r="O607" s="155"/>
      <c r="P607" s="155"/>
      <c r="Q607" s="155"/>
      <c r="R607" s="155"/>
      <c r="S607" s="155"/>
      <c r="T607" s="155"/>
      <c r="U607" s="155"/>
      <c r="V607" s="155"/>
      <c r="W607" s="155"/>
      <c r="X607" s="155"/>
      <c r="Y607" s="155"/>
      <c r="Z607" s="155"/>
      <c r="AA607" s="155"/>
      <c r="AB607" s="155"/>
    </row>
    <row r="608">
      <c r="A608" s="155"/>
      <c r="B608" s="155"/>
      <c r="C608" s="813"/>
      <c r="D608" s="155"/>
      <c r="E608" s="858"/>
      <c r="F608" s="155"/>
      <c r="G608" s="858"/>
      <c r="H608" s="155"/>
      <c r="I608" s="155"/>
      <c r="J608" s="155"/>
      <c r="K608" s="155"/>
      <c r="L608" s="155"/>
      <c r="M608" s="155"/>
      <c r="N608" s="155"/>
      <c r="O608" s="155"/>
      <c r="P608" s="155"/>
      <c r="Q608" s="155"/>
      <c r="R608" s="155"/>
      <c r="S608" s="155"/>
      <c r="T608" s="155"/>
      <c r="U608" s="155"/>
      <c r="V608" s="155"/>
      <c r="W608" s="155"/>
      <c r="X608" s="155"/>
      <c r="Y608" s="155"/>
      <c r="Z608" s="155"/>
      <c r="AA608" s="155"/>
      <c r="AB608" s="155"/>
    </row>
    <row r="609">
      <c r="A609" s="155"/>
      <c r="B609" s="155"/>
      <c r="C609" s="813"/>
      <c r="D609" s="155"/>
      <c r="E609" s="858"/>
      <c r="F609" s="155"/>
      <c r="G609" s="858"/>
      <c r="H609" s="155"/>
      <c r="I609" s="155"/>
      <c r="J609" s="155"/>
      <c r="K609" s="155"/>
      <c r="L609" s="155"/>
      <c r="M609" s="155"/>
      <c r="N609" s="155"/>
      <c r="O609" s="155"/>
      <c r="P609" s="155"/>
      <c r="Q609" s="155"/>
      <c r="R609" s="155"/>
      <c r="S609" s="155"/>
      <c r="T609" s="155"/>
      <c r="U609" s="155"/>
      <c r="V609" s="155"/>
      <c r="W609" s="155"/>
      <c r="X609" s="155"/>
      <c r="Y609" s="155"/>
      <c r="Z609" s="155"/>
      <c r="AA609" s="155"/>
      <c r="AB609" s="155"/>
    </row>
    <row r="610">
      <c r="A610" s="155"/>
      <c r="B610" s="155"/>
      <c r="C610" s="813"/>
      <c r="D610" s="155"/>
      <c r="E610" s="858"/>
      <c r="F610" s="155"/>
      <c r="G610" s="858"/>
      <c r="H610" s="155"/>
      <c r="I610" s="155"/>
      <c r="J610" s="155"/>
      <c r="K610" s="155"/>
      <c r="L610" s="155"/>
      <c r="M610" s="155"/>
      <c r="N610" s="155"/>
      <c r="O610" s="155"/>
      <c r="P610" s="155"/>
      <c r="Q610" s="155"/>
      <c r="R610" s="155"/>
      <c r="S610" s="155"/>
      <c r="T610" s="155"/>
      <c r="U610" s="155"/>
      <c r="V610" s="155"/>
      <c r="W610" s="155"/>
      <c r="X610" s="155"/>
      <c r="Y610" s="155"/>
      <c r="Z610" s="155"/>
      <c r="AA610" s="155"/>
      <c r="AB610" s="155"/>
    </row>
    <row r="611">
      <c r="A611" s="155"/>
      <c r="B611" s="155"/>
      <c r="C611" s="813"/>
      <c r="D611" s="155"/>
      <c r="E611" s="858"/>
      <c r="F611" s="155"/>
      <c r="G611" s="858"/>
      <c r="H611" s="155"/>
      <c r="I611" s="155"/>
      <c r="J611" s="155"/>
      <c r="K611" s="155"/>
      <c r="L611" s="155"/>
      <c r="M611" s="155"/>
      <c r="N611" s="155"/>
      <c r="O611" s="155"/>
      <c r="P611" s="155"/>
      <c r="Q611" s="155"/>
      <c r="R611" s="155"/>
      <c r="S611" s="155"/>
      <c r="T611" s="155"/>
      <c r="U611" s="155"/>
      <c r="V611" s="155"/>
      <c r="W611" s="155"/>
      <c r="X611" s="155"/>
      <c r="Y611" s="155"/>
      <c r="Z611" s="155"/>
      <c r="AA611" s="155"/>
      <c r="AB611" s="155"/>
    </row>
    <row r="612">
      <c r="A612" s="155"/>
      <c r="B612" s="155"/>
      <c r="C612" s="813"/>
      <c r="D612" s="155"/>
      <c r="E612" s="858"/>
      <c r="F612" s="155"/>
      <c r="G612" s="858"/>
      <c r="H612" s="155"/>
      <c r="I612" s="155"/>
      <c r="J612" s="155"/>
      <c r="K612" s="155"/>
      <c r="L612" s="155"/>
      <c r="M612" s="155"/>
      <c r="N612" s="155"/>
      <c r="O612" s="155"/>
      <c r="P612" s="155"/>
      <c r="Q612" s="155"/>
      <c r="R612" s="155"/>
      <c r="S612" s="155"/>
      <c r="T612" s="155"/>
      <c r="U612" s="155"/>
      <c r="V612" s="155"/>
      <c r="W612" s="155"/>
      <c r="X612" s="155"/>
      <c r="Y612" s="155"/>
      <c r="Z612" s="155"/>
      <c r="AA612" s="155"/>
      <c r="AB612" s="155"/>
    </row>
    <row r="613">
      <c r="A613" s="155"/>
      <c r="B613" s="155"/>
      <c r="C613" s="813"/>
      <c r="D613" s="155"/>
      <c r="E613" s="858"/>
      <c r="F613" s="155"/>
      <c r="G613" s="858"/>
      <c r="H613" s="155"/>
      <c r="I613" s="155"/>
      <c r="J613" s="155"/>
      <c r="K613" s="155"/>
      <c r="L613" s="155"/>
      <c r="M613" s="155"/>
      <c r="N613" s="155"/>
      <c r="O613" s="155"/>
      <c r="P613" s="155"/>
      <c r="Q613" s="155"/>
      <c r="R613" s="155"/>
      <c r="S613" s="155"/>
      <c r="T613" s="155"/>
      <c r="U613" s="155"/>
      <c r="V613" s="155"/>
      <c r="W613" s="155"/>
      <c r="X613" s="155"/>
      <c r="Y613" s="155"/>
      <c r="Z613" s="155"/>
      <c r="AA613" s="155"/>
      <c r="AB613" s="155"/>
    </row>
    <row r="614">
      <c r="A614" s="155"/>
      <c r="B614" s="155"/>
      <c r="C614" s="813"/>
      <c r="D614" s="155"/>
      <c r="E614" s="858"/>
      <c r="F614" s="155"/>
      <c r="G614" s="858"/>
      <c r="H614" s="155"/>
      <c r="I614" s="155"/>
      <c r="J614" s="155"/>
      <c r="K614" s="155"/>
      <c r="L614" s="155"/>
      <c r="M614" s="155"/>
      <c r="N614" s="155"/>
      <c r="O614" s="155"/>
      <c r="P614" s="155"/>
      <c r="Q614" s="155"/>
      <c r="R614" s="155"/>
      <c r="S614" s="155"/>
      <c r="T614" s="155"/>
      <c r="U614" s="155"/>
      <c r="V614" s="155"/>
      <c r="W614" s="155"/>
      <c r="X614" s="155"/>
      <c r="Y614" s="155"/>
      <c r="Z614" s="155"/>
      <c r="AA614" s="155"/>
      <c r="AB614" s="155"/>
    </row>
    <row r="615">
      <c r="A615" s="155"/>
      <c r="B615" s="155"/>
      <c r="C615" s="813"/>
      <c r="D615" s="155"/>
      <c r="E615" s="858"/>
      <c r="F615" s="155"/>
      <c r="G615" s="858"/>
      <c r="H615" s="155"/>
      <c r="I615" s="155"/>
      <c r="J615" s="155"/>
      <c r="K615" s="155"/>
      <c r="L615" s="155"/>
      <c r="M615" s="155"/>
      <c r="N615" s="155"/>
      <c r="O615" s="155"/>
      <c r="P615" s="155"/>
      <c r="Q615" s="155"/>
      <c r="R615" s="155"/>
      <c r="S615" s="155"/>
      <c r="T615" s="155"/>
      <c r="U615" s="155"/>
      <c r="V615" s="155"/>
      <c r="W615" s="155"/>
      <c r="X615" s="155"/>
      <c r="Y615" s="155"/>
      <c r="Z615" s="155"/>
      <c r="AA615" s="155"/>
      <c r="AB615" s="155"/>
    </row>
    <row r="616">
      <c r="A616" s="155"/>
      <c r="B616" s="155"/>
      <c r="C616" s="813"/>
      <c r="D616" s="155"/>
      <c r="E616" s="858"/>
      <c r="F616" s="155"/>
      <c r="G616" s="858"/>
      <c r="H616" s="155"/>
      <c r="I616" s="155"/>
      <c r="J616" s="155"/>
      <c r="K616" s="155"/>
      <c r="L616" s="155"/>
      <c r="M616" s="155"/>
      <c r="N616" s="155"/>
      <c r="O616" s="155"/>
      <c r="P616" s="155"/>
      <c r="Q616" s="155"/>
      <c r="R616" s="155"/>
      <c r="S616" s="155"/>
      <c r="T616" s="155"/>
      <c r="U616" s="155"/>
      <c r="V616" s="155"/>
      <c r="W616" s="155"/>
      <c r="X616" s="155"/>
      <c r="Y616" s="155"/>
      <c r="Z616" s="155"/>
      <c r="AA616" s="155"/>
      <c r="AB616" s="155"/>
    </row>
    <row r="617">
      <c r="A617" s="155"/>
      <c r="B617" s="155"/>
      <c r="C617" s="813"/>
      <c r="D617" s="155"/>
      <c r="E617" s="858"/>
      <c r="F617" s="155"/>
      <c r="G617" s="858"/>
      <c r="H617" s="155"/>
      <c r="I617" s="155"/>
      <c r="J617" s="155"/>
      <c r="K617" s="155"/>
      <c r="L617" s="155"/>
      <c r="M617" s="155"/>
      <c r="N617" s="155"/>
      <c r="O617" s="155"/>
      <c r="P617" s="155"/>
      <c r="Q617" s="155"/>
      <c r="R617" s="155"/>
      <c r="S617" s="155"/>
      <c r="T617" s="155"/>
      <c r="U617" s="155"/>
      <c r="V617" s="155"/>
      <c r="W617" s="155"/>
      <c r="X617" s="155"/>
      <c r="Y617" s="155"/>
      <c r="Z617" s="155"/>
      <c r="AA617" s="155"/>
      <c r="AB617" s="155"/>
    </row>
    <row r="618">
      <c r="A618" s="155"/>
      <c r="B618" s="155"/>
      <c r="C618" s="813"/>
      <c r="D618" s="155"/>
      <c r="E618" s="858"/>
      <c r="F618" s="155"/>
      <c r="G618" s="858"/>
      <c r="H618" s="155"/>
      <c r="I618" s="155"/>
      <c r="J618" s="155"/>
      <c r="K618" s="155"/>
      <c r="L618" s="155"/>
      <c r="M618" s="155"/>
      <c r="N618" s="155"/>
      <c r="O618" s="155"/>
      <c r="P618" s="155"/>
      <c r="Q618" s="155"/>
      <c r="R618" s="155"/>
      <c r="S618" s="155"/>
      <c r="T618" s="155"/>
      <c r="U618" s="155"/>
      <c r="V618" s="155"/>
      <c r="W618" s="155"/>
      <c r="X618" s="155"/>
      <c r="Y618" s="155"/>
      <c r="Z618" s="155"/>
      <c r="AA618" s="155"/>
      <c r="AB618" s="155"/>
    </row>
    <row r="619">
      <c r="A619" s="155"/>
      <c r="B619" s="155"/>
      <c r="C619" s="813"/>
      <c r="D619" s="155"/>
      <c r="E619" s="858"/>
      <c r="F619" s="155"/>
      <c r="G619" s="858"/>
      <c r="H619" s="155"/>
      <c r="I619" s="155"/>
      <c r="J619" s="155"/>
      <c r="K619" s="155"/>
      <c r="L619" s="155"/>
      <c r="M619" s="155"/>
      <c r="N619" s="155"/>
      <c r="O619" s="155"/>
      <c r="P619" s="155"/>
      <c r="Q619" s="155"/>
      <c r="R619" s="155"/>
      <c r="S619" s="155"/>
      <c r="T619" s="155"/>
      <c r="U619" s="155"/>
      <c r="V619" s="155"/>
      <c r="W619" s="155"/>
      <c r="X619" s="155"/>
      <c r="Y619" s="155"/>
      <c r="Z619" s="155"/>
      <c r="AA619" s="155"/>
      <c r="AB619" s="155"/>
    </row>
    <row r="620">
      <c r="A620" s="155"/>
      <c r="B620" s="155"/>
      <c r="C620" s="813"/>
      <c r="D620" s="155"/>
      <c r="E620" s="858"/>
      <c r="F620" s="155"/>
      <c r="G620" s="858"/>
      <c r="H620" s="155"/>
      <c r="I620" s="155"/>
      <c r="J620" s="155"/>
      <c r="K620" s="155"/>
      <c r="L620" s="155"/>
      <c r="M620" s="155"/>
      <c r="N620" s="155"/>
      <c r="O620" s="155"/>
      <c r="P620" s="155"/>
      <c r="Q620" s="155"/>
      <c r="R620" s="155"/>
      <c r="S620" s="155"/>
      <c r="T620" s="155"/>
      <c r="U620" s="155"/>
      <c r="V620" s="155"/>
      <c r="W620" s="155"/>
      <c r="X620" s="155"/>
      <c r="Y620" s="155"/>
      <c r="Z620" s="155"/>
      <c r="AA620" s="155"/>
      <c r="AB620" s="155"/>
    </row>
    <row r="621">
      <c r="A621" s="155"/>
      <c r="B621" s="155"/>
      <c r="C621" s="813"/>
      <c r="D621" s="155"/>
      <c r="E621" s="858"/>
      <c r="F621" s="155"/>
      <c r="G621" s="858"/>
      <c r="H621" s="155"/>
      <c r="I621" s="155"/>
      <c r="J621" s="155"/>
      <c r="K621" s="155"/>
      <c r="L621" s="155"/>
      <c r="M621" s="155"/>
      <c r="N621" s="155"/>
      <c r="O621" s="155"/>
      <c r="P621" s="155"/>
      <c r="Q621" s="155"/>
      <c r="R621" s="155"/>
      <c r="S621" s="155"/>
      <c r="T621" s="155"/>
      <c r="U621" s="155"/>
      <c r="V621" s="155"/>
      <c r="W621" s="155"/>
      <c r="X621" s="155"/>
      <c r="Y621" s="155"/>
      <c r="Z621" s="155"/>
      <c r="AA621" s="155"/>
      <c r="AB621" s="155"/>
    </row>
    <row r="622">
      <c r="A622" s="155"/>
      <c r="B622" s="155"/>
      <c r="C622" s="813"/>
      <c r="D622" s="155"/>
      <c r="E622" s="858"/>
      <c r="F622" s="155"/>
      <c r="G622" s="858"/>
      <c r="H622" s="155"/>
      <c r="I622" s="155"/>
      <c r="J622" s="155"/>
      <c r="K622" s="155"/>
      <c r="L622" s="155"/>
      <c r="M622" s="155"/>
      <c r="N622" s="155"/>
      <c r="O622" s="155"/>
      <c r="P622" s="155"/>
      <c r="Q622" s="155"/>
      <c r="R622" s="155"/>
      <c r="S622" s="155"/>
      <c r="T622" s="155"/>
      <c r="U622" s="155"/>
      <c r="V622" s="155"/>
      <c r="W622" s="155"/>
      <c r="X622" s="155"/>
      <c r="Y622" s="155"/>
      <c r="Z622" s="155"/>
      <c r="AA622" s="155"/>
      <c r="AB622" s="155"/>
    </row>
    <row r="623">
      <c r="A623" s="155"/>
      <c r="B623" s="155"/>
      <c r="C623" s="813"/>
      <c r="D623" s="155"/>
      <c r="E623" s="858"/>
      <c r="F623" s="155"/>
      <c r="G623" s="858"/>
      <c r="H623" s="155"/>
      <c r="I623" s="155"/>
      <c r="J623" s="155"/>
      <c r="K623" s="155"/>
      <c r="L623" s="155"/>
      <c r="M623" s="155"/>
      <c r="N623" s="155"/>
      <c r="O623" s="155"/>
      <c r="P623" s="155"/>
      <c r="Q623" s="155"/>
      <c r="R623" s="155"/>
      <c r="S623" s="155"/>
      <c r="T623" s="155"/>
      <c r="U623" s="155"/>
      <c r="V623" s="155"/>
      <c r="W623" s="155"/>
      <c r="X623" s="155"/>
      <c r="Y623" s="155"/>
      <c r="Z623" s="155"/>
      <c r="AA623" s="155"/>
      <c r="AB623" s="155"/>
    </row>
    <row r="624">
      <c r="A624" s="155"/>
      <c r="B624" s="155"/>
      <c r="C624" s="813"/>
      <c r="D624" s="155"/>
      <c r="E624" s="858"/>
      <c r="F624" s="155"/>
      <c r="G624" s="858"/>
      <c r="H624" s="155"/>
      <c r="I624" s="155"/>
      <c r="J624" s="155"/>
      <c r="K624" s="155"/>
      <c r="L624" s="155"/>
      <c r="M624" s="155"/>
      <c r="N624" s="155"/>
      <c r="O624" s="155"/>
      <c r="P624" s="155"/>
      <c r="Q624" s="155"/>
      <c r="R624" s="155"/>
      <c r="S624" s="155"/>
      <c r="T624" s="155"/>
      <c r="U624" s="155"/>
      <c r="V624" s="155"/>
      <c r="W624" s="155"/>
      <c r="X624" s="155"/>
      <c r="Y624" s="155"/>
      <c r="Z624" s="155"/>
      <c r="AA624" s="155"/>
      <c r="AB624" s="155"/>
    </row>
    <row r="625">
      <c r="A625" s="155"/>
      <c r="B625" s="155"/>
      <c r="C625" s="813"/>
      <c r="D625" s="155"/>
      <c r="E625" s="858"/>
      <c r="F625" s="155"/>
      <c r="G625" s="858"/>
      <c r="H625" s="155"/>
      <c r="I625" s="155"/>
      <c r="J625" s="155"/>
      <c r="K625" s="155"/>
      <c r="L625" s="155"/>
      <c r="M625" s="155"/>
      <c r="N625" s="155"/>
      <c r="O625" s="155"/>
      <c r="P625" s="155"/>
      <c r="Q625" s="155"/>
      <c r="R625" s="155"/>
      <c r="S625" s="155"/>
      <c r="T625" s="155"/>
      <c r="U625" s="155"/>
      <c r="V625" s="155"/>
      <c r="W625" s="155"/>
      <c r="X625" s="155"/>
      <c r="Y625" s="155"/>
      <c r="Z625" s="155"/>
      <c r="AA625" s="155"/>
      <c r="AB625" s="155"/>
    </row>
    <row r="626">
      <c r="A626" s="155"/>
      <c r="B626" s="155"/>
      <c r="C626" s="813"/>
      <c r="D626" s="155"/>
      <c r="E626" s="858"/>
      <c r="F626" s="155"/>
      <c r="G626" s="858"/>
      <c r="H626" s="155"/>
      <c r="I626" s="155"/>
      <c r="J626" s="155"/>
      <c r="K626" s="155"/>
      <c r="L626" s="155"/>
      <c r="M626" s="155"/>
      <c r="N626" s="155"/>
      <c r="O626" s="155"/>
      <c r="P626" s="155"/>
      <c r="Q626" s="155"/>
      <c r="R626" s="155"/>
      <c r="S626" s="155"/>
      <c r="T626" s="155"/>
      <c r="U626" s="155"/>
      <c r="V626" s="155"/>
      <c r="W626" s="155"/>
      <c r="X626" s="155"/>
      <c r="Y626" s="155"/>
      <c r="Z626" s="155"/>
      <c r="AA626" s="155"/>
      <c r="AB626" s="155"/>
    </row>
    <row r="627">
      <c r="A627" s="155"/>
      <c r="B627" s="155"/>
      <c r="C627" s="813"/>
      <c r="D627" s="155"/>
      <c r="E627" s="858"/>
      <c r="F627" s="155"/>
      <c r="G627" s="858"/>
      <c r="H627" s="155"/>
      <c r="I627" s="155"/>
      <c r="J627" s="155"/>
      <c r="K627" s="155"/>
      <c r="L627" s="155"/>
      <c r="M627" s="155"/>
      <c r="N627" s="155"/>
      <c r="O627" s="155"/>
      <c r="P627" s="155"/>
      <c r="Q627" s="155"/>
      <c r="R627" s="155"/>
      <c r="S627" s="155"/>
      <c r="T627" s="155"/>
      <c r="U627" s="155"/>
      <c r="V627" s="155"/>
      <c r="W627" s="155"/>
      <c r="X627" s="155"/>
      <c r="Y627" s="155"/>
      <c r="Z627" s="155"/>
      <c r="AA627" s="155"/>
      <c r="AB627" s="155"/>
    </row>
    <row r="628">
      <c r="A628" s="155"/>
      <c r="B628" s="155"/>
      <c r="C628" s="813"/>
      <c r="D628" s="155"/>
      <c r="E628" s="858"/>
      <c r="F628" s="155"/>
      <c r="G628" s="858"/>
      <c r="H628" s="155"/>
      <c r="I628" s="155"/>
      <c r="J628" s="155"/>
      <c r="K628" s="155"/>
      <c r="L628" s="155"/>
      <c r="M628" s="155"/>
      <c r="N628" s="155"/>
      <c r="O628" s="155"/>
      <c r="P628" s="155"/>
      <c r="Q628" s="155"/>
      <c r="R628" s="155"/>
      <c r="S628" s="155"/>
      <c r="T628" s="155"/>
      <c r="U628" s="155"/>
      <c r="V628" s="155"/>
      <c r="W628" s="155"/>
      <c r="X628" s="155"/>
      <c r="Y628" s="155"/>
      <c r="Z628" s="155"/>
      <c r="AA628" s="155"/>
      <c r="AB628" s="155"/>
    </row>
    <row r="629">
      <c r="A629" s="155"/>
      <c r="B629" s="155"/>
      <c r="C629" s="813"/>
      <c r="D629" s="155"/>
      <c r="E629" s="858"/>
      <c r="F629" s="155"/>
      <c r="G629" s="858"/>
      <c r="H629" s="155"/>
      <c r="I629" s="155"/>
      <c r="J629" s="155"/>
      <c r="K629" s="155"/>
      <c r="L629" s="155"/>
      <c r="M629" s="155"/>
      <c r="N629" s="155"/>
      <c r="O629" s="155"/>
      <c r="P629" s="155"/>
      <c r="Q629" s="155"/>
      <c r="R629" s="155"/>
      <c r="S629" s="155"/>
      <c r="T629" s="155"/>
      <c r="U629" s="155"/>
      <c r="V629" s="155"/>
      <c r="W629" s="155"/>
      <c r="X629" s="155"/>
      <c r="Y629" s="155"/>
      <c r="Z629" s="155"/>
      <c r="AA629" s="155"/>
      <c r="AB629" s="155"/>
    </row>
    <row r="630">
      <c r="A630" s="155"/>
      <c r="B630" s="155"/>
      <c r="C630" s="813"/>
      <c r="D630" s="155"/>
      <c r="E630" s="858"/>
      <c r="F630" s="155"/>
      <c r="G630" s="858"/>
      <c r="H630" s="155"/>
      <c r="I630" s="155"/>
      <c r="J630" s="155"/>
      <c r="K630" s="155"/>
      <c r="L630" s="155"/>
      <c r="M630" s="155"/>
      <c r="N630" s="155"/>
      <c r="O630" s="155"/>
      <c r="P630" s="155"/>
      <c r="Q630" s="155"/>
      <c r="R630" s="155"/>
      <c r="S630" s="155"/>
      <c r="T630" s="155"/>
      <c r="U630" s="155"/>
      <c r="V630" s="155"/>
      <c r="W630" s="155"/>
      <c r="X630" s="155"/>
      <c r="Y630" s="155"/>
      <c r="Z630" s="155"/>
      <c r="AA630" s="155"/>
      <c r="AB630" s="155"/>
    </row>
    <row r="631">
      <c r="A631" s="155"/>
      <c r="B631" s="155"/>
      <c r="C631" s="813"/>
      <c r="D631" s="155"/>
      <c r="E631" s="858"/>
      <c r="F631" s="155"/>
      <c r="G631" s="858"/>
      <c r="H631" s="155"/>
      <c r="I631" s="155"/>
      <c r="J631" s="155"/>
      <c r="K631" s="155"/>
      <c r="L631" s="155"/>
      <c r="M631" s="155"/>
      <c r="N631" s="155"/>
      <c r="O631" s="155"/>
      <c r="P631" s="155"/>
      <c r="Q631" s="155"/>
      <c r="R631" s="155"/>
      <c r="S631" s="155"/>
      <c r="T631" s="155"/>
      <c r="U631" s="155"/>
      <c r="V631" s="155"/>
      <c r="W631" s="155"/>
      <c r="X631" s="155"/>
      <c r="Y631" s="155"/>
      <c r="Z631" s="155"/>
      <c r="AA631" s="155"/>
      <c r="AB631" s="155"/>
    </row>
    <row r="632">
      <c r="A632" s="155"/>
      <c r="B632" s="155"/>
      <c r="C632" s="813"/>
      <c r="D632" s="155"/>
      <c r="E632" s="858"/>
      <c r="F632" s="155"/>
      <c r="G632" s="858"/>
      <c r="H632" s="155"/>
      <c r="I632" s="155"/>
      <c r="J632" s="155"/>
      <c r="K632" s="155"/>
      <c r="L632" s="155"/>
      <c r="M632" s="155"/>
      <c r="N632" s="155"/>
      <c r="O632" s="155"/>
      <c r="P632" s="155"/>
      <c r="Q632" s="155"/>
      <c r="R632" s="155"/>
      <c r="S632" s="155"/>
      <c r="T632" s="155"/>
      <c r="U632" s="155"/>
      <c r="V632" s="155"/>
      <c r="W632" s="155"/>
      <c r="X632" s="155"/>
      <c r="Y632" s="155"/>
      <c r="Z632" s="155"/>
      <c r="AA632" s="155"/>
      <c r="AB632" s="155"/>
    </row>
    <row r="633">
      <c r="A633" s="155"/>
      <c r="B633" s="155"/>
      <c r="C633" s="813"/>
      <c r="D633" s="155"/>
      <c r="E633" s="858"/>
      <c r="F633" s="155"/>
      <c r="G633" s="858"/>
      <c r="H633" s="155"/>
      <c r="I633" s="155"/>
      <c r="J633" s="155"/>
      <c r="K633" s="155"/>
      <c r="L633" s="155"/>
      <c r="M633" s="155"/>
      <c r="N633" s="155"/>
      <c r="O633" s="155"/>
      <c r="P633" s="155"/>
      <c r="Q633" s="155"/>
      <c r="R633" s="155"/>
      <c r="S633" s="155"/>
      <c r="T633" s="155"/>
      <c r="U633" s="155"/>
      <c r="V633" s="155"/>
      <c r="W633" s="155"/>
      <c r="X633" s="155"/>
      <c r="Y633" s="155"/>
      <c r="Z633" s="155"/>
      <c r="AA633" s="155"/>
      <c r="AB633" s="155"/>
    </row>
    <row r="634">
      <c r="A634" s="155"/>
      <c r="B634" s="155"/>
      <c r="C634" s="813"/>
      <c r="D634" s="155"/>
      <c r="E634" s="858"/>
      <c r="F634" s="155"/>
      <c r="G634" s="858"/>
      <c r="H634" s="155"/>
      <c r="I634" s="155"/>
      <c r="J634" s="155"/>
      <c r="K634" s="155"/>
      <c r="L634" s="155"/>
      <c r="M634" s="155"/>
      <c r="N634" s="155"/>
      <c r="O634" s="155"/>
      <c r="P634" s="155"/>
      <c r="Q634" s="155"/>
      <c r="R634" s="155"/>
      <c r="S634" s="155"/>
      <c r="T634" s="155"/>
      <c r="U634" s="155"/>
      <c r="V634" s="155"/>
      <c r="W634" s="155"/>
      <c r="X634" s="155"/>
      <c r="Y634" s="155"/>
      <c r="Z634" s="155"/>
      <c r="AA634" s="155"/>
      <c r="AB634" s="155"/>
    </row>
    <row r="635">
      <c r="A635" s="155"/>
      <c r="B635" s="155"/>
      <c r="C635" s="813"/>
      <c r="D635" s="155"/>
      <c r="E635" s="858"/>
      <c r="F635" s="155"/>
      <c r="G635" s="858"/>
      <c r="H635" s="155"/>
      <c r="I635" s="155"/>
      <c r="J635" s="155"/>
      <c r="K635" s="155"/>
      <c r="L635" s="155"/>
      <c r="M635" s="155"/>
      <c r="N635" s="155"/>
      <c r="O635" s="155"/>
      <c r="P635" s="155"/>
      <c r="Q635" s="155"/>
      <c r="R635" s="155"/>
      <c r="S635" s="155"/>
      <c r="T635" s="155"/>
      <c r="U635" s="155"/>
      <c r="V635" s="155"/>
      <c r="W635" s="155"/>
      <c r="X635" s="155"/>
      <c r="Y635" s="155"/>
      <c r="Z635" s="155"/>
      <c r="AA635" s="155"/>
      <c r="AB635" s="155"/>
    </row>
    <row r="636">
      <c r="A636" s="155"/>
      <c r="B636" s="155"/>
      <c r="C636" s="813"/>
      <c r="D636" s="155"/>
      <c r="E636" s="858"/>
      <c r="F636" s="155"/>
      <c r="G636" s="858"/>
      <c r="H636" s="155"/>
      <c r="I636" s="155"/>
      <c r="J636" s="155"/>
      <c r="K636" s="155"/>
      <c r="L636" s="155"/>
      <c r="M636" s="155"/>
      <c r="N636" s="155"/>
      <c r="O636" s="155"/>
      <c r="P636" s="155"/>
      <c r="Q636" s="155"/>
      <c r="R636" s="155"/>
      <c r="S636" s="155"/>
      <c r="T636" s="155"/>
      <c r="U636" s="155"/>
      <c r="V636" s="155"/>
      <c r="W636" s="155"/>
      <c r="X636" s="155"/>
      <c r="Y636" s="155"/>
      <c r="Z636" s="155"/>
      <c r="AA636" s="155"/>
      <c r="AB636" s="155"/>
    </row>
    <row r="637">
      <c r="A637" s="155"/>
      <c r="B637" s="155"/>
      <c r="C637" s="813"/>
      <c r="D637" s="155"/>
      <c r="E637" s="858"/>
      <c r="F637" s="155"/>
      <c r="G637" s="858"/>
      <c r="H637" s="155"/>
      <c r="I637" s="155"/>
      <c r="J637" s="155"/>
      <c r="K637" s="155"/>
      <c r="L637" s="155"/>
      <c r="M637" s="155"/>
      <c r="N637" s="155"/>
      <c r="O637" s="155"/>
      <c r="P637" s="155"/>
      <c r="Q637" s="155"/>
      <c r="R637" s="155"/>
      <c r="S637" s="155"/>
      <c r="T637" s="155"/>
      <c r="U637" s="155"/>
      <c r="V637" s="155"/>
      <c r="W637" s="155"/>
      <c r="X637" s="155"/>
      <c r="Y637" s="155"/>
      <c r="Z637" s="155"/>
      <c r="AA637" s="155"/>
      <c r="AB637" s="155"/>
    </row>
    <row r="638">
      <c r="A638" s="155"/>
      <c r="B638" s="155"/>
      <c r="C638" s="813"/>
      <c r="D638" s="155"/>
      <c r="E638" s="858"/>
      <c r="F638" s="155"/>
      <c r="G638" s="858"/>
      <c r="H638" s="155"/>
      <c r="I638" s="155"/>
      <c r="J638" s="155"/>
      <c r="K638" s="155"/>
      <c r="L638" s="155"/>
      <c r="M638" s="155"/>
      <c r="N638" s="155"/>
      <c r="O638" s="155"/>
      <c r="P638" s="155"/>
      <c r="Q638" s="155"/>
      <c r="R638" s="155"/>
      <c r="S638" s="155"/>
      <c r="T638" s="155"/>
      <c r="U638" s="155"/>
      <c r="V638" s="155"/>
      <c r="W638" s="155"/>
      <c r="X638" s="155"/>
      <c r="Y638" s="155"/>
      <c r="Z638" s="155"/>
      <c r="AA638" s="155"/>
      <c r="AB638" s="155"/>
    </row>
    <row r="639">
      <c r="A639" s="155"/>
      <c r="B639" s="155"/>
      <c r="C639" s="813"/>
      <c r="D639" s="155"/>
      <c r="E639" s="858"/>
      <c r="F639" s="155"/>
      <c r="G639" s="858"/>
      <c r="H639" s="155"/>
      <c r="I639" s="155"/>
      <c r="J639" s="155"/>
      <c r="K639" s="155"/>
      <c r="L639" s="155"/>
      <c r="M639" s="155"/>
      <c r="N639" s="155"/>
      <c r="O639" s="155"/>
      <c r="P639" s="155"/>
      <c r="Q639" s="155"/>
      <c r="R639" s="155"/>
      <c r="S639" s="155"/>
      <c r="T639" s="155"/>
      <c r="U639" s="155"/>
      <c r="V639" s="155"/>
      <c r="W639" s="155"/>
      <c r="X639" s="155"/>
      <c r="Y639" s="155"/>
      <c r="Z639" s="155"/>
      <c r="AA639" s="155"/>
      <c r="AB639" s="155"/>
    </row>
    <row r="640">
      <c r="A640" s="155"/>
      <c r="B640" s="155"/>
      <c r="C640" s="813"/>
      <c r="D640" s="155"/>
      <c r="E640" s="858"/>
      <c r="F640" s="155"/>
      <c r="G640" s="858"/>
      <c r="H640" s="155"/>
      <c r="I640" s="155"/>
      <c r="J640" s="155"/>
      <c r="K640" s="155"/>
      <c r="L640" s="155"/>
      <c r="M640" s="155"/>
      <c r="N640" s="155"/>
      <c r="O640" s="155"/>
      <c r="P640" s="155"/>
      <c r="Q640" s="155"/>
      <c r="R640" s="155"/>
      <c r="S640" s="155"/>
      <c r="T640" s="155"/>
      <c r="U640" s="155"/>
      <c r="V640" s="155"/>
      <c r="W640" s="155"/>
      <c r="X640" s="155"/>
      <c r="Y640" s="155"/>
      <c r="Z640" s="155"/>
      <c r="AA640" s="155"/>
      <c r="AB640" s="155"/>
    </row>
    <row r="641">
      <c r="A641" s="155"/>
      <c r="B641" s="155"/>
      <c r="C641" s="813"/>
      <c r="D641" s="155"/>
      <c r="E641" s="858"/>
      <c r="F641" s="155"/>
      <c r="G641" s="858"/>
      <c r="H641" s="155"/>
      <c r="I641" s="155"/>
      <c r="J641" s="155"/>
      <c r="K641" s="155"/>
      <c r="L641" s="155"/>
      <c r="M641" s="155"/>
      <c r="N641" s="155"/>
      <c r="O641" s="155"/>
      <c r="P641" s="155"/>
      <c r="Q641" s="155"/>
      <c r="R641" s="155"/>
      <c r="S641" s="155"/>
      <c r="T641" s="155"/>
      <c r="U641" s="155"/>
      <c r="V641" s="155"/>
      <c r="W641" s="155"/>
      <c r="X641" s="155"/>
      <c r="Y641" s="155"/>
      <c r="Z641" s="155"/>
      <c r="AA641" s="155"/>
      <c r="AB641" s="155"/>
    </row>
    <row r="642">
      <c r="A642" s="155"/>
      <c r="B642" s="155"/>
      <c r="C642" s="813"/>
      <c r="D642" s="155"/>
      <c r="E642" s="858"/>
      <c r="F642" s="155"/>
      <c r="G642" s="858"/>
      <c r="H642" s="155"/>
      <c r="I642" s="155"/>
      <c r="J642" s="155"/>
      <c r="K642" s="155"/>
      <c r="L642" s="155"/>
      <c r="M642" s="155"/>
      <c r="N642" s="155"/>
      <c r="O642" s="155"/>
      <c r="P642" s="155"/>
      <c r="Q642" s="155"/>
      <c r="R642" s="155"/>
      <c r="S642" s="155"/>
      <c r="T642" s="155"/>
      <c r="U642" s="155"/>
      <c r="V642" s="155"/>
      <c r="W642" s="155"/>
      <c r="X642" s="155"/>
      <c r="Y642" s="155"/>
      <c r="Z642" s="155"/>
      <c r="AA642" s="155"/>
      <c r="AB642" s="155"/>
    </row>
    <row r="643">
      <c r="A643" s="155"/>
      <c r="B643" s="155"/>
      <c r="C643" s="813"/>
      <c r="D643" s="155"/>
      <c r="E643" s="858"/>
      <c r="F643" s="155"/>
      <c r="G643" s="858"/>
      <c r="H643" s="155"/>
      <c r="I643" s="155"/>
      <c r="J643" s="155"/>
      <c r="K643" s="155"/>
      <c r="L643" s="155"/>
      <c r="M643" s="155"/>
      <c r="N643" s="155"/>
      <c r="O643" s="155"/>
      <c r="P643" s="155"/>
      <c r="Q643" s="155"/>
      <c r="R643" s="155"/>
      <c r="S643" s="155"/>
      <c r="T643" s="155"/>
      <c r="U643" s="155"/>
      <c r="V643" s="155"/>
      <c r="W643" s="155"/>
      <c r="X643" s="155"/>
      <c r="Y643" s="155"/>
      <c r="Z643" s="155"/>
      <c r="AA643" s="155"/>
      <c r="AB643" s="155"/>
    </row>
    <row r="644">
      <c r="A644" s="155"/>
      <c r="B644" s="155"/>
      <c r="C644" s="813"/>
      <c r="D644" s="155"/>
      <c r="E644" s="858"/>
      <c r="F644" s="155"/>
      <c r="G644" s="858"/>
      <c r="H644" s="155"/>
      <c r="I644" s="155"/>
      <c r="J644" s="155"/>
      <c r="K644" s="155"/>
      <c r="L644" s="155"/>
      <c r="M644" s="155"/>
      <c r="N644" s="155"/>
      <c r="O644" s="155"/>
      <c r="P644" s="155"/>
      <c r="Q644" s="155"/>
      <c r="R644" s="155"/>
      <c r="S644" s="155"/>
      <c r="T644" s="155"/>
      <c r="U644" s="155"/>
      <c r="V644" s="155"/>
      <c r="W644" s="155"/>
      <c r="X644" s="155"/>
      <c r="Y644" s="155"/>
      <c r="Z644" s="155"/>
      <c r="AA644" s="155"/>
      <c r="AB644" s="155"/>
    </row>
    <row r="645">
      <c r="A645" s="155"/>
      <c r="B645" s="155"/>
      <c r="C645" s="813"/>
      <c r="D645" s="155"/>
      <c r="E645" s="858"/>
      <c r="F645" s="155"/>
      <c r="G645" s="858"/>
      <c r="H645" s="155"/>
      <c r="I645" s="155"/>
      <c r="J645" s="155"/>
      <c r="K645" s="155"/>
      <c r="L645" s="155"/>
      <c r="M645" s="155"/>
      <c r="N645" s="155"/>
      <c r="O645" s="155"/>
      <c r="P645" s="155"/>
      <c r="Q645" s="155"/>
      <c r="R645" s="155"/>
      <c r="S645" s="155"/>
      <c r="T645" s="155"/>
      <c r="U645" s="155"/>
      <c r="V645" s="155"/>
      <c r="W645" s="155"/>
      <c r="X645" s="155"/>
      <c r="Y645" s="155"/>
      <c r="Z645" s="155"/>
      <c r="AA645" s="155"/>
      <c r="AB645" s="155"/>
    </row>
    <row r="646">
      <c r="A646" s="155"/>
      <c r="B646" s="155"/>
      <c r="C646" s="813"/>
      <c r="D646" s="155"/>
      <c r="E646" s="858"/>
      <c r="F646" s="155"/>
      <c r="G646" s="858"/>
      <c r="H646" s="155"/>
      <c r="I646" s="155"/>
      <c r="J646" s="155"/>
      <c r="K646" s="155"/>
      <c r="L646" s="155"/>
      <c r="M646" s="155"/>
      <c r="N646" s="155"/>
      <c r="O646" s="155"/>
      <c r="P646" s="155"/>
      <c r="Q646" s="155"/>
      <c r="R646" s="155"/>
      <c r="S646" s="155"/>
      <c r="T646" s="155"/>
      <c r="U646" s="155"/>
      <c r="V646" s="155"/>
      <c r="W646" s="155"/>
      <c r="X646" s="155"/>
      <c r="Y646" s="155"/>
      <c r="Z646" s="155"/>
      <c r="AA646" s="155"/>
      <c r="AB646" s="155"/>
    </row>
    <row r="647">
      <c r="A647" s="155"/>
      <c r="B647" s="155"/>
      <c r="C647" s="813"/>
      <c r="D647" s="155"/>
      <c r="E647" s="858"/>
      <c r="F647" s="155"/>
      <c r="G647" s="858"/>
      <c r="H647" s="155"/>
      <c r="I647" s="155"/>
      <c r="J647" s="155"/>
      <c r="K647" s="155"/>
      <c r="L647" s="155"/>
      <c r="M647" s="155"/>
      <c r="N647" s="155"/>
      <c r="O647" s="155"/>
      <c r="P647" s="155"/>
      <c r="Q647" s="155"/>
      <c r="R647" s="155"/>
      <c r="S647" s="155"/>
      <c r="T647" s="155"/>
      <c r="U647" s="155"/>
      <c r="V647" s="155"/>
      <c r="W647" s="155"/>
      <c r="X647" s="155"/>
      <c r="Y647" s="155"/>
      <c r="Z647" s="155"/>
      <c r="AA647" s="155"/>
      <c r="AB647" s="155"/>
    </row>
    <row r="648">
      <c r="A648" s="155"/>
      <c r="B648" s="155"/>
      <c r="C648" s="813"/>
      <c r="D648" s="155"/>
      <c r="E648" s="858"/>
      <c r="F648" s="155"/>
      <c r="G648" s="858"/>
      <c r="H648" s="155"/>
      <c r="I648" s="155"/>
      <c r="J648" s="155"/>
      <c r="K648" s="155"/>
      <c r="L648" s="155"/>
      <c r="M648" s="155"/>
      <c r="N648" s="155"/>
      <c r="O648" s="155"/>
      <c r="P648" s="155"/>
      <c r="Q648" s="155"/>
      <c r="R648" s="155"/>
      <c r="S648" s="155"/>
      <c r="T648" s="155"/>
      <c r="U648" s="155"/>
      <c r="V648" s="155"/>
      <c r="W648" s="155"/>
      <c r="X648" s="155"/>
      <c r="Y648" s="155"/>
      <c r="Z648" s="155"/>
      <c r="AA648" s="155"/>
      <c r="AB648" s="155"/>
    </row>
    <row r="649">
      <c r="A649" s="155"/>
      <c r="B649" s="155"/>
      <c r="C649" s="813"/>
      <c r="D649" s="155"/>
      <c r="E649" s="858"/>
      <c r="F649" s="155"/>
      <c r="G649" s="858"/>
      <c r="H649" s="155"/>
      <c r="I649" s="155"/>
      <c r="J649" s="155"/>
      <c r="K649" s="155"/>
      <c r="L649" s="155"/>
      <c r="M649" s="155"/>
      <c r="N649" s="155"/>
      <c r="O649" s="155"/>
      <c r="P649" s="155"/>
      <c r="Q649" s="155"/>
      <c r="R649" s="155"/>
      <c r="S649" s="155"/>
      <c r="T649" s="155"/>
      <c r="U649" s="155"/>
      <c r="V649" s="155"/>
      <c r="W649" s="155"/>
      <c r="X649" s="155"/>
      <c r="Y649" s="155"/>
      <c r="Z649" s="155"/>
      <c r="AA649" s="155"/>
      <c r="AB649" s="155"/>
    </row>
    <row r="650">
      <c r="A650" s="155"/>
      <c r="B650" s="155"/>
      <c r="C650" s="813"/>
      <c r="D650" s="155"/>
      <c r="E650" s="858"/>
      <c r="F650" s="155"/>
      <c r="G650" s="858"/>
      <c r="H650" s="155"/>
      <c r="I650" s="155"/>
      <c r="J650" s="155"/>
      <c r="K650" s="155"/>
      <c r="L650" s="155"/>
      <c r="M650" s="155"/>
      <c r="N650" s="155"/>
      <c r="O650" s="155"/>
      <c r="P650" s="155"/>
      <c r="Q650" s="155"/>
      <c r="R650" s="155"/>
      <c r="S650" s="155"/>
      <c r="T650" s="155"/>
      <c r="U650" s="155"/>
      <c r="V650" s="155"/>
      <c r="W650" s="155"/>
      <c r="X650" s="155"/>
      <c r="Y650" s="155"/>
      <c r="Z650" s="155"/>
      <c r="AA650" s="155"/>
      <c r="AB650" s="155"/>
    </row>
    <row r="651">
      <c r="A651" s="155"/>
      <c r="B651" s="155"/>
      <c r="C651" s="813"/>
      <c r="D651" s="155"/>
      <c r="E651" s="858"/>
      <c r="F651" s="155"/>
      <c r="G651" s="858"/>
      <c r="H651" s="155"/>
      <c r="I651" s="155"/>
      <c r="J651" s="155"/>
      <c r="K651" s="155"/>
      <c r="L651" s="155"/>
      <c r="M651" s="155"/>
      <c r="N651" s="155"/>
      <c r="O651" s="155"/>
      <c r="P651" s="155"/>
      <c r="Q651" s="155"/>
      <c r="R651" s="155"/>
      <c r="S651" s="155"/>
      <c r="T651" s="155"/>
      <c r="U651" s="155"/>
      <c r="V651" s="155"/>
      <c r="W651" s="155"/>
      <c r="X651" s="155"/>
      <c r="Y651" s="155"/>
      <c r="Z651" s="155"/>
      <c r="AA651" s="155"/>
      <c r="AB651" s="155"/>
    </row>
    <row r="652">
      <c r="A652" s="155"/>
      <c r="B652" s="155"/>
      <c r="C652" s="813"/>
      <c r="D652" s="155"/>
      <c r="E652" s="858"/>
      <c r="F652" s="155"/>
      <c r="G652" s="858"/>
      <c r="H652" s="155"/>
      <c r="I652" s="155"/>
      <c r="J652" s="155"/>
      <c r="K652" s="155"/>
      <c r="L652" s="155"/>
      <c r="M652" s="155"/>
      <c r="N652" s="155"/>
      <c r="O652" s="155"/>
      <c r="P652" s="155"/>
      <c r="Q652" s="155"/>
      <c r="R652" s="155"/>
      <c r="S652" s="155"/>
      <c r="T652" s="155"/>
      <c r="U652" s="155"/>
      <c r="V652" s="155"/>
      <c r="W652" s="155"/>
      <c r="X652" s="155"/>
      <c r="Y652" s="155"/>
      <c r="Z652" s="155"/>
      <c r="AA652" s="155"/>
      <c r="AB652" s="155"/>
    </row>
    <row r="653">
      <c r="A653" s="155"/>
      <c r="B653" s="155"/>
      <c r="C653" s="813"/>
      <c r="D653" s="155"/>
      <c r="E653" s="858"/>
      <c r="F653" s="155"/>
      <c r="G653" s="858"/>
      <c r="H653" s="155"/>
      <c r="I653" s="155"/>
      <c r="J653" s="155"/>
      <c r="K653" s="155"/>
      <c r="L653" s="155"/>
      <c r="M653" s="155"/>
      <c r="N653" s="155"/>
      <c r="O653" s="155"/>
      <c r="P653" s="155"/>
      <c r="Q653" s="155"/>
      <c r="R653" s="155"/>
      <c r="S653" s="155"/>
      <c r="T653" s="155"/>
      <c r="U653" s="155"/>
      <c r="V653" s="155"/>
      <c r="W653" s="155"/>
      <c r="X653" s="155"/>
      <c r="Y653" s="155"/>
      <c r="Z653" s="155"/>
      <c r="AA653" s="155"/>
      <c r="AB653" s="155"/>
    </row>
    <row r="654">
      <c r="A654" s="155"/>
      <c r="B654" s="155"/>
      <c r="C654" s="813"/>
      <c r="D654" s="155"/>
      <c r="E654" s="858"/>
      <c r="F654" s="155"/>
      <c r="G654" s="858"/>
      <c r="H654" s="155"/>
      <c r="I654" s="155"/>
      <c r="J654" s="155"/>
      <c r="K654" s="155"/>
      <c r="L654" s="155"/>
      <c r="M654" s="155"/>
      <c r="N654" s="155"/>
      <c r="O654" s="155"/>
      <c r="P654" s="155"/>
      <c r="Q654" s="155"/>
      <c r="R654" s="155"/>
      <c r="S654" s="155"/>
      <c r="T654" s="155"/>
      <c r="U654" s="155"/>
      <c r="V654" s="155"/>
      <c r="W654" s="155"/>
      <c r="X654" s="155"/>
      <c r="Y654" s="155"/>
      <c r="Z654" s="155"/>
      <c r="AA654" s="155"/>
      <c r="AB654" s="155"/>
    </row>
    <row r="655">
      <c r="A655" s="155"/>
      <c r="B655" s="155"/>
      <c r="C655" s="813"/>
      <c r="D655" s="155"/>
      <c r="E655" s="858"/>
      <c r="F655" s="155"/>
      <c r="G655" s="858"/>
      <c r="H655" s="155"/>
      <c r="I655" s="155"/>
      <c r="J655" s="155"/>
      <c r="K655" s="155"/>
      <c r="L655" s="155"/>
      <c r="M655" s="155"/>
      <c r="N655" s="155"/>
      <c r="O655" s="155"/>
      <c r="P655" s="155"/>
      <c r="Q655" s="155"/>
      <c r="R655" s="155"/>
      <c r="S655" s="155"/>
      <c r="T655" s="155"/>
      <c r="U655" s="155"/>
      <c r="V655" s="155"/>
      <c r="W655" s="155"/>
      <c r="X655" s="155"/>
      <c r="Y655" s="155"/>
      <c r="Z655" s="155"/>
      <c r="AA655" s="155"/>
      <c r="AB655" s="155"/>
    </row>
    <row r="656">
      <c r="A656" s="155"/>
      <c r="B656" s="155"/>
      <c r="C656" s="813"/>
      <c r="D656" s="155"/>
      <c r="E656" s="858"/>
      <c r="F656" s="155"/>
      <c r="G656" s="858"/>
      <c r="H656" s="155"/>
      <c r="I656" s="155"/>
      <c r="J656" s="155"/>
      <c r="K656" s="155"/>
      <c r="L656" s="155"/>
      <c r="M656" s="155"/>
      <c r="N656" s="155"/>
      <c r="O656" s="155"/>
      <c r="P656" s="155"/>
      <c r="Q656" s="155"/>
      <c r="R656" s="155"/>
      <c r="S656" s="155"/>
      <c r="T656" s="155"/>
      <c r="U656" s="155"/>
      <c r="V656" s="155"/>
      <c r="W656" s="155"/>
      <c r="X656" s="155"/>
      <c r="Y656" s="155"/>
      <c r="Z656" s="155"/>
      <c r="AA656" s="155"/>
      <c r="AB656" s="155"/>
    </row>
    <row r="657">
      <c r="A657" s="155"/>
      <c r="B657" s="155"/>
      <c r="C657" s="813"/>
      <c r="D657" s="155"/>
      <c r="E657" s="858"/>
      <c r="F657" s="155"/>
      <c r="G657" s="858"/>
      <c r="H657" s="155"/>
      <c r="I657" s="155"/>
      <c r="J657" s="155"/>
      <c r="K657" s="155"/>
      <c r="L657" s="155"/>
      <c r="M657" s="155"/>
      <c r="N657" s="155"/>
      <c r="O657" s="155"/>
      <c r="P657" s="155"/>
      <c r="Q657" s="155"/>
      <c r="R657" s="155"/>
      <c r="S657" s="155"/>
      <c r="T657" s="155"/>
      <c r="U657" s="155"/>
      <c r="V657" s="155"/>
      <c r="W657" s="155"/>
      <c r="X657" s="155"/>
      <c r="Y657" s="155"/>
      <c r="Z657" s="155"/>
      <c r="AA657" s="155"/>
      <c r="AB657" s="155"/>
    </row>
    <row r="658">
      <c r="A658" s="155"/>
      <c r="B658" s="155"/>
      <c r="C658" s="813"/>
      <c r="D658" s="155"/>
      <c r="E658" s="858"/>
      <c r="F658" s="155"/>
      <c r="G658" s="858"/>
      <c r="H658" s="155"/>
      <c r="I658" s="155"/>
      <c r="J658" s="155"/>
      <c r="K658" s="155"/>
      <c r="L658" s="155"/>
      <c r="M658" s="155"/>
      <c r="N658" s="155"/>
      <c r="O658" s="155"/>
      <c r="P658" s="155"/>
      <c r="Q658" s="155"/>
      <c r="R658" s="155"/>
      <c r="S658" s="155"/>
      <c r="T658" s="155"/>
      <c r="U658" s="155"/>
      <c r="V658" s="155"/>
      <c r="W658" s="155"/>
      <c r="X658" s="155"/>
      <c r="Y658" s="155"/>
      <c r="Z658" s="155"/>
      <c r="AA658" s="155"/>
      <c r="AB658" s="155"/>
    </row>
    <row r="659">
      <c r="A659" s="155"/>
      <c r="B659" s="155"/>
      <c r="C659" s="813"/>
      <c r="D659" s="155"/>
      <c r="E659" s="858"/>
      <c r="F659" s="155"/>
      <c r="G659" s="858"/>
      <c r="H659" s="155"/>
      <c r="I659" s="155"/>
      <c r="J659" s="155"/>
      <c r="K659" s="155"/>
      <c r="L659" s="155"/>
      <c r="M659" s="155"/>
      <c r="N659" s="155"/>
      <c r="O659" s="155"/>
      <c r="P659" s="155"/>
      <c r="Q659" s="155"/>
      <c r="R659" s="155"/>
      <c r="S659" s="155"/>
      <c r="T659" s="155"/>
      <c r="U659" s="155"/>
      <c r="V659" s="155"/>
      <c r="W659" s="155"/>
      <c r="X659" s="155"/>
      <c r="Y659" s="155"/>
      <c r="Z659" s="155"/>
      <c r="AA659" s="155"/>
      <c r="AB659" s="155"/>
    </row>
    <row r="660">
      <c r="A660" s="155"/>
      <c r="B660" s="155"/>
      <c r="C660" s="813"/>
      <c r="D660" s="155"/>
      <c r="E660" s="858"/>
      <c r="F660" s="155"/>
      <c r="G660" s="858"/>
      <c r="H660" s="155"/>
      <c r="I660" s="155"/>
      <c r="J660" s="155"/>
      <c r="K660" s="155"/>
      <c r="L660" s="155"/>
      <c r="M660" s="155"/>
      <c r="N660" s="155"/>
      <c r="O660" s="155"/>
      <c r="P660" s="155"/>
      <c r="Q660" s="155"/>
      <c r="R660" s="155"/>
      <c r="S660" s="155"/>
      <c r="T660" s="155"/>
      <c r="U660" s="155"/>
      <c r="V660" s="155"/>
      <c r="W660" s="155"/>
      <c r="X660" s="155"/>
      <c r="Y660" s="155"/>
      <c r="Z660" s="155"/>
      <c r="AA660" s="155"/>
      <c r="AB660" s="155"/>
    </row>
    <row r="661">
      <c r="A661" s="155"/>
      <c r="B661" s="155"/>
      <c r="C661" s="813"/>
      <c r="D661" s="155"/>
      <c r="E661" s="858"/>
      <c r="F661" s="155"/>
      <c r="G661" s="858"/>
      <c r="H661" s="155"/>
      <c r="I661" s="155"/>
      <c r="J661" s="155"/>
      <c r="K661" s="155"/>
      <c r="L661" s="155"/>
      <c r="M661" s="155"/>
      <c r="N661" s="155"/>
      <c r="O661" s="155"/>
      <c r="P661" s="155"/>
      <c r="Q661" s="155"/>
      <c r="R661" s="155"/>
      <c r="S661" s="155"/>
      <c r="T661" s="155"/>
      <c r="U661" s="155"/>
      <c r="V661" s="155"/>
      <c r="W661" s="155"/>
      <c r="X661" s="155"/>
      <c r="Y661" s="155"/>
      <c r="Z661" s="155"/>
      <c r="AA661" s="155"/>
      <c r="AB661" s="155"/>
    </row>
    <row r="662">
      <c r="A662" s="155"/>
      <c r="B662" s="155"/>
      <c r="C662" s="813"/>
      <c r="D662" s="155"/>
      <c r="E662" s="858"/>
      <c r="F662" s="155"/>
      <c r="G662" s="858"/>
      <c r="H662" s="155"/>
      <c r="I662" s="155"/>
      <c r="J662" s="155"/>
      <c r="K662" s="155"/>
      <c r="L662" s="155"/>
      <c r="M662" s="155"/>
      <c r="N662" s="155"/>
      <c r="O662" s="155"/>
      <c r="P662" s="155"/>
      <c r="Q662" s="155"/>
      <c r="R662" s="155"/>
      <c r="S662" s="155"/>
      <c r="T662" s="155"/>
      <c r="U662" s="155"/>
      <c r="V662" s="155"/>
      <c r="W662" s="155"/>
      <c r="X662" s="155"/>
      <c r="Y662" s="155"/>
      <c r="Z662" s="155"/>
      <c r="AA662" s="155"/>
      <c r="AB662" s="155"/>
    </row>
    <row r="663">
      <c r="A663" s="155"/>
      <c r="B663" s="155"/>
      <c r="C663" s="813"/>
      <c r="D663" s="155"/>
      <c r="E663" s="858"/>
      <c r="F663" s="155"/>
      <c r="G663" s="858"/>
      <c r="H663" s="155"/>
      <c r="I663" s="155"/>
      <c r="J663" s="155"/>
      <c r="K663" s="155"/>
      <c r="L663" s="155"/>
      <c r="M663" s="155"/>
      <c r="N663" s="155"/>
      <c r="O663" s="155"/>
      <c r="P663" s="155"/>
      <c r="Q663" s="155"/>
      <c r="R663" s="155"/>
      <c r="S663" s="155"/>
      <c r="T663" s="155"/>
      <c r="U663" s="155"/>
      <c r="V663" s="155"/>
      <c r="W663" s="155"/>
      <c r="X663" s="155"/>
      <c r="Y663" s="155"/>
      <c r="Z663" s="155"/>
      <c r="AA663" s="155"/>
      <c r="AB663" s="155"/>
    </row>
    <row r="664">
      <c r="A664" s="155"/>
      <c r="B664" s="155"/>
      <c r="C664" s="813"/>
      <c r="D664" s="155"/>
      <c r="E664" s="858"/>
      <c r="F664" s="155"/>
      <c r="G664" s="858"/>
      <c r="H664" s="155"/>
      <c r="I664" s="155"/>
      <c r="J664" s="155"/>
      <c r="K664" s="155"/>
      <c r="L664" s="155"/>
      <c r="M664" s="155"/>
      <c r="N664" s="155"/>
      <c r="O664" s="155"/>
      <c r="P664" s="155"/>
      <c r="Q664" s="155"/>
      <c r="R664" s="155"/>
      <c r="S664" s="155"/>
      <c r="T664" s="155"/>
      <c r="U664" s="155"/>
      <c r="V664" s="155"/>
      <c r="W664" s="155"/>
      <c r="X664" s="155"/>
      <c r="Y664" s="155"/>
      <c r="Z664" s="155"/>
      <c r="AA664" s="155"/>
      <c r="AB664" s="155"/>
    </row>
    <row r="665">
      <c r="A665" s="155"/>
      <c r="B665" s="155"/>
      <c r="C665" s="813"/>
      <c r="D665" s="155"/>
      <c r="E665" s="858"/>
      <c r="F665" s="155"/>
      <c r="G665" s="858"/>
      <c r="H665" s="155"/>
      <c r="I665" s="155"/>
      <c r="J665" s="155"/>
      <c r="K665" s="155"/>
      <c r="L665" s="155"/>
      <c r="M665" s="155"/>
      <c r="N665" s="155"/>
      <c r="O665" s="155"/>
      <c r="P665" s="155"/>
      <c r="Q665" s="155"/>
      <c r="R665" s="155"/>
      <c r="S665" s="155"/>
      <c r="T665" s="155"/>
      <c r="U665" s="155"/>
      <c r="V665" s="155"/>
      <c r="W665" s="155"/>
      <c r="X665" s="155"/>
      <c r="Y665" s="155"/>
      <c r="Z665" s="155"/>
      <c r="AA665" s="155"/>
      <c r="AB665" s="155"/>
    </row>
    <row r="666">
      <c r="A666" s="155"/>
      <c r="B666" s="155"/>
      <c r="C666" s="813"/>
      <c r="D666" s="155"/>
      <c r="E666" s="858"/>
      <c r="F666" s="155"/>
      <c r="G666" s="858"/>
      <c r="H666" s="155"/>
      <c r="I666" s="155"/>
      <c r="J666" s="155"/>
      <c r="K666" s="155"/>
      <c r="L666" s="155"/>
      <c r="M666" s="155"/>
      <c r="N666" s="155"/>
      <c r="O666" s="155"/>
      <c r="P666" s="155"/>
      <c r="Q666" s="155"/>
      <c r="R666" s="155"/>
      <c r="S666" s="155"/>
      <c r="T666" s="155"/>
      <c r="U666" s="155"/>
      <c r="V666" s="155"/>
      <c r="W666" s="155"/>
      <c r="X666" s="155"/>
      <c r="Y666" s="155"/>
      <c r="Z666" s="155"/>
      <c r="AA666" s="155"/>
      <c r="AB666" s="155"/>
    </row>
    <row r="667">
      <c r="A667" s="155"/>
      <c r="B667" s="155"/>
      <c r="C667" s="813"/>
      <c r="D667" s="155"/>
      <c r="E667" s="858"/>
      <c r="F667" s="155"/>
      <c r="G667" s="858"/>
      <c r="H667" s="155"/>
      <c r="I667" s="155"/>
      <c r="J667" s="155"/>
      <c r="K667" s="155"/>
      <c r="L667" s="155"/>
      <c r="M667" s="155"/>
      <c r="N667" s="155"/>
      <c r="O667" s="155"/>
      <c r="P667" s="155"/>
      <c r="Q667" s="155"/>
      <c r="R667" s="155"/>
      <c r="S667" s="155"/>
      <c r="T667" s="155"/>
      <c r="U667" s="155"/>
      <c r="V667" s="155"/>
      <c r="W667" s="155"/>
      <c r="X667" s="155"/>
      <c r="Y667" s="155"/>
      <c r="Z667" s="155"/>
      <c r="AA667" s="155"/>
      <c r="AB667" s="155"/>
    </row>
    <row r="668">
      <c r="A668" s="155"/>
      <c r="B668" s="155"/>
      <c r="C668" s="813"/>
      <c r="D668" s="155"/>
      <c r="E668" s="858"/>
      <c r="F668" s="155"/>
      <c r="G668" s="858"/>
      <c r="H668" s="155"/>
      <c r="I668" s="155"/>
      <c r="J668" s="155"/>
      <c r="K668" s="155"/>
      <c r="L668" s="155"/>
      <c r="M668" s="155"/>
      <c r="N668" s="155"/>
      <c r="O668" s="155"/>
      <c r="P668" s="155"/>
      <c r="Q668" s="155"/>
      <c r="R668" s="155"/>
      <c r="S668" s="155"/>
      <c r="T668" s="155"/>
      <c r="U668" s="155"/>
      <c r="V668" s="155"/>
      <c r="W668" s="155"/>
      <c r="X668" s="155"/>
      <c r="Y668" s="155"/>
      <c r="Z668" s="155"/>
      <c r="AA668" s="155"/>
      <c r="AB668" s="155"/>
    </row>
    <row r="669">
      <c r="A669" s="155"/>
      <c r="B669" s="155"/>
      <c r="C669" s="813"/>
      <c r="D669" s="155"/>
      <c r="E669" s="858"/>
      <c r="F669" s="155"/>
      <c r="G669" s="858"/>
      <c r="H669" s="155"/>
      <c r="I669" s="155"/>
      <c r="J669" s="155"/>
      <c r="K669" s="155"/>
      <c r="L669" s="155"/>
      <c r="M669" s="155"/>
      <c r="N669" s="155"/>
      <c r="O669" s="155"/>
      <c r="P669" s="155"/>
      <c r="Q669" s="155"/>
      <c r="R669" s="155"/>
      <c r="S669" s="155"/>
      <c r="T669" s="155"/>
      <c r="U669" s="155"/>
      <c r="V669" s="155"/>
      <c r="W669" s="155"/>
      <c r="X669" s="155"/>
      <c r="Y669" s="155"/>
      <c r="Z669" s="155"/>
      <c r="AA669" s="155"/>
      <c r="AB669" s="155"/>
    </row>
    <row r="670">
      <c r="A670" s="155"/>
      <c r="B670" s="155"/>
      <c r="C670" s="813"/>
      <c r="D670" s="155"/>
      <c r="E670" s="858"/>
      <c r="F670" s="155"/>
      <c r="G670" s="858"/>
      <c r="H670" s="155"/>
      <c r="I670" s="155"/>
      <c r="J670" s="155"/>
      <c r="K670" s="155"/>
      <c r="L670" s="155"/>
      <c r="M670" s="155"/>
      <c r="N670" s="155"/>
      <c r="O670" s="155"/>
      <c r="P670" s="155"/>
      <c r="Q670" s="155"/>
      <c r="R670" s="155"/>
      <c r="S670" s="155"/>
      <c r="T670" s="155"/>
      <c r="U670" s="155"/>
      <c r="V670" s="155"/>
      <c r="W670" s="155"/>
      <c r="X670" s="155"/>
      <c r="Y670" s="155"/>
      <c r="Z670" s="155"/>
      <c r="AA670" s="155"/>
      <c r="AB670" s="155"/>
    </row>
    <row r="671">
      <c r="A671" s="155"/>
      <c r="B671" s="155"/>
      <c r="C671" s="813"/>
      <c r="D671" s="155"/>
      <c r="E671" s="858"/>
      <c r="F671" s="155"/>
      <c r="G671" s="858"/>
      <c r="H671" s="155"/>
      <c r="I671" s="155"/>
      <c r="J671" s="155"/>
      <c r="K671" s="155"/>
      <c r="L671" s="155"/>
      <c r="M671" s="155"/>
      <c r="N671" s="155"/>
      <c r="O671" s="155"/>
      <c r="P671" s="155"/>
      <c r="Q671" s="155"/>
      <c r="R671" s="155"/>
      <c r="S671" s="155"/>
      <c r="T671" s="155"/>
      <c r="U671" s="155"/>
      <c r="V671" s="155"/>
      <c r="W671" s="155"/>
      <c r="X671" s="155"/>
      <c r="Y671" s="155"/>
      <c r="Z671" s="155"/>
      <c r="AA671" s="155"/>
      <c r="AB671" s="155"/>
    </row>
    <row r="672">
      <c r="A672" s="155"/>
      <c r="B672" s="155"/>
      <c r="C672" s="813"/>
      <c r="D672" s="155"/>
      <c r="E672" s="858"/>
      <c r="F672" s="155"/>
      <c r="G672" s="858"/>
      <c r="H672" s="155"/>
      <c r="I672" s="155"/>
      <c r="J672" s="155"/>
      <c r="K672" s="155"/>
      <c r="L672" s="155"/>
      <c r="M672" s="155"/>
      <c r="N672" s="155"/>
      <c r="O672" s="155"/>
      <c r="P672" s="155"/>
      <c r="Q672" s="155"/>
      <c r="R672" s="155"/>
      <c r="S672" s="155"/>
      <c r="T672" s="155"/>
      <c r="U672" s="155"/>
      <c r="V672" s="155"/>
      <c r="W672" s="155"/>
      <c r="X672" s="155"/>
      <c r="Y672" s="155"/>
      <c r="Z672" s="155"/>
      <c r="AA672" s="155"/>
      <c r="AB672" s="155"/>
    </row>
    <row r="673">
      <c r="A673" s="155"/>
      <c r="B673" s="155"/>
      <c r="C673" s="813"/>
      <c r="D673" s="155"/>
      <c r="E673" s="858"/>
      <c r="F673" s="155"/>
      <c r="G673" s="858"/>
      <c r="H673" s="155"/>
      <c r="I673" s="155"/>
      <c r="J673" s="155"/>
      <c r="K673" s="155"/>
      <c r="L673" s="155"/>
      <c r="M673" s="155"/>
      <c r="N673" s="155"/>
      <c r="O673" s="155"/>
      <c r="P673" s="155"/>
      <c r="Q673" s="155"/>
      <c r="R673" s="155"/>
      <c r="S673" s="155"/>
      <c r="T673" s="155"/>
      <c r="U673" s="155"/>
      <c r="V673" s="155"/>
      <c r="W673" s="155"/>
      <c r="X673" s="155"/>
      <c r="Y673" s="155"/>
      <c r="Z673" s="155"/>
      <c r="AA673" s="155"/>
      <c r="AB673" s="155"/>
    </row>
    <row r="674">
      <c r="A674" s="155"/>
      <c r="B674" s="155"/>
      <c r="C674" s="813"/>
      <c r="D674" s="155"/>
      <c r="E674" s="858"/>
      <c r="F674" s="155"/>
      <c r="G674" s="858"/>
      <c r="H674" s="155"/>
      <c r="I674" s="155"/>
      <c r="J674" s="155"/>
      <c r="K674" s="155"/>
      <c r="L674" s="155"/>
      <c r="M674" s="155"/>
      <c r="N674" s="155"/>
      <c r="O674" s="155"/>
      <c r="P674" s="155"/>
      <c r="Q674" s="155"/>
      <c r="R674" s="155"/>
      <c r="S674" s="155"/>
      <c r="T674" s="155"/>
      <c r="U674" s="155"/>
      <c r="V674" s="155"/>
      <c r="W674" s="155"/>
      <c r="X674" s="155"/>
      <c r="Y674" s="155"/>
      <c r="Z674" s="155"/>
      <c r="AA674" s="155"/>
      <c r="AB674" s="155"/>
    </row>
    <row r="675">
      <c r="A675" s="155"/>
      <c r="B675" s="155"/>
      <c r="C675" s="813"/>
      <c r="D675" s="155"/>
      <c r="E675" s="858"/>
      <c r="F675" s="155"/>
      <c r="G675" s="858"/>
      <c r="H675" s="155"/>
      <c r="I675" s="155"/>
      <c r="J675" s="155"/>
      <c r="K675" s="155"/>
      <c r="L675" s="155"/>
      <c r="M675" s="155"/>
      <c r="N675" s="155"/>
      <c r="O675" s="155"/>
      <c r="P675" s="155"/>
      <c r="Q675" s="155"/>
      <c r="R675" s="155"/>
      <c r="S675" s="155"/>
      <c r="T675" s="155"/>
      <c r="U675" s="155"/>
      <c r="V675" s="155"/>
      <c r="W675" s="155"/>
      <c r="X675" s="155"/>
      <c r="Y675" s="155"/>
      <c r="Z675" s="155"/>
      <c r="AA675" s="155"/>
      <c r="AB675" s="155"/>
    </row>
    <row r="676">
      <c r="A676" s="155"/>
      <c r="B676" s="155"/>
      <c r="C676" s="813"/>
      <c r="D676" s="155"/>
      <c r="E676" s="858"/>
      <c r="F676" s="155"/>
      <c r="G676" s="858"/>
      <c r="H676" s="155"/>
      <c r="I676" s="155"/>
      <c r="J676" s="155"/>
      <c r="K676" s="155"/>
      <c r="L676" s="155"/>
      <c r="M676" s="155"/>
      <c r="N676" s="155"/>
      <c r="O676" s="155"/>
      <c r="P676" s="155"/>
      <c r="Q676" s="155"/>
      <c r="R676" s="155"/>
      <c r="S676" s="155"/>
      <c r="T676" s="155"/>
      <c r="U676" s="155"/>
      <c r="V676" s="155"/>
      <c r="W676" s="155"/>
      <c r="X676" s="155"/>
      <c r="Y676" s="155"/>
      <c r="Z676" s="155"/>
      <c r="AA676" s="155"/>
      <c r="AB676" s="155"/>
    </row>
    <row r="677">
      <c r="A677" s="155"/>
      <c r="B677" s="155"/>
      <c r="C677" s="813"/>
      <c r="D677" s="155"/>
      <c r="E677" s="858"/>
      <c r="F677" s="155"/>
      <c r="G677" s="858"/>
      <c r="H677" s="155"/>
      <c r="I677" s="155"/>
      <c r="J677" s="155"/>
      <c r="K677" s="155"/>
      <c r="L677" s="155"/>
      <c r="M677" s="155"/>
      <c r="N677" s="155"/>
      <c r="O677" s="155"/>
      <c r="P677" s="155"/>
      <c r="Q677" s="155"/>
      <c r="R677" s="155"/>
      <c r="S677" s="155"/>
      <c r="T677" s="155"/>
      <c r="U677" s="155"/>
      <c r="V677" s="155"/>
      <c r="W677" s="155"/>
      <c r="X677" s="155"/>
      <c r="Y677" s="155"/>
      <c r="Z677" s="155"/>
      <c r="AA677" s="155"/>
      <c r="AB677" s="155"/>
    </row>
    <row r="678">
      <c r="A678" s="155"/>
      <c r="B678" s="155"/>
      <c r="C678" s="813"/>
      <c r="D678" s="155"/>
      <c r="E678" s="858"/>
      <c r="F678" s="155"/>
      <c r="G678" s="858"/>
      <c r="H678" s="155"/>
      <c r="I678" s="155"/>
      <c r="J678" s="155"/>
      <c r="K678" s="155"/>
      <c r="L678" s="155"/>
      <c r="M678" s="155"/>
      <c r="N678" s="155"/>
      <c r="O678" s="155"/>
      <c r="P678" s="155"/>
      <c r="Q678" s="155"/>
      <c r="R678" s="155"/>
      <c r="S678" s="155"/>
      <c r="T678" s="155"/>
      <c r="U678" s="155"/>
      <c r="V678" s="155"/>
      <c r="W678" s="155"/>
      <c r="X678" s="155"/>
      <c r="Y678" s="155"/>
      <c r="Z678" s="155"/>
      <c r="AA678" s="155"/>
      <c r="AB678" s="155"/>
    </row>
    <row r="679">
      <c r="A679" s="155"/>
      <c r="B679" s="155"/>
      <c r="C679" s="813"/>
      <c r="D679" s="155"/>
      <c r="E679" s="858"/>
      <c r="F679" s="155"/>
      <c r="G679" s="858"/>
      <c r="H679" s="155"/>
      <c r="I679" s="155"/>
      <c r="J679" s="155"/>
      <c r="K679" s="155"/>
      <c r="L679" s="155"/>
      <c r="M679" s="155"/>
      <c r="N679" s="155"/>
      <c r="O679" s="155"/>
      <c r="P679" s="155"/>
      <c r="Q679" s="155"/>
      <c r="R679" s="155"/>
      <c r="S679" s="155"/>
      <c r="T679" s="155"/>
      <c r="U679" s="155"/>
      <c r="V679" s="155"/>
      <c r="W679" s="155"/>
      <c r="X679" s="155"/>
      <c r="Y679" s="155"/>
      <c r="Z679" s="155"/>
      <c r="AA679" s="155"/>
      <c r="AB679" s="155"/>
    </row>
    <row r="680">
      <c r="A680" s="155"/>
      <c r="B680" s="155"/>
      <c r="C680" s="813"/>
      <c r="D680" s="155"/>
      <c r="E680" s="858"/>
      <c r="F680" s="155"/>
      <c r="G680" s="858"/>
      <c r="H680" s="155"/>
      <c r="I680" s="155"/>
      <c r="J680" s="155"/>
      <c r="K680" s="155"/>
      <c r="L680" s="155"/>
      <c r="M680" s="155"/>
      <c r="N680" s="155"/>
      <c r="O680" s="155"/>
      <c r="P680" s="155"/>
      <c r="Q680" s="155"/>
      <c r="R680" s="155"/>
      <c r="S680" s="155"/>
      <c r="T680" s="155"/>
      <c r="U680" s="155"/>
      <c r="V680" s="155"/>
      <c r="W680" s="155"/>
      <c r="X680" s="155"/>
      <c r="Y680" s="155"/>
      <c r="Z680" s="155"/>
      <c r="AA680" s="155"/>
      <c r="AB680" s="155"/>
    </row>
    <row r="681">
      <c r="A681" s="155"/>
      <c r="B681" s="155"/>
      <c r="C681" s="813"/>
      <c r="D681" s="155"/>
      <c r="E681" s="858"/>
      <c r="F681" s="155"/>
      <c r="G681" s="858"/>
      <c r="H681" s="155"/>
      <c r="I681" s="155"/>
      <c r="J681" s="155"/>
      <c r="K681" s="155"/>
      <c r="L681" s="155"/>
      <c r="M681" s="155"/>
      <c r="N681" s="155"/>
      <c r="O681" s="155"/>
      <c r="P681" s="155"/>
      <c r="Q681" s="155"/>
      <c r="R681" s="155"/>
      <c r="S681" s="155"/>
      <c r="T681" s="155"/>
      <c r="U681" s="155"/>
      <c r="V681" s="155"/>
      <c r="W681" s="155"/>
      <c r="X681" s="155"/>
      <c r="Y681" s="155"/>
      <c r="Z681" s="155"/>
      <c r="AA681" s="155"/>
      <c r="AB681" s="155"/>
    </row>
    <row r="682">
      <c r="A682" s="155"/>
      <c r="B682" s="155"/>
      <c r="C682" s="813"/>
      <c r="D682" s="155"/>
      <c r="E682" s="858"/>
      <c r="F682" s="155"/>
      <c r="G682" s="858"/>
      <c r="H682" s="155"/>
      <c r="I682" s="155"/>
      <c r="J682" s="155"/>
      <c r="K682" s="155"/>
      <c r="L682" s="155"/>
      <c r="M682" s="155"/>
      <c r="N682" s="155"/>
      <c r="O682" s="155"/>
      <c r="P682" s="155"/>
      <c r="Q682" s="155"/>
      <c r="R682" s="155"/>
      <c r="S682" s="155"/>
      <c r="T682" s="155"/>
      <c r="U682" s="155"/>
      <c r="V682" s="155"/>
      <c r="W682" s="155"/>
      <c r="X682" s="155"/>
      <c r="Y682" s="155"/>
      <c r="Z682" s="155"/>
      <c r="AA682" s="155"/>
      <c r="AB682" s="155"/>
    </row>
    <row r="683">
      <c r="A683" s="155"/>
      <c r="B683" s="155"/>
      <c r="C683" s="813"/>
      <c r="D683" s="155"/>
      <c r="E683" s="858"/>
      <c r="F683" s="155"/>
      <c r="G683" s="858"/>
      <c r="H683" s="155"/>
      <c r="I683" s="155"/>
      <c r="J683" s="155"/>
      <c r="K683" s="155"/>
      <c r="L683" s="155"/>
      <c r="M683" s="155"/>
      <c r="N683" s="155"/>
      <c r="O683" s="155"/>
      <c r="P683" s="155"/>
      <c r="Q683" s="155"/>
      <c r="R683" s="155"/>
      <c r="S683" s="155"/>
      <c r="T683" s="155"/>
      <c r="U683" s="155"/>
      <c r="V683" s="155"/>
      <c r="W683" s="155"/>
      <c r="X683" s="155"/>
      <c r="Y683" s="155"/>
      <c r="Z683" s="155"/>
      <c r="AA683" s="155"/>
      <c r="AB683" s="155"/>
    </row>
    <row r="684">
      <c r="A684" s="155"/>
      <c r="B684" s="155"/>
      <c r="C684" s="813"/>
      <c r="D684" s="155"/>
      <c r="E684" s="858"/>
      <c r="F684" s="155"/>
      <c r="G684" s="858"/>
      <c r="H684" s="155"/>
      <c r="I684" s="155"/>
      <c r="J684" s="155"/>
      <c r="K684" s="155"/>
      <c r="L684" s="155"/>
      <c r="M684" s="155"/>
      <c r="N684" s="155"/>
      <c r="O684" s="155"/>
      <c r="P684" s="155"/>
      <c r="Q684" s="155"/>
      <c r="R684" s="155"/>
      <c r="S684" s="155"/>
      <c r="T684" s="155"/>
      <c r="U684" s="155"/>
      <c r="V684" s="155"/>
      <c r="W684" s="155"/>
      <c r="X684" s="155"/>
      <c r="Y684" s="155"/>
      <c r="Z684" s="155"/>
      <c r="AA684" s="155"/>
      <c r="AB684" s="155"/>
    </row>
    <row r="685">
      <c r="A685" s="155"/>
      <c r="B685" s="155"/>
      <c r="C685" s="813"/>
      <c r="D685" s="155"/>
      <c r="E685" s="858"/>
      <c r="F685" s="155"/>
      <c r="G685" s="858"/>
      <c r="H685" s="155"/>
      <c r="I685" s="155"/>
      <c r="J685" s="155"/>
      <c r="K685" s="155"/>
      <c r="L685" s="155"/>
      <c r="M685" s="155"/>
      <c r="N685" s="155"/>
      <c r="O685" s="155"/>
      <c r="P685" s="155"/>
      <c r="Q685" s="155"/>
      <c r="R685" s="155"/>
      <c r="S685" s="155"/>
      <c r="T685" s="155"/>
      <c r="U685" s="155"/>
      <c r="V685" s="155"/>
      <c r="W685" s="155"/>
      <c r="X685" s="155"/>
      <c r="Y685" s="155"/>
      <c r="Z685" s="155"/>
      <c r="AA685" s="155"/>
      <c r="AB685" s="155"/>
    </row>
    <row r="686">
      <c r="A686" s="155"/>
      <c r="B686" s="155"/>
      <c r="C686" s="813"/>
      <c r="D686" s="155"/>
      <c r="E686" s="858"/>
      <c r="F686" s="155"/>
      <c r="G686" s="858"/>
      <c r="H686" s="155"/>
      <c r="I686" s="155"/>
      <c r="J686" s="155"/>
      <c r="K686" s="155"/>
      <c r="L686" s="155"/>
      <c r="M686" s="155"/>
      <c r="N686" s="155"/>
      <c r="O686" s="155"/>
      <c r="P686" s="155"/>
      <c r="Q686" s="155"/>
      <c r="R686" s="155"/>
      <c r="S686" s="155"/>
      <c r="T686" s="155"/>
      <c r="U686" s="155"/>
      <c r="V686" s="155"/>
      <c r="W686" s="155"/>
      <c r="X686" s="155"/>
      <c r="Y686" s="155"/>
      <c r="Z686" s="155"/>
      <c r="AA686" s="155"/>
      <c r="AB686" s="155"/>
    </row>
    <row r="687">
      <c r="A687" s="155"/>
      <c r="B687" s="155"/>
      <c r="C687" s="813"/>
      <c r="D687" s="155"/>
      <c r="E687" s="858"/>
      <c r="F687" s="155"/>
      <c r="G687" s="858"/>
      <c r="H687" s="155"/>
      <c r="I687" s="155"/>
      <c r="J687" s="155"/>
      <c r="K687" s="155"/>
      <c r="L687" s="155"/>
      <c r="M687" s="155"/>
      <c r="N687" s="155"/>
      <c r="O687" s="155"/>
      <c r="P687" s="155"/>
      <c r="Q687" s="155"/>
      <c r="R687" s="155"/>
      <c r="S687" s="155"/>
      <c r="T687" s="155"/>
      <c r="U687" s="155"/>
      <c r="V687" s="155"/>
      <c r="W687" s="155"/>
      <c r="X687" s="155"/>
      <c r="Y687" s="155"/>
      <c r="Z687" s="155"/>
      <c r="AA687" s="155"/>
      <c r="AB687" s="155"/>
    </row>
    <row r="688">
      <c r="A688" s="155"/>
      <c r="B688" s="155"/>
      <c r="C688" s="813"/>
      <c r="D688" s="155"/>
      <c r="E688" s="858"/>
      <c r="F688" s="155"/>
      <c r="G688" s="858"/>
      <c r="H688" s="155"/>
      <c r="I688" s="155"/>
      <c r="J688" s="155"/>
      <c r="K688" s="155"/>
      <c r="L688" s="155"/>
      <c r="M688" s="155"/>
      <c r="N688" s="155"/>
      <c r="O688" s="155"/>
      <c r="P688" s="155"/>
      <c r="Q688" s="155"/>
      <c r="R688" s="155"/>
      <c r="S688" s="155"/>
      <c r="T688" s="155"/>
      <c r="U688" s="155"/>
      <c r="V688" s="155"/>
      <c r="W688" s="155"/>
      <c r="X688" s="155"/>
      <c r="Y688" s="155"/>
      <c r="Z688" s="155"/>
      <c r="AA688" s="155"/>
      <c r="AB688" s="155"/>
    </row>
    <row r="689">
      <c r="A689" s="155"/>
      <c r="B689" s="155"/>
      <c r="C689" s="813"/>
      <c r="D689" s="155"/>
      <c r="E689" s="858"/>
      <c r="F689" s="155"/>
      <c r="G689" s="858"/>
      <c r="H689" s="155"/>
      <c r="I689" s="155"/>
      <c r="J689" s="155"/>
      <c r="K689" s="155"/>
      <c r="L689" s="155"/>
      <c r="M689" s="155"/>
      <c r="N689" s="155"/>
      <c r="O689" s="155"/>
      <c r="P689" s="155"/>
      <c r="Q689" s="155"/>
      <c r="R689" s="155"/>
      <c r="S689" s="155"/>
      <c r="T689" s="155"/>
      <c r="U689" s="155"/>
      <c r="V689" s="155"/>
      <c r="W689" s="155"/>
      <c r="X689" s="155"/>
      <c r="Y689" s="155"/>
      <c r="Z689" s="155"/>
      <c r="AA689" s="155"/>
      <c r="AB689" s="155"/>
    </row>
    <row r="690">
      <c r="A690" s="155"/>
      <c r="B690" s="155"/>
      <c r="C690" s="813"/>
      <c r="D690" s="155"/>
      <c r="E690" s="858"/>
      <c r="F690" s="155"/>
      <c r="G690" s="858"/>
      <c r="H690" s="155"/>
      <c r="I690" s="155"/>
      <c r="J690" s="155"/>
      <c r="K690" s="155"/>
      <c r="L690" s="155"/>
      <c r="M690" s="155"/>
      <c r="N690" s="155"/>
      <c r="O690" s="155"/>
      <c r="P690" s="155"/>
      <c r="Q690" s="155"/>
      <c r="R690" s="155"/>
      <c r="S690" s="155"/>
      <c r="T690" s="155"/>
      <c r="U690" s="155"/>
      <c r="V690" s="155"/>
      <c r="W690" s="155"/>
      <c r="X690" s="155"/>
      <c r="Y690" s="155"/>
      <c r="Z690" s="155"/>
      <c r="AA690" s="155"/>
      <c r="AB690" s="155"/>
    </row>
    <row r="691">
      <c r="A691" s="155"/>
      <c r="B691" s="155"/>
      <c r="C691" s="813"/>
      <c r="D691" s="155"/>
      <c r="E691" s="858"/>
      <c r="F691" s="155"/>
      <c r="G691" s="858"/>
      <c r="H691" s="155"/>
      <c r="I691" s="155"/>
      <c r="J691" s="155"/>
      <c r="K691" s="155"/>
      <c r="L691" s="155"/>
      <c r="M691" s="155"/>
      <c r="N691" s="155"/>
      <c r="O691" s="155"/>
      <c r="P691" s="155"/>
      <c r="Q691" s="155"/>
      <c r="R691" s="155"/>
      <c r="S691" s="155"/>
      <c r="T691" s="155"/>
      <c r="U691" s="155"/>
      <c r="V691" s="155"/>
      <c r="W691" s="155"/>
      <c r="X691" s="155"/>
      <c r="Y691" s="155"/>
      <c r="Z691" s="155"/>
      <c r="AA691" s="155"/>
      <c r="AB691" s="155"/>
    </row>
    <row r="692">
      <c r="A692" s="155"/>
      <c r="B692" s="155"/>
      <c r="C692" s="813"/>
      <c r="D692" s="155"/>
      <c r="E692" s="858"/>
      <c r="F692" s="155"/>
      <c r="G692" s="858"/>
      <c r="H692" s="155"/>
      <c r="I692" s="155"/>
      <c r="J692" s="155"/>
      <c r="K692" s="155"/>
      <c r="L692" s="155"/>
      <c r="M692" s="155"/>
      <c r="N692" s="155"/>
      <c r="O692" s="155"/>
      <c r="P692" s="155"/>
      <c r="Q692" s="155"/>
      <c r="R692" s="155"/>
      <c r="S692" s="155"/>
      <c r="T692" s="155"/>
      <c r="U692" s="155"/>
      <c r="V692" s="155"/>
      <c r="W692" s="155"/>
      <c r="X692" s="155"/>
      <c r="Y692" s="155"/>
      <c r="Z692" s="155"/>
      <c r="AA692" s="155"/>
      <c r="AB692" s="155"/>
    </row>
    <row r="693">
      <c r="A693" s="155"/>
      <c r="B693" s="155"/>
      <c r="C693" s="813"/>
      <c r="D693" s="155"/>
      <c r="E693" s="858"/>
      <c r="F693" s="155"/>
      <c r="G693" s="858"/>
      <c r="H693" s="155"/>
      <c r="I693" s="155"/>
      <c r="J693" s="155"/>
      <c r="K693" s="155"/>
      <c r="L693" s="155"/>
      <c r="M693" s="155"/>
      <c r="N693" s="155"/>
      <c r="O693" s="155"/>
      <c r="P693" s="155"/>
      <c r="Q693" s="155"/>
      <c r="R693" s="155"/>
      <c r="S693" s="155"/>
      <c r="T693" s="155"/>
      <c r="U693" s="155"/>
      <c r="V693" s="155"/>
      <c r="W693" s="155"/>
      <c r="X693" s="155"/>
      <c r="Y693" s="155"/>
      <c r="Z693" s="155"/>
      <c r="AA693" s="155"/>
      <c r="AB693" s="155"/>
    </row>
    <row r="694">
      <c r="A694" s="155"/>
      <c r="B694" s="155"/>
      <c r="C694" s="813"/>
      <c r="D694" s="155"/>
      <c r="E694" s="858"/>
      <c r="F694" s="155"/>
      <c r="G694" s="858"/>
      <c r="H694" s="155"/>
      <c r="I694" s="155"/>
      <c r="J694" s="155"/>
      <c r="K694" s="155"/>
      <c r="L694" s="155"/>
      <c r="M694" s="155"/>
      <c r="N694" s="155"/>
      <c r="O694" s="155"/>
      <c r="P694" s="155"/>
      <c r="Q694" s="155"/>
      <c r="R694" s="155"/>
      <c r="S694" s="155"/>
      <c r="T694" s="155"/>
      <c r="U694" s="155"/>
      <c r="V694" s="155"/>
      <c r="W694" s="155"/>
      <c r="X694" s="155"/>
      <c r="Y694" s="155"/>
      <c r="Z694" s="155"/>
      <c r="AA694" s="155"/>
      <c r="AB694" s="155"/>
    </row>
    <row r="695">
      <c r="A695" s="155"/>
      <c r="B695" s="155"/>
      <c r="C695" s="813"/>
      <c r="D695" s="155"/>
      <c r="E695" s="858"/>
      <c r="F695" s="155"/>
      <c r="G695" s="858"/>
      <c r="H695" s="155"/>
      <c r="I695" s="155"/>
      <c r="J695" s="155"/>
      <c r="K695" s="155"/>
      <c r="L695" s="155"/>
      <c r="M695" s="155"/>
      <c r="N695" s="155"/>
      <c r="O695" s="155"/>
      <c r="P695" s="155"/>
      <c r="Q695" s="155"/>
      <c r="R695" s="155"/>
      <c r="S695" s="155"/>
      <c r="T695" s="155"/>
      <c r="U695" s="155"/>
      <c r="V695" s="155"/>
      <c r="W695" s="155"/>
      <c r="X695" s="155"/>
      <c r="Y695" s="155"/>
      <c r="Z695" s="155"/>
      <c r="AA695" s="155"/>
      <c r="AB695" s="155"/>
    </row>
    <row r="696">
      <c r="A696" s="155"/>
      <c r="B696" s="155"/>
      <c r="C696" s="813"/>
      <c r="D696" s="155"/>
      <c r="E696" s="858"/>
      <c r="F696" s="155"/>
      <c r="G696" s="858"/>
      <c r="H696" s="155"/>
      <c r="I696" s="155"/>
      <c r="J696" s="155"/>
      <c r="K696" s="155"/>
      <c r="L696" s="155"/>
      <c r="M696" s="155"/>
      <c r="N696" s="155"/>
      <c r="O696" s="155"/>
      <c r="P696" s="155"/>
      <c r="Q696" s="155"/>
      <c r="R696" s="155"/>
      <c r="S696" s="155"/>
      <c r="T696" s="155"/>
      <c r="U696" s="155"/>
      <c r="V696" s="155"/>
      <c r="W696" s="155"/>
      <c r="X696" s="155"/>
      <c r="Y696" s="155"/>
      <c r="Z696" s="155"/>
      <c r="AA696" s="155"/>
      <c r="AB696" s="155"/>
    </row>
    <row r="697">
      <c r="A697" s="155"/>
      <c r="B697" s="155"/>
      <c r="C697" s="813"/>
      <c r="D697" s="155"/>
      <c r="E697" s="858"/>
      <c r="F697" s="155"/>
      <c r="G697" s="858"/>
      <c r="H697" s="155"/>
      <c r="I697" s="155"/>
      <c r="J697" s="155"/>
      <c r="K697" s="155"/>
      <c r="L697" s="155"/>
      <c r="M697" s="155"/>
      <c r="N697" s="155"/>
      <c r="O697" s="155"/>
      <c r="P697" s="155"/>
      <c r="Q697" s="155"/>
      <c r="R697" s="155"/>
      <c r="S697" s="155"/>
      <c r="T697" s="155"/>
      <c r="U697" s="155"/>
      <c r="V697" s="155"/>
      <c r="W697" s="155"/>
      <c r="X697" s="155"/>
      <c r="Y697" s="155"/>
      <c r="Z697" s="155"/>
      <c r="AA697" s="155"/>
      <c r="AB697" s="155"/>
    </row>
    <row r="698">
      <c r="A698" s="155"/>
      <c r="B698" s="155"/>
      <c r="C698" s="813"/>
      <c r="D698" s="155"/>
      <c r="E698" s="858"/>
      <c r="F698" s="155"/>
      <c r="G698" s="858"/>
      <c r="H698" s="155"/>
      <c r="I698" s="155"/>
      <c r="J698" s="155"/>
      <c r="K698" s="155"/>
      <c r="L698" s="155"/>
      <c r="M698" s="155"/>
      <c r="N698" s="155"/>
      <c r="O698" s="155"/>
      <c r="P698" s="155"/>
      <c r="Q698" s="155"/>
      <c r="R698" s="155"/>
      <c r="S698" s="155"/>
      <c r="T698" s="155"/>
      <c r="U698" s="155"/>
      <c r="V698" s="155"/>
      <c r="W698" s="155"/>
      <c r="X698" s="155"/>
      <c r="Y698" s="155"/>
      <c r="Z698" s="155"/>
      <c r="AA698" s="155"/>
      <c r="AB698" s="155"/>
    </row>
    <row r="699">
      <c r="A699" s="155"/>
      <c r="B699" s="155"/>
      <c r="C699" s="813"/>
      <c r="D699" s="155"/>
      <c r="E699" s="858"/>
      <c r="F699" s="155"/>
      <c r="G699" s="858"/>
      <c r="H699" s="155"/>
      <c r="I699" s="155"/>
      <c r="J699" s="155"/>
      <c r="K699" s="155"/>
      <c r="L699" s="155"/>
      <c r="M699" s="155"/>
      <c r="N699" s="155"/>
      <c r="O699" s="155"/>
      <c r="P699" s="155"/>
      <c r="Q699" s="155"/>
      <c r="R699" s="155"/>
      <c r="S699" s="155"/>
      <c r="T699" s="155"/>
      <c r="U699" s="155"/>
      <c r="V699" s="155"/>
      <c r="W699" s="155"/>
      <c r="X699" s="155"/>
      <c r="Y699" s="155"/>
      <c r="Z699" s="155"/>
      <c r="AA699" s="155"/>
      <c r="AB699" s="155"/>
    </row>
    <row r="700">
      <c r="A700" s="155"/>
      <c r="B700" s="155"/>
      <c r="C700" s="813"/>
      <c r="D700" s="155"/>
      <c r="E700" s="858"/>
      <c r="F700" s="155"/>
      <c r="G700" s="858"/>
      <c r="H700" s="155"/>
      <c r="I700" s="155"/>
      <c r="J700" s="155"/>
      <c r="K700" s="155"/>
      <c r="L700" s="155"/>
      <c r="M700" s="155"/>
      <c r="N700" s="155"/>
      <c r="O700" s="155"/>
      <c r="P700" s="155"/>
      <c r="Q700" s="155"/>
      <c r="R700" s="155"/>
      <c r="S700" s="155"/>
      <c r="T700" s="155"/>
      <c r="U700" s="155"/>
      <c r="V700" s="155"/>
      <c r="W700" s="155"/>
      <c r="X700" s="155"/>
      <c r="Y700" s="155"/>
      <c r="Z700" s="155"/>
      <c r="AA700" s="155"/>
      <c r="AB700" s="155"/>
    </row>
    <row r="701">
      <c r="A701" s="155"/>
      <c r="B701" s="155"/>
      <c r="C701" s="813"/>
      <c r="D701" s="155"/>
      <c r="E701" s="858"/>
      <c r="F701" s="155"/>
      <c r="G701" s="858"/>
      <c r="H701" s="155"/>
      <c r="I701" s="155"/>
      <c r="J701" s="155"/>
      <c r="K701" s="155"/>
      <c r="L701" s="155"/>
      <c r="M701" s="155"/>
      <c r="N701" s="155"/>
      <c r="O701" s="155"/>
      <c r="P701" s="155"/>
      <c r="Q701" s="155"/>
      <c r="R701" s="155"/>
      <c r="S701" s="155"/>
      <c r="T701" s="155"/>
      <c r="U701" s="155"/>
      <c r="V701" s="155"/>
      <c r="W701" s="155"/>
      <c r="X701" s="155"/>
      <c r="Y701" s="155"/>
      <c r="Z701" s="155"/>
      <c r="AA701" s="155"/>
      <c r="AB701" s="155"/>
    </row>
    <row r="702">
      <c r="A702" s="155"/>
      <c r="B702" s="155"/>
      <c r="C702" s="813"/>
      <c r="D702" s="155"/>
      <c r="E702" s="858"/>
      <c r="F702" s="155"/>
      <c r="G702" s="858"/>
      <c r="H702" s="155"/>
      <c r="I702" s="155"/>
      <c r="J702" s="155"/>
      <c r="K702" s="155"/>
      <c r="L702" s="155"/>
      <c r="M702" s="155"/>
      <c r="N702" s="155"/>
      <c r="O702" s="155"/>
      <c r="P702" s="155"/>
      <c r="Q702" s="155"/>
      <c r="R702" s="155"/>
      <c r="S702" s="155"/>
      <c r="T702" s="155"/>
      <c r="U702" s="155"/>
      <c r="V702" s="155"/>
      <c r="W702" s="155"/>
      <c r="X702" s="155"/>
      <c r="Y702" s="155"/>
      <c r="Z702" s="155"/>
      <c r="AA702" s="155"/>
      <c r="AB702" s="155"/>
    </row>
    <row r="703">
      <c r="A703" s="155"/>
      <c r="B703" s="155"/>
      <c r="C703" s="813"/>
      <c r="D703" s="155"/>
      <c r="E703" s="858"/>
      <c r="F703" s="155"/>
      <c r="G703" s="858"/>
      <c r="H703" s="155"/>
      <c r="I703" s="155"/>
      <c r="J703" s="155"/>
      <c r="K703" s="155"/>
      <c r="L703" s="155"/>
      <c r="M703" s="155"/>
      <c r="N703" s="155"/>
      <c r="O703" s="155"/>
      <c r="P703" s="155"/>
      <c r="Q703" s="155"/>
      <c r="R703" s="155"/>
      <c r="S703" s="155"/>
      <c r="T703" s="155"/>
      <c r="U703" s="155"/>
      <c r="V703" s="155"/>
      <c r="W703" s="155"/>
      <c r="X703" s="155"/>
      <c r="Y703" s="155"/>
      <c r="Z703" s="155"/>
      <c r="AA703" s="155"/>
      <c r="AB703" s="155"/>
    </row>
    <row r="704">
      <c r="A704" s="155"/>
      <c r="B704" s="155"/>
      <c r="C704" s="813"/>
      <c r="D704" s="155"/>
      <c r="E704" s="858"/>
      <c r="F704" s="155"/>
      <c r="G704" s="858"/>
      <c r="H704" s="155"/>
      <c r="I704" s="155"/>
      <c r="J704" s="155"/>
      <c r="K704" s="155"/>
      <c r="L704" s="155"/>
      <c r="M704" s="155"/>
      <c r="N704" s="155"/>
      <c r="O704" s="155"/>
      <c r="P704" s="155"/>
      <c r="Q704" s="155"/>
      <c r="R704" s="155"/>
      <c r="S704" s="155"/>
      <c r="T704" s="155"/>
      <c r="U704" s="155"/>
      <c r="V704" s="155"/>
      <c r="W704" s="155"/>
      <c r="X704" s="155"/>
      <c r="Y704" s="155"/>
      <c r="Z704" s="155"/>
      <c r="AA704" s="155"/>
      <c r="AB704" s="155"/>
    </row>
    <row r="705">
      <c r="A705" s="155"/>
      <c r="B705" s="155"/>
      <c r="C705" s="813"/>
      <c r="D705" s="155"/>
      <c r="E705" s="858"/>
      <c r="F705" s="155"/>
      <c r="G705" s="858"/>
      <c r="H705" s="155"/>
      <c r="I705" s="155"/>
      <c r="J705" s="155"/>
      <c r="K705" s="155"/>
      <c r="L705" s="155"/>
      <c r="M705" s="155"/>
      <c r="N705" s="155"/>
      <c r="O705" s="155"/>
      <c r="P705" s="155"/>
      <c r="Q705" s="155"/>
      <c r="R705" s="155"/>
      <c r="S705" s="155"/>
      <c r="T705" s="155"/>
      <c r="U705" s="155"/>
      <c r="V705" s="155"/>
      <c r="W705" s="155"/>
      <c r="X705" s="155"/>
      <c r="Y705" s="155"/>
      <c r="Z705" s="155"/>
      <c r="AA705" s="155"/>
      <c r="AB705" s="155"/>
    </row>
    <row r="706">
      <c r="A706" s="155"/>
      <c r="B706" s="155"/>
      <c r="C706" s="813"/>
      <c r="D706" s="155"/>
      <c r="E706" s="858"/>
      <c r="F706" s="155"/>
      <c r="G706" s="858"/>
      <c r="H706" s="155"/>
      <c r="I706" s="155"/>
      <c r="J706" s="155"/>
      <c r="K706" s="155"/>
      <c r="L706" s="155"/>
      <c r="M706" s="155"/>
      <c r="N706" s="155"/>
      <c r="O706" s="155"/>
      <c r="P706" s="155"/>
      <c r="Q706" s="155"/>
      <c r="R706" s="155"/>
      <c r="S706" s="155"/>
      <c r="T706" s="155"/>
      <c r="U706" s="155"/>
      <c r="V706" s="155"/>
      <c r="W706" s="155"/>
      <c r="X706" s="155"/>
      <c r="Y706" s="155"/>
      <c r="Z706" s="155"/>
      <c r="AA706" s="155"/>
      <c r="AB706" s="155"/>
    </row>
    <row r="707">
      <c r="A707" s="155"/>
      <c r="B707" s="155"/>
      <c r="C707" s="813"/>
      <c r="D707" s="155"/>
      <c r="E707" s="858"/>
      <c r="F707" s="155"/>
      <c r="G707" s="858"/>
      <c r="H707" s="155"/>
      <c r="I707" s="155"/>
      <c r="J707" s="155"/>
      <c r="K707" s="155"/>
      <c r="L707" s="155"/>
      <c r="M707" s="155"/>
      <c r="N707" s="155"/>
      <c r="O707" s="155"/>
      <c r="P707" s="155"/>
      <c r="Q707" s="155"/>
      <c r="R707" s="155"/>
      <c r="S707" s="155"/>
      <c r="T707" s="155"/>
      <c r="U707" s="155"/>
      <c r="V707" s="155"/>
      <c r="W707" s="155"/>
      <c r="X707" s="155"/>
      <c r="Y707" s="155"/>
      <c r="Z707" s="155"/>
      <c r="AA707" s="155"/>
      <c r="AB707" s="155"/>
    </row>
    <row r="708">
      <c r="A708" s="155"/>
      <c r="B708" s="155"/>
      <c r="C708" s="813"/>
      <c r="D708" s="155"/>
      <c r="E708" s="858"/>
      <c r="F708" s="155"/>
      <c r="G708" s="858"/>
      <c r="H708" s="155"/>
      <c r="I708" s="155"/>
      <c r="J708" s="155"/>
      <c r="K708" s="155"/>
      <c r="L708" s="155"/>
      <c r="M708" s="155"/>
      <c r="N708" s="155"/>
      <c r="O708" s="155"/>
      <c r="P708" s="155"/>
      <c r="Q708" s="155"/>
      <c r="R708" s="155"/>
      <c r="S708" s="155"/>
      <c r="T708" s="155"/>
      <c r="U708" s="155"/>
      <c r="V708" s="155"/>
      <c r="W708" s="155"/>
      <c r="X708" s="155"/>
      <c r="Y708" s="155"/>
      <c r="Z708" s="155"/>
      <c r="AA708" s="155"/>
      <c r="AB708" s="155"/>
    </row>
    <row r="709">
      <c r="A709" s="155"/>
      <c r="B709" s="155"/>
      <c r="C709" s="813"/>
      <c r="D709" s="155"/>
      <c r="E709" s="858"/>
      <c r="F709" s="155"/>
      <c r="G709" s="858"/>
      <c r="H709" s="155"/>
      <c r="I709" s="155"/>
      <c r="J709" s="155"/>
      <c r="K709" s="155"/>
      <c r="L709" s="155"/>
      <c r="M709" s="155"/>
      <c r="N709" s="155"/>
      <c r="O709" s="155"/>
      <c r="P709" s="155"/>
      <c r="Q709" s="155"/>
      <c r="R709" s="155"/>
      <c r="S709" s="155"/>
      <c r="T709" s="155"/>
      <c r="U709" s="155"/>
      <c r="V709" s="155"/>
      <c r="W709" s="155"/>
      <c r="X709" s="155"/>
      <c r="Y709" s="155"/>
      <c r="Z709" s="155"/>
      <c r="AA709" s="155"/>
      <c r="AB709" s="155"/>
    </row>
    <row r="710">
      <c r="A710" s="155"/>
      <c r="B710" s="155"/>
      <c r="C710" s="813"/>
      <c r="D710" s="155"/>
      <c r="E710" s="858"/>
      <c r="F710" s="155"/>
      <c r="G710" s="858"/>
      <c r="H710" s="155"/>
      <c r="I710" s="155"/>
      <c r="J710" s="155"/>
      <c r="K710" s="155"/>
      <c r="L710" s="155"/>
      <c r="M710" s="155"/>
      <c r="N710" s="155"/>
      <c r="O710" s="155"/>
      <c r="P710" s="155"/>
      <c r="Q710" s="155"/>
      <c r="R710" s="155"/>
      <c r="S710" s="155"/>
      <c r="T710" s="155"/>
      <c r="U710" s="155"/>
      <c r="V710" s="155"/>
      <c r="W710" s="155"/>
      <c r="X710" s="155"/>
      <c r="Y710" s="155"/>
      <c r="Z710" s="155"/>
      <c r="AA710" s="155"/>
      <c r="AB710" s="155"/>
    </row>
    <row r="711">
      <c r="A711" s="155"/>
      <c r="B711" s="155"/>
      <c r="C711" s="813"/>
      <c r="D711" s="155"/>
      <c r="E711" s="858"/>
      <c r="F711" s="155"/>
      <c r="G711" s="858"/>
      <c r="H711" s="155"/>
      <c r="I711" s="155"/>
      <c r="J711" s="155"/>
      <c r="K711" s="155"/>
      <c r="L711" s="155"/>
      <c r="M711" s="155"/>
      <c r="N711" s="155"/>
      <c r="O711" s="155"/>
      <c r="P711" s="155"/>
      <c r="Q711" s="155"/>
      <c r="R711" s="155"/>
      <c r="S711" s="155"/>
      <c r="T711" s="155"/>
      <c r="U711" s="155"/>
      <c r="V711" s="155"/>
      <c r="W711" s="155"/>
      <c r="X711" s="155"/>
      <c r="Y711" s="155"/>
      <c r="Z711" s="155"/>
      <c r="AA711" s="155"/>
      <c r="AB711" s="155"/>
    </row>
    <row r="712">
      <c r="A712" s="155"/>
      <c r="B712" s="155"/>
      <c r="C712" s="813"/>
      <c r="D712" s="155"/>
      <c r="E712" s="858"/>
      <c r="F712" s="155"/>
      <c r="G712" s="858"/>
      <c r="H712" s="155"/>
      <c r="I712" s="155"/>
      <c r="J712" s="155"/>
      <c r="K712" s="155"/>
      <c r="L712" s="155"/>
      <c r="M712" s="155"/>
      <c r="N712" s="155"/>
      <c r="O712" s="155"/>
      <c r="P712" s="155"/>
      <c r="Q712" s="155"/>
      <c r="R712" s="155"/>
      <c r="S712" s="155"/>
      <c r="T712" s="155"/>
      <c r="U712" s="155"/>
      <c r="V712" s="155"/>
      <c r="W712" s="155"/>
      <c r="X712" s="155"/>
      <c r="Y712" s="155"/>
      <c r="Z712" s="155"/>
      <c r="AA712" s="155"/>
      <c r="AB712" s="155"/>
    </row>
    <row r="713">
      <c r="A713" s="155"/>
      <c r="B713" s="155"/>
      <c r="C713" s="813"/>
      <c r="D713" s="155"/>
      <c r="E713" s="858"/>
      <c r="F713" s="155"/>
      <c r="G713" s="858"/>
      <c r="H713" s="155"/>
      <c r="I713" s="155"/>
      <c r="J713" s="155"/>
      <c r="K713" s="155"/>
      <c r="L713" s="155"/>
      <c r="M713" s="155"/>
      <c r="N713" s="155"/>
      <c r="O713" s="155"/>
      <c r="P713" s="155"/>
      <c r="Q713" s="155"/>
      <c r="R713" s="155"/>
      <c r="S713" s="155"/>
      <c r="T713" s="155"/>
      <c r="U713" s="155"/>
      <c r="V713" s="155"/>
      <c r="W713" s="155"/>
      <c r="X713" s="155"/>
      <c r="Y713" s="155"/>
      <c r="Z713" s="155"/>
      <c r="AA713" s="155"/>
      <c r="AB713" s="155"/>
    </row>
    <row r="714">
      <c r="A714" s="155"/>
      <c r="B714" s="155"/>
      <c r="C714" s="813"/>
      <c r="D714" s="155"/>
      <c r="E714" s="858"/>
      <c r="F714" s="155"/>
      <c r="G714" s="858"/>
      <c r="H714" s="155"/>
      <c r="I714" s="155"/>
      <c r="J714" s="155"/>
      <c r="K714" s="155"/>
      <c r="L714" s="155"/>
      <c r="M714" s="155"/>
      <c r="N714" s="155"/>
      <c r="O714" s="155"/>
      <c r="P714" s="155"/>
      <c r="Q714" s="155"/>
      <c r="R714" s="155"/>
      <c r="S714" s="155"/>
      <c r="T714" s="155"/>
      <c r="U714" s="155"/>
      <c r="V714" s="155"/>
      <c r="W714" s="155"/>
      <c r="X714" s="155"/>
      <c r="Y714" s="155"/>
      <c r="Z714" s="155"/>
      <c r="AA714" s="155"/>
      <c r="AB714" s="155"/>
    </row>
    <row r="715">
      <c r="A715" s="155"/>
      <c r="B715" s="155"/>
      <c r="C715" s="813"/>
      <c r="D715" s="155"/>
      <c r="E715" s="858"/>
      <c r="F715" s="155"/>
      <c r="G715" s="858"/>
      <c r="H715" s="155"/>
      <c r="I715" s="155"/>
      <c r="J715" s="155"/>
      <c r="K715" s="155"/>
      <c r="L715" s="155"/>
      <c r="M715" s="155"/>
      <c r="N715" s="155"/>
      <c r="O715" s="155"/>
      <c r="P715" s="155"/>
      <c r="Q715" s="155"/>
      <c r="R715" s="155"/>
      <c r="S715" s="155"/>
      <c r="T715" s="155"/>
      <c r="U715" s="155"/>
      <c r="V715" s="155"/>
      <c r="W715" s="155"/>
      <c r="X715" s="155"/>
      <c r="Y715" s="155"/>
      <c r="Z715" s="155"/>
      <c r="AA715" s="155"/>
      <c r="AB715" s="155"/>
    </row>
    <row r="716">
      <c r="A716" s="155"/>
      <c r="B716" s="155"/>
      <c r="C716" s="813"/>
      <c r="D716" s="155"/>
      <c r="E716" s="858"/>
      <c r="F716" s="155"/>
      <c r="G716" s="858"/>
      <c r="H716" s="155"/>
      <c r="I716" s="155"/>
      <c r="J716" s="155"/>
      <c r="K716" s="155"/>
      <c r="L716" s="155"/>
      <c r="M716" s="155"/>
      <c r="N716" s="155"/>
      <c r="O716" s="155"/>
      <c r="P716" s="155"/>
      <c r="Q716" s="155"/>
      <c r="R716" s="155"/>
      <c r="S716" s="155"/>
      <c r="T716" s="155"/>
      <c r="U716" s="155"/>
      <c r="V716" s="155"/>
      <c r="W716" s="155"/>
      <c r="X716" s="155"/>
      <c r="Y716" s="155"/>
      <c r="Z716" s="155"/>
      <c r="AA716" s="155"/>
      <c r="AB716" s="155"/>
    </row>
    <row r="717">
      <c r="A717" s="155"/>
      <c r="B717" s="155"/>
      <c r="C717" s="813"/>
      <c r="D717" s="155"/>
      <c r="E717" s="858"/>
      <c r="F717" s="155"/>
      <c r="G717" s="858"/>
      <c r="H717" s="155"/>
      <c r="I717" s="155"/>
      <c r="J717" s="155"/>
      <c r="K717" s="155"/>
      <c r="L717" s="155"/>
      <c r="M717" s="155"/>
      <c r="N717" s="155"/>
      <c r="O717" s="155"/>
      <c r="P717" s="155"/>
      <c r="Q717" s="155"/>
      <c r="R717" s="155"/>
      <c r="S717" s="155"/>
      <c r="T717" s="155"/>
      <c r="U717" s="155"/>
      <c r="V717" s="155"/>
      <c r="W717" s="155"/>
      <c r="X717" s="155"/>
      <c r="Y717" s="155"/>
      <c r="Z717" s="155"/>
      <c r="AA717" s="155"/>
      <c r="AB717" s="155"/>
    </row>
    <row r="718">
      <c r="A718" s="155"/>
      <c r="B718" s="155"/>
      <c r="C718" s="813"/>
      <c r="D718" s="155"/>
      <c r="E718" s="858"/>
      <c r="F718" s="155"/>
      <c r="G718" s="858"/>
      <c r="H718" s="155"/>
      <c r="I718" s="155"/>
      <c r="J718" s="155"/>
      <c r="K718" s="155"/>
      <c r="L718" s="155"/>
      <c r="M718" s="155"/>
      <c r="N718" s="155"/>
      <c r="O718" s="155"/>
      <c r="P718" s="155"/>
      <c r="Q718" s="155"/>
      <c r="R718" s="155"/>
      <c r="S718" s="155"/>
      <c r="T718" s="155"/>
      <c r="U718" s="155"/>
      <c r="V718" s="155"/>
      <c r="W718" s="155"/>
      <c r="X718" s="155"/>
      <c r="Y718" s="155"/>
      <c r="Z718" s="155"/>
      <c r="AA718" s="155"/>
      <c r="AB718" s="155"/>
    </row>
    <row r="719">
      <c r="A719" s="155"/>
      <c r="B719" s="155"/>
      <c r="C719" s="813"/>
      <c r="D719" s="155"/>
      <c r="E719" s="858"/>
      <c r="F719" s="155"/>
      <c r="G719" s="858"/>
      <c r="H719" s="155"/>
      <c r="I719" s="155"/>
      <c r="J719" s="155"/>
      <c r="K719" s="155"/>
      <c r="L719" s="155"/>
      <c r="M719" s="155"/>
      <c r="N719" s="155"/>
      <c r="O719" s="155"/>
      <c r="P719" s="155"/>
      <c r="Q719" s="155"/>
      <c r="R719" s="155"/>
      <c r="S719" s="155"/>
      <c r="T719" s="155"/>
      <c r="U719" s="155"/>
      <c r="V719" s="155"/>
      <c r="W719" s="155"/>
      <c r="X719" s="155"/>
      <c r="Y719" s="155"/>
      <c r="Z719" s="155"/>
      <c r="AA719" s="155"/>
      <c r="AB719" s="155"/>
    </row>
    <row r="720">
      <c r="A720" s="155"/>
      <c r="B720" s="155"/>
      <c r="C720" s="813"/>
      <c r="D720" s="155"/>
      <c r="E720" s="858"/>
      <c r="F720" s="155"/>
      <c r="G720" s="858"/>
      <c r="H720" s="155"/>
      <c r="I720" s="155"/>
      <c r="J720" s="155"/>
      <c r="K720" s="155"/>
      <c r="L720" s="155"/>
      <c r="M720" s="155"/>
      <c r="N720" s="155"/>
      <c r="O720" s="155"/>
      <c r="P720" s="155"/>
      <c r="Q720" s="155"/>
      <c r="R720" s="155"/>
      <c r="S720" s="155"/>
      <c r="T720" s="155"/>
      <c r="U720" s="155"/>
      <c r="V720" s="155"/>
      <c r="W720" s="155"/>
      <c r="X720" s="155"/>
      <c r="Y720" s="155"/>
      <c r="Z720" s="155"/>
      <c r="AA720" s="155"/>
      <c r="AB720" s="155"/>
    </row>
    <row r="721">
      <c r="A721" s="155"/>
      <c r="B721" s="155"/>
      <c r="C721" s="813"/>
      <c r="D721" s="155"/>
      <c r="E721" s="858"/>
      <c r="F721" s="155"/>
      <c r="G721" s="858"/>
      <c r="H721" s="155"/>
      <c r="I721" s="155"/>
      <c r="J721" s="155"/>
      <c r="K721" s="155"/>
      <c r="L721" s="155"/>
      <c r="M721" s="155"/>
      <c r="N721" s="155"/>
      <c r="O721" s="155"/>
      <c r="P721" s="155"/>
      <c r="Q721" s="155"/>
      <c r="R721" s="155"/>
      <c r="S721" s="155"/>
      <c r="T721" s="155"/>
      <c r="U721" s="155"/>
      <c r="V721" s="155"/>
      <c r="W721" s="155"/>
      <c r="X721" s="155"/>
      <c r="Y721" s="155"/>
      <c r="Z721" s="155"/>
      <c r="AA721" s="155"/>
      <c r="AB721" s="155"/>
    </row>
    <row r="722">
      <c r="A722" s="155"/>
      <c r="B722" s="155"/>
      <c r="C722" s="813"/>
      <c r="D722" s="155"/>
      <c r="E722" s="858"/>
      <c r="F722" s="155"/>
      <c r="G722" s="858"/>
      <c r="H722" s="155"/>
      <c r="I722" s="155"/>
      <c r="J722" s="155"/>
      <c r="K722" s="155"/>
      <c r="L722" s="155"/>
      <c r="M722" s="155"/>
      <c r="N722" s="155"/>
      <c r="O722" s="155"/>
      <c r="P722" s="155"/>
      <c r="Q722" s="155"/>
      <c r="R722" s="155"/>
      <c r="S722" s="155"/>
      <c r="T722" s="155"/>
      <c r="U722" s="155"/>
      <c r="V722" s="155"/>
      <c r="W722" s="155"/>
      <c r="X722" s="155"/>
      <c r="Y722" s="155"/>
      <c r="Z722" s="155"/>
      <c r="AA722" s="155"/>
      <c r="AB722" s="155"/>
    </row>
    <row r="723">
      <c r="A723" s="155"/>
      <c r="B723" s="155"/>
      <c r="C723" s="813"/>
      <c r="D723" s="155"/>
      <c r="E723" s="858"/>
      <c r="F723" s="155"/>
      <c r="G723" s="858"/>
      <c r="H723" s="155"/>
      <c r="I723" s="155"/>
      <c r="J723" s="155"/>
      <c r="K723" s="155"/>
      <c r="L723" s="155"/>
      <c r="M723" s="155"/>
      <c r="N723" s="155"/>
      <c r="O723" s="155"/>
      <c r="P723" s="155"/>
      <c r="Q723" s="155"/>
      <c r="R723" s="155"/>
      <c r="S723" s="155"/>
      <c r="T723" s="155"/>
      <c r="U723" s="155"/>
      <c r="V723" s="155"/>
      <c r="W723" s="155"/>
      <c r="X723" s="155"/>
      <c r="Y723" s="155"/>
      <c r="Z723" s="155"/>
      <c r="AA723" s="155"/>
      <c r="AB723" s="155"/>
    </row>
    <row r="724">
      <c r="A724" s="155"/>
      <c r="B724" s="155"/>
      <c r="C724" s="813"/>
      <c r="D724" s="155"/>
      <c r="E724" s="858"/>
      <c r="F724" s="155"/>
      <c r="G724" s="858"/>
      <c r="H724" s="155"/>
      <c r="I724" s="155"/>
      <c r="J724" s="155"/>
      <c r="K724" s="155"/>
      <c r="L724" s="155"/>
      <c r="M724" s="155"/>
      <c r="N724" s="155"/>
      <c r="O724" s="155"/>
      <c r="P724" s="155"/>
      <c r="Q724" s="155"/>
      <c r="R724" s="155"/>
      <c r="S724" s="155"/>
      <c r="T724" s="155"/>
      <c r="U724" s="155"/>
      <c r="V724" s="155"/>
      <c r="W724" s="155"/>
      <c r="X724" s="155"/>
      <c r="Y724" s="155"/>
      <c r="Z724" s="155"/>
      <c r="AA724" s="155"/>
      <c r="AB724" s="155"/>
    </row>
    <row r="725">
      <c r="A725" s="155"/>
      <c r="B725" s="155"/>
      <c r="C725" s="813"/>
      <c r="D725" s="155"/>
      <c r="E725" s="858"/>
      <c r="F725" s="155"/>
      <c r="G725" s="858"/>
      <c r="H725" s="155"/>
      <c r="I725" s="155"/>
      <c r="J725" s="155"/>
      <c r="K725" s="155"/>
      <c r="L725" s="155"/>
      <c r="M725" s="155"/>
      <c r="N725" s="155"/>
      <c r="O725" s="155"/>
      <c r="P725" s="155"/>
      <c r="Q725" s="155"/>
      <c r="R725" s="155"/>
      <c r="S725" s="155"/>
      <c r="T725" s="155"/>
      <c r="U725" s="155"/>
      <c r="V725" s="155"/>
      <c r="W725" s="155"/>
      <c r="X725" s="155"/>
      <c r="Y725" s="155"/>
      <c r="Z725" s="155"/>
      <c r="AA725" s="155"/>
      <c r="AB725" s="155"/>
    </row>
    <row r="726">
      <c r="A726" s="155"/>
      <c r="B726" s="155"/>
      <c r="C726" s="813"/>
      <c r="D726" s="155"/>
      <c r="E726" s="858"/>
      <c r="F726" s="155"/>
      <c r="G726" s="858"/>
      <c r="H726" s="155"/>
      <c r="I726" s="155"/>
      <c r="J726" s="155"/>
      <c r="K726" s="155"/>
      <c r="L726" s="155"/>
      <c r="M726" s="155"/>
      <c r="N726" s="155"/>
      <c r="O726" s="155"/>
      <c r="P726" s="155"/>
      <c r="Q726" s="155"/>
      <c r="R726" s="155"/>
      <c r="S726" s="155"/>
      <c r="T726" s="155"/>
      <c r="U726" s="155"/>
      <c r="V726" s="155"/>
      <c r="W726" s="155"/>
      <c r="X726" s="155"/>
      <c r="Y726" s="155"/>
      <c r="Z726" s="155"/>
      <c r="AA726" s="155"/>
      <c r="AB726" s="155"/>
    </row>
    <row r="727">
      <c r="A727" s="155"/>
      <c r="B727" s="155"/>
      <c r="C727" s="813"/>
      <c r="D727" s="155"/>
      <c r="E727" s="858"/>
      <c r="F727" s="155"/>
      <c r="G727" s="858"/>
      <c r="H727" s="155"/>
      <c r="I727" s="155"/>
      <c r="J727" s="155"/>
      <c r="K727" s="155"/>
      <c r="L727" s="155"/>
      <c r="M727" s="155"/>
      <c r="N727" s="155"/>
      <c r="O727" s="155"/>
      <c r="P727" s="155"/>
      <c r="Q727" s="155"/>
      <c r="R727" s="155"/>
      <c r="S727" s="155"/>
      <c r="T727" s="155"/>
      <c r="U727" s="155"/>
      <c r="V727" s="155"/>
      <c r="W727" s="155"/>
      <c r="X727" s="155"/>
      <c r="Y727" s="155"/>
      <c r="Z727" s="155"/>
      <c r="AA727" s="155"/>
      <c r="AB727" s="155"/>
    </row>
    <row r="728">
      <c r="A728" s="155"/>
      <c r="B728" s="155"/>
      <c r="C728" s="813"/>
      <c r="D728" s="155"/>
      <c r="E728" s="858"/>
      <c r="F728" s="155"/>
      <c r="G728" s="858"/>
      <c r="H728" s="155"/>
      <c r="I728" s="155"/>
      <c r="J728" s="155"/>
      <c r="K728" s="155"/>
      <c r="L728" s="155"/>
      <c r="M728" s="155"/>
      <c r="N728" s="155"/>
      <c r="O728" s="155"/>
      <c r="P728" s="155"/>
      <c r="Q728" s="155"/>
      <c r="R728" s="155"/>
      <c r="S728" s="155"/>
      <c r="T728" s="155"/>
      <c r="U728" s="155"/>
      <c r="V728" s="155"/>
      <c r="W728" s="155"/>
      <c r="X728" s="155"/>
      <c r="Y728" s="155"/>
      <c r="Z728" s="155"/>
      <c r="AA728" s="155"/>
      <c r="AB728" s="155"/>
    </row>
    <row r="729">
      <c r="A729" s="155"/>
      <c r="B729" s="155"/>
      <c r="C729" s="813"/>
      <c r="D729" s="155"/>
      <c r="E729" s="858"/>
      <c r="F729" s="155"/>
      <c r="G729" s="858"/>
      <c r="H729" s="155"/>
      <c r="I729" s="155"/>
      <c r="J729" s="155"/>
      <c r="K729" s="155"/>
      <c r="L729" s="155"/>
      <c r="M729" s="155"/>
      <c r="N729" s="155"/>
      <c r="O729" s="155"/>
      <c r="P729" s="155"/>
      <c r="Q729" s="155"/>
      <c r="R729" s="155"/>
      <c r="S729" s="155"/>
      <c r="T729" s="155"/>
      <c r="U729" s="155"/>
      <c r="V729" s="155"/>
      <c r="W729" s="155"/>
      <c r="X729" s="155"/>
      <c r="Y729" s="155"/>
      <c r="Z729" s="155"/>
      <c r="AA729" s="155"/>
      <c r="AB729" s="155"/>
    </row>
    <row r="730">
      <c r="A730" s="155"/>
      <c r="B730" s="155"/>
      <c r="C730" s="813"/>
      <c r="D730" s="155"/>
      <c r="E730" s="858"/>
      <c r="F730" s="155"/>
      <c r="G730" s="858"/>
      <c r="H730" s="155"/>
      <c r="I730" s="155"/>
      <c r="J730" s="155"/>
      <c r="K730" s="155"/>
      <c r="L730" s="155"/>
      <c r="M730" s="155"/>
      <c r="N730" s="155"/>
      <c r="O730" s="155"/>
      <c r="P730" s="155"/>
      <c r="Q730" s="155"/>
      <c r="R730" s="155"/>
      <c r="S730" s="155"/>
      <c r="T730" s="155"/>
      <c r="U730" s="155"/>
      <c r="V730" s="155"/>
      <c r="W730" s="155"/>
      <c r="X730" s="155"/>
      <c r="Y730" s="155"/>
      <c r="Z730" s="155"/>
      <c r="AA730" s="155"/>
      <c r="AB730" s="155"/>
    </row>
    <row r="731">
      <c r="A731" s="155"/>
      <c r="B731" s="155"/>
      <c r="C731" s="813"/>
      <c r="D731" s="155"/>
      <c r="E731" s="858"/>
      <c r="F731" s="155"/>
      <c r="G731" s="858"/>
      <c r="H731" s="155"/>
      <c r="I731" s="155"/>
      <c r="J731" s="155"/>
      <c r="K731" s="155"/>
      <c r="L731" s="155"/>
      <c r="M731" s="155"/>
      <c r="N731" s="155"/>
      <c r="O731" s="155"/>
      <c r="P731" s="155"/>
      <c r="Q731" s="155"/>
      <c r="R731" s="155"/>
      <c r="S731" s="155"/>
      <c r="T731" s="155"/>
      <c r="U731" s="155"/>
      <c r="V731" s="155"/>
      <c r="W731" s="155"/>
      <c r="X731" s="155"/>
      <c r="Y731" s="155"/>
      <c r="Z731" s="155"/>
      <c r="AA731" s="155"/>
      <c r="AB731" s="155"/>
    </row>
    <row r="732">
      <c r="A732" s="155"/>
      <c r="B732" s="155"/>
      <c r="C732" s="813"/>
      <c r="D732" s="155"/>
      <c r="E732" s="858"/>
      <c r="F732" s="155"/>
      <c r="G732" s="858"/>
      <c r="H732" s="155"/>
      <c r="I732" s="155"/>
      <c r="J732" s="155"/>
      <c r="K732" s="155"/>
      <c r="L732" s="155"/>
      <c r="M732" s="155"/>
      <c r="N732" s="155"/>
      <c r="O732" s="155"/>
      <c r="P732" s="155"/>
      <c r="Q732" s="155"/>
      <c r="R732" s="155"/>
      <c r="S732" s="155"/>
      <c r="T732" s="155"/>
      <c r="U732" s="155"/>
      <c r="V732" s="155"/>
      <c r="W732" s="155"/>
      <c r="X732" s="155"/>
      <c r="Y732" s="155"/>
      <c r="Z732" s="155"/>
      <c r="AA732" s="155"/>
      <c r="AB732" s="155"/>
    </row>
    <row r="733">
      <c r="A733" s="155"/>
      <c r="B733" s="155"/>
      <c r="C733" s="813"/>
      <c r="D733" s="155"/>
      <c r="E733" s="858"/>
      <c r="F733" s="155"/>
      <c r="G733" s="858"/>
      <c r="H733" s="155"/>
      <c r="I733" s="155"/>
      <c r="J733" s="155"/>
      <c r="K733" s="155"/>
      <c r="L733" s="155"/>
      <c r="M733" s="155"/>
      <c r="N733" s="155"/>
      <c r="O733" s="155"/>
      <c r="P733" s="155"/>
      <c r="Q733" s="155"/>
      <c r="R733" s="155"/>
      <c r="S733" s="155"/>
      <c r="T733" s="155"/>
      <c r="U733" s="155"/>
      <c r="V733" s="155"/>
      <c r="W733" s="155"/>
      <c r="X733" s="155"/>
      <c r="Y733" s="155"/>
      <c r="Z733" s="155"/>
      <c r="AA733" s="155"/>
      <c r="AB733" s="155"/>
    </row>
    <row r="734">
      <c r="A734" s="155"/>
      <c r="B734" s="155"/>
      <c r="C734" s="813"/>
      <c r="D734" s="155"/>
      <c r="E734" s="858"/>
      <c r="F734" s="155"/>
      <c r="G734" s="858"/>
      <c r="H734" s="155"/>
      <c r="I734" s="155"/>
      <c r="J734" s="155"/>
      <c r="K734" s="155"/>
      <c r="L734" s="155"/>
      <c r="M734" s="155"/>
      <c r="N734" s="155"/>
      <c r="O734" s="155"/>
      <c r="P734" s="155"/>
      <c r="Q734" s="155"/>
      <c r="R734" s="155"/>
      <c r="S734" s="155"/>
      <c r="T734" s="155"/>
      <c r="U734" s="155"/>
      <c r="V734" s="155"/>
      <c r="W734" s="155"/>
      <c r="X734" s="155"/>
      <c r="Y734" s="155"/>
      <c r="Z734" s="155"/>
      <c r="AA734" s="155"/>
      <c r="AB734" s="155"/>
    </row>
    <row r="735">
      <c r="A735" s="155"/>
      <c r="B735" s="155"/>
      <c r="C735" s="813"/>
      <c r="D735" s="155"/>
      <c r="E735" s="858"/>
      <c r="F735" s="155"/>
      <c r="G735" s="858"/>
      <c r="H735" s="155"/>
      <c r="I735" s="155"/>
      <c r="J735" s="155"/>
      <c r="K735" s="155"/>
      <c r="L735" s="155"/>
      <c r="M735" s="155"/>
      <c r="N735" s="155"/>
      <c r="O735" s="155"/>
      <c r="P735" s="155"/>
      <c r="Q735" s="155"/>
      <c r="R735" s="155"/>
      <c r="S735" s="155"/>
      <c r="T735" s="155"/>
      <c r="U735" s="155"/>
      <c r="V735" s="155"/>
      <c r="W735" s="155"/>
      <c r="X735" s="155"/>
      <c r="Y735" s="155"/>
      <c r="Z735" s="155"/>
      <c r="AA735" s="155"/>
      <c r="AB735" s="155"/>
    </row>
    <row r="736">
      <c r="A736" s="155"/>
      <c r="B736" s="155"/>
      <c r="C736" s="813"/>
      <c r="D736" s="155"/>
      <c r="E736" s="858"/>
      <c r="F736" s="155"/>
      <c r="G736" s="858"/>
      <c r="H736" s="155"/>
      <c r="I736" s="155"/>
      <c r="J736" s="155"/>
      <c r="K736" s="155"/>
      <c r="L736" s="155"/>
      <c r="M736" s="155"/>
      <c r="N736" s="155"/>
      <c r="O736" s="155"/>
      <c r="P736" s="155"/>
      <c r="Q736" s="155"/>
      <c r="R736" s="155"/>
      <c r="S736" s="155"/>
      <c r="T736" s="155"/>
      <c r="U736" s="155"/>
      <c r="V736" s="155"/>
      <c r="W736" s="155"/>
      <c r="X736" s="155"/>
      <c r="Y736" s="155"/>
      <c r="Z736" s="155"/>
      <c r="AA736" s="155"/>
      <c r="AB736" s="155"/>
    </row>
    <row r="737">
      <c r="A737" s="155"/>
      <c r="B737" s="155"/>
      <c r="C737" s="813"/>
      <c r="D737" s="155"/>
      <c r="E737" s="858"/>
      <c r="F737" s="155"/>
      <c r="G737" s="858"/>
      <c r="H737" s="155"/>
      <c r="I737" s="155"/>
      <c r="J737" s="155"/>
      <c r="K737" s="155"/>
      <c r="L737" s="155"/>
      <c r="M737" s="155"/>
      <c r="N737" s="155"/>
      <c r="O737" s="155"/>
      <c r="P737" s="155"/>
      <c r="Q737" s="155"/>
      <c r="R737" s="155"/>
      <c r="S737" s="155"/>
      <c r="T737" s="155"/>
      <c r="U737" s="155"/>
      <c r="V737" s="155"/>
      <c r="W737" s="155"/>
      <c r="X737" s="155"/>
      <c r="Y737" s="155"/>
      <c r="Z737" s="155"/>
      <c r="AA737" s="155"/>
      <c r="AB737" s="155"/>
    </row>
    <row r="738">
      <c r="A738" s="155"/>
      <c r="B738" s="155"/>
      <c r="C738" s="813"/>
      <c r="D738" s="155"/>
      <c r="E738" s="858"/>
      <c r="F738" s="155"/>
      <c r="G738" s="858"/>
      <c r="H738" s="155"/>
      <c r="I738" s="155"/>
      <c r="J738" s="155"/>
      <c r="K738" s="155"/>
      <c r="L738" s="155"/>
      <c r="M738" s="155"/>
      <c r="N738" s="155"/>
      <c r="O738" s="155"/>
      <c r="P738" s="155"/>
      <c r="Q738" s="155"/>
      <c r="R738" s="155"/>
      <c r="S738" s="155"/>
      <c r="T738" s="155"/>
      <c r="U738" s="155"/>
      <c r="V738" s="155"/>
      <c r="W738" s="155"/>
      <c r="X738" s="155"/>
      <c r="Y738" s="155"/>
      <c r="Z738" s="155"/>
      <c r="AA738" s="155"/>
      <c r="AB738" s="155"/>
    </row>
    <row r="739">
      <c r="A739" s="155"/>
      <c r="B739" s="155"/>
      <c r="C739" s="813"/>
      <c r="D739" s="155"/>
      <c r="E739" s="858"/>
      <c r="F739" s="155"/>
      <c r="G739" s="858"/>
      <c r="H739" s="155"/>
      <c r="I739" s="155"/>
      <c r="J739" s="155"/>
      <c r="K739" s="155"/>
      <c r="L739" s="155"/>
      <c r="M739" s="155"/>
      <c r="N739" s="155"/>
      <c r="O739" s="155"/>
      <c r="P739" s="155"/>
      <c r="Q739" s="155"/>
      <c r="R739" s="155"/>
      <c r="S739" s="155"/>
      <c r="T739" s="155"/>
      <c r="U739" s="155"/>
      <c r="V739" s="155"/>
      <c r="W739" s="155"/>
      <c r="X739" s="155"/>
      <c r="Y739" s="155"/>
      <c r="Z739" s="155"/>
      <c r="AA739" s="155"/>
      <c r="AB739" s="155"/>
    </row>
    <row r="740">
      <c r="A740" s="155"/>
      <c r="B740" s="155"/>
      <c r="C740" s="813"/>
      <c r="D740" s="155"/>
      <c r="E740" s="858"/>
      <c r="F740" s="155"/>
      <c r="G740" s="858"/>
      <c r="H740" s="155"/>
      <c r="I740" s="155"/>
      <c r="J740" s="155"/>
      <c r="K740" s="155"/>
      <c r="L740" s="155"/>
      <c r="M740" s="155"/>
      <c r="N740" s="155"/>
      <c r="O740" s="155"/>
      <c r="P740" s="155"/>
      <c r="Q740" s="155"/>
      <c r="R740" s="155"/>
      <c r="S740" s="155"/>
      <c r="T740" s="155"/>
      <c r="U740" s="155"/>
      <c r="V740" s="155"/>
      <c r="W740" s="155"/>
      <c r="X740" s="155"/>
      <c r="Y740" s="155"/>
      <c r="Z740" s="155"/>
      <c r="AA740" s="155"/>
      <c r="AB740" s="155"/>
    </row>
    <row r="741">
      <c r="A741" s="155"/>
      <c r="B741" s="155"/>
      <c r="C741" s="813"/>
      <c r="D741" s="155"/>
      <c r="E741" s="858"/>
      <c r="F741" s="155"/>
      <c r="G741" s="858"/>
      <c r="H741" s="155"/>
      <c r="I741" s="155"/>
      <c r="J741" s="155"/>
      <c r="K741" s="155"/>
      <c r="L741" s="155"/>
      <c r="M741" s="155"/>
      <c r="N741" s="155"/>
      <c r="O741" s="155"/>
      <c r="P741" s="155"/>
      <c r="Q741" s="155"/>
      <c r="R741" s="155"/>
      <c r="S741" s="155"/>
      <c r="T741" s="155"/>
      <c r="U741" s="155"/>
      <c r="V741" s="155"/>
      <c r="W741" s="155"/>
      <c r="X741" s="155"/>
      <c r="Y741" s="155"/>
      <c r="Z741" s="155"/>
      <c r="AA741" s="155"/>
      <c r="AB741" s="155"/>
    </row>
    <row r="742">
      <c r="A742" s="155"/>
      <c r="B742" s="155"/>
      <c r="C742" s="813"/>
      <c r="D742" s="155"/>
      <c r="E742" s="858"/>
      <c r="F742" s="155"/>
      <c r="G742" s="858"/>
      <c r="H742" s="155"/>
      <c r="I742" s="155"/>
      <c r="J742" s="155"/>
      <c r="K742" s="155"/>
      <c r="L742" s="155"/>
      <c r="M742" s="155"/>
      <c r="N742" s="155"/>
      <c r="O742" s="155"/>
      <c r="P742" s="155"/>
      <c r="Q742" s="155"/>
      <c r="R742" s="155"/>
      <c r="S742" s="155"/>
      <c r="T742" s="155"/>
      <c r="U742" s="155"/>
      <c r="V742" s="155"/>
      <c r="W742" s="155"/>
      <c r="X742" s="155"/>
      <c r="Y742" s="155"/>
      <c r="Z742" s="155"/>
      <c r="AA742" s="155"/>
      <c r="AB742" s="155"/>
    </row>
    <row r="743">
      <c r="A743" s="155"/>
      <c r="B743" s="155"/>
      <c r="C743" s="813"/>
      <c r="D743" s="155"/>
      <c r="E743" s="858"/>
      <c r="F743" s="155"/>
      <c r="G743" s="858"/>
      <c r="H743" s="155"/>
      <c r="I743" s="155"/>
      <c r="J743" s="155"/>
      <c r="K743" s="155"/>
      <c r="L743" s="155"/>
      <c r="M743" s="155"/>
      <c r="N743" s="155"/>
      <c r="O743" s="155"/>
      <c r="P743" s="155"/>
      <c r="Q743" s="155"/>
      <c r="R743" s="155"/>
      <c r="S743" s="155"/>
      <c r="T743" s="155"/>
      <c r="U743" s="155"/>
      <c r="V743" s="155"/>
      <c r="W743" s="155"/>
      <c r="X743" s="155"/>
      <c r="Y743" s="155"/>
      <c r="Z743" s="155"/>
      <c r="AA743" s="155"/>
      <c r="AB743" s="155"/>
    </row>
    <row r="744">
      <c r="A744" s="155"/>
      <c r="B744" s="155"/>
      <c r="C744" s="813"/>
      <c r="D744" s="155"/>
      <c r="E744" s="858"/>
      <c r="F744" s="155"/>
      <c r="G744" s="858"/>
      <c r="H744" s="155"/>
      <c r="I744" s="155"/>
      <c r="J744" s="155"/>
      <c r="K744" s="155"/>
      <c r="L744" s="155"/>
      <c r="M744" s="155"/>
      <c r="N744" s="155"/>
      <c r="O744" s="155"/>
      <c r="P744" s="155"/>
      <c r="Q744" s="155"/>
      <c r="R744" s="155"/>
      <c r="S744" s="155"/>
      <c r="T744" s="155"/>
      <c r="U744" s="155"/>
      <c r="V744" s="155"/>
      <c r="W744" s="155"/>
      <c r="X744" s="155"/>
      <c r="Y744" s="155"/>
      <c r="Z744" s="155"/>
      <c r="AA744" s="155"/>
      <c r="AB744" s="155"/>
    </row>
    <row r="745">
      <c r="A745" s="155"/>
      <c r="B745" s="155"/>
      <c r="C745" s="813"/>
      <c r="D745" s="155"/>
      <c r="E745" s="858"/>
      <c r="F745" s="155"/>
      <c r="G745" s="858"/>
      <c r="H745" s="155"/>
      <c r="I745" s="155"/>
      <c r="J745" s="155"/>
      <c r="K745" s="155"/>
      <c r="L745" s="155"/>
      <c r="M745" s="155"/>
      <c r="N745" s="155"/>
      <c r="O745" s="155"/>
      <c r="P745" s="155"/>
      <c r="Q745" s="155"/>
      <c r="R745" s="155"/>
      <c r="S745" s="155"/>
      <c r="T745" s="155"/>
      <c r="U745" s="155"/>
      <c r="V745" s="155"/>
      <c r="W745" s="155"/>
      <c r="X745" s="155"/>
      <c r="Y745" s="155"/>
      <c r="Z745" s="155"/>
      <c r="AA745" s="155"/>
      <c r="AB745" s="155"/>
    </row>
    <row r="746">
      <c r="A746" s="155"/>
      <c r="B746" s="155"/>
      <c r="C746" s="813"/>
      <c r="D746" s="155"/>
      <c r="E746" s="858"/>
      <c r="F746" s="155"/>
      <c r="G746" s="858"/>
      <c r="H746" s="155"/>
      <c r="I746" s="155"/>
      <c r="J746" s="155"/>
      <c r="K746" s="155"/>
      <c r="L746" s="155"/>
      <c r="M746" s="155"/>
      <c r="N746" s="155"/>
      <c r="O746" s="155"/>
      <c r="P746" s="155"/>
      <c r="Q746" s="155"/>
      <c r="R746" s="155"/>
      <c r="S746" s="155"/>
      <c r="T746" s="155"/>
      <c r="U746" s="155"/>
      <c r="V746" s="155"/>
      <c r="W746" s="155"/>
      <c r="X746" s="155"/>
      <c r="Y746" s="155"/>
      <c r="Z746" s="155"/>
      <c r="AA746" s="155"/>
      <c r="AB746" s="155"/>
    </row>
    <row r="747">
      <c r="A747" s="155"/>
      <c r="B747" s="155"/>
      <c r="C747" s="813"/>
      <c r="D747" s="155"/>
      <c r="E747" s="858"/>
      <c r="F747" s="155"/>
      <c r="G747" s="858"/>
      <c r="H747" s="155"/>
      <c r="I747" s="155"/>
      <c r="J747" s="155"/>
      <c r="K747" s="155"/>
      <c r="L747" s="155"/>
      <c r="M747" s="155"/>
      <c r="N747" s="155"/>
      <c r="O747" s="155"/>
      <c r="P747" s="155"/>
      <c r="Q747" s="155"/>
      <c r="R747" s="155"/>
      <c r="S747" s="155"/>
      <c r="T747" s="155"/>
      <c r="U747" s="155"/>
      <c r="V747" s="155"/>
      <c r="W747" s="155"/>
      <c r="X747" s="155"/>
      <c r="Y747" s="155"/>
      <c r="Z747" s="155"/>
      <c r="AA747" s="155"/>
      <c r="AB747" s="155"/>
    </row>
    <row r="748">
      <c r="A748" s="155"/>
      <c r="B748" s="155"/>
      <c r="C748" s="813"/>
      <c r="D748" s="155"/>
      <c r="E748" s="858"/>
      <c r="F748" s="155"/>
      <c r="G748" s="858"/>
      <c r="H748" s="155"/>
      <c r="I748" s="155"/>
      <c r="J748" s="155"/>
      <c r="K748" s="155"/>
      <c r="L748" s="155"/>
      <c r="M748" s="155"/>
      <c r="N748" s="155"/>
      <c r="O748" s="155"/>
      <c r="P748" s="155"/>
      <c r="Q748" s="155"/>
      <c r="R748" s="155"/>
      <c r="S748" s="155"/>
      <c r="T748" s="155"/>
      <c r="U748" s="155"/>
      <c r="V748" s="155"/>
      <c r="W748" s="155"/>
      <c r="X748" s="155"/>
      <c r="Y748" s="155"/>
      <c r="Z748" s="155"/>
      <c r="AA748" s="155"/>
      <c r="AB748" s="155"/>
    </row>
    <row r="749">
      <c r="A749" s="155"/>
      <c r="B749" s="155"/>
      <c r="C749" s="813"/>
      <c r="D749" s="155"/>
      <c r="E749" s="858"/>
      <c r="F749" s="155"/>
      <c r="G749" s="858"/>
      <c r="H749" s="155"/>
      <c r="I749" s="155"/>
      <c r="J749" s="155"/>
      <c r="K749" s="155"/>
      <c r="L749" s="155"/>
      <c r="M749" s="155"/>
      <c r="N749" s="155"/>
      <c r="O749" s="155"/>
      <c r="P749" s="155"/>
      <c r="Q749" s="155"/>
      <c r="R749" s="155"/>
      <c r="S749" s="155"/>
      <c r="T749" s="155"/>
      <c r="U749" s="155"/>
      <c r="V749" s="155"/>
      <c r="W749" s="155"/>
      <c r="X749" s="155"/>
      <c r="Y749" s="155"/>
      <c r="Z749" s="155"/>
      <c r="AA749" s="155"/>
      <c r="AB749" s="155"/>
    </row>
    <row r="750">
      <c r="A750" s="155"/>
      <c r="B750" s="155"/>
      <c r="C750" s="813"/>
      <c r="D750" s="155"/>
      <c r="E750" s="858"/>
      <c r="F750" s="155"/>
      <c r="G750" s="858"/>
      <c r="H750" s="155"/>
      <c r="I750" s="155"/>
      <c r="J750" s="155"/>
      <c r="K750" s="155"/>
      <c r="L750" s="155"/>
      <c r="M750" s="155"/>
      <c r="N750" s="155"/>
      <c r="O750" s="155"/>
      <c r="P750" s="155"/>
      <c r="Q750" s="155"/>
      <c r="R750" s="155"/>
      <c r="S750" s="155"/>
      <c r="T750" s="155"/>
      <c r="U750" s="155"/>
      <c r="V750" s="155"/>
      <c r="W750" s="155"/>
      <c r="X750" s="155"/>
      <c r="Y750" s="155"/>
      <c r="Z750" s="155"/>
      <c r="AA750" s="155"/>
      <c r="AB750" s="155"/>
    </row>
    <row r="751">
      <c r="A751" s="155"/>
      <c r="B751" s="155"/>
      <c r="C751" s="813"/>
      <c r="D751" s="155"/>
      <c r="E751" s="858"/>
      <c r="F751" s="155"/>
      <c r="G751" s="858"/>
      <c r="H751" s="155"/>
      <c r="I751" s="155"/>
      <c r="J751" s="155"/>
      <c r="K751" s="155"/>
      <c r="L751" s="155"/>
      <c r="M751" s="155"/>
      <c r="N751" s="155"/>
      <c r="O751" s="155"/>
      <c r="P751" s="155"/>
      <c r="Q751" s="155"/>
      <c r="R751" s="155"/>
      <c r="S751" s="155"/>
      <c r="T751" s="155"/>
      <c r="U751" s="155"/>
      <c r="V751" s="155"/>
      <c r="W751" s="155"/>
      <c r="X751" s="155"/>
      <c r="Y751" s="155"/>
      <c r="Z751" s="155"/>
      <c r="AA751" s="155"/>
      <c r="AB751" s="155"/>
    </row>
    <row r="752">
      <c r="A752" s="155"/>
      <c r="B752" s="155"/>
      <c r="C752" s="813"/>
      <c r="D752" s="155"/>
      <c r="E752" s="858"/>
      <c r="F752" s="155"/>
      <c r="G752" s="858"/>
      <c r="H752" s="155"/>
      <c r="I752" s="155"/>
      <c r="J752" s="155"/>
      <c r="K752" s="155"/>
      <c r="L752" s="155"/>
      <c r="M752" s="155"/>
      <c r="N752" s="155"/>
      <c r="O752" s="155"/>
      <c r="P752" s="155"/>
      <c r="Q752" s="155"/>
      <c r="R752" s="155"/>
      <c r="S752" s="155"/>
      <c r="T752" s="155"/>
      <c r="U752" s="155"/>
      <c r="V752" s="155"/>
      <c r="W752" s="155"/>
      <c r="X752" s="155"/>
      <c r="Y752" s="155"/>
      <c r="Z752" s="155"/>
      <c r="AA752" s="155"/>
      <c r="AB752" s="155"/>
    </row>
    <row r="753">
      <c r="A753" s="155"/>
      <c r="B753" s="155"/>
      <c r="C753" s="813"/>
      <c r="D753" s="155"/>
      <c r="E753" s="858"/>
      <c r="F753" s="155"/>
      <c r="G753" s="858"/>
      <c r="H753" s="155"/>
      <c r="I753" s="155"/>
      <c r="J753" s="155"/>
      <c r="K753" s="155"/>
      <c r="L753" s="155"/>
      <c r="M753" s="155"/>
      <c r="N753" s="155"/>
      <c r="O753" s="155"/>
      <c r="P753" s="155"/>
      <c r="Q753" s="155"/>
      <c r="R753" s="155"/>
      <c r="S753" s="155"/>
      <c r="T753" s="155"/>
      <c r="U753" s="155"/>
      <c r="V753" s="155"/>
      <c r="W753" s="155"/>
      <c r="X753" s="155"/>
      <c r="Y753" s="155"/>
      <c r="Z753" s="155"/>
      <c r="AA753" s="155"/>
      <c r="AB753" s="155"/>
    </row>
    <row r="754">
      <c r="A754" s="155"/>
      <c r="B754" s="155"/>
      <c r="C754" s="813"/>
      <c r="D754" s="155"/>
      <c r="E754" s="858"/>
      <c r="F754" s="155"/>
      <c r="G754" s="858"/>
      <c r="H754" s="155"/>
      <c r="I754" s="155"/>
      <c r="J754" s="155"/>
      <c r="K754" s="155"/>
      <c r="L754" s="155"/>
      <c r="M754" s="155"/>
      <c r="N754" s="155"/>
      <c r="O754" s="155"/>
      <c r="P754" s="155"/>
      <c r="Q754" s="155"/>
      <c r="R754" s="155"/>
      <c r="S754" s="155"/>
      <c r="T754" s="155"/>
      <c r="U754" s="155"/>
      <c r="V754" s="155"/>
      <c r="W754" s="155"/>
      <c r="X754" s="155"/>
      <c r="Y754" s="155"/>
      <c r="Z754" s="155"/>
      <c r="AA754" s="155"/>
      <c r="AB754" s="155"/>
    </row>
    <row r="755">
      <c r="A755" s="155"/>
      <c r="B755" s="155"/>
      <c r="C755" s="813"/>
      <c r="D755" s="155"/>
      <c r="E755" s="858"/>
      <c r="F755" s="155"/>
      <c r="G755" s="858"/>
      <c r="H755" s="155"/>
      <c r="I755" s="155"/>
      <c r="J755" s="155"/>
      <c r="K755" s="155"/>
      <c r="L755" s="155"/>
      <c r="M755" s="155"/>
      <c r="N755" s="155"/>
      <c r="O755" s="155"/>
      <c r="P755" s="155"/>
      <c r="Q755" s="155"/>
      <c r="R755" s="155"/>
      <c r="S755" s="155"/>
      <c r="T755" s="155"/>
      <c r="U755" s="155"/>
      <c r="V755" s="155"/>
      <c r="W755" s="155"/>
      <c r="X755" s="155"/>
      <c r="Y755" s="155"/>
      <c r="Z755" s="155"/>
      <c r="AA755" s="155"/>
      <c r="AB755" s="155"/>
    </row>
    <row r="756">
      <c r="A756" s="155"/>
      <c r="B756" s="155"/>
      <c r="C756" s="813"/>
      <c r="D756" s="155"/>
      <c r="E756" s="858"/>
      <c r="F756" s="155"/>
      <c r="G756" s="858"/>
      <c r="H756" s="155"/>
      <c r="I756" s="155"/>
      <c r="J756" s="155"/>
      <c r="K756" s="155"/>
      <c r="L756" s="155"/>
      <c r="M756" s="155"/>
      <c r="N756" s="155"/>
      <c r="O756" s="155"/>
      <c r="P756" s="155"/>
      <c r="Q756" s="155"/>
      <c r="R756" s="155"/>
      <c r="S756" s="155"/>
      <c r="T756" s="155"/>
      <c r="U756" s="155"/>
      <c r="V756" s="155"/>
      <c r="W756" s="155"/>
      <c r="X756" s="155"/>
      <c r="Y756" s="155"/>
      <c r="Z756" s="155"/>
      <c r="AA756" s="155"/>
      <c r="AB756" s="155"/>
    </row>
    <row r="757">
      <c r="A757" s="155"/>
      <c r="B757" s="155"/>
      <c r="C757" s="813"/>
      <c r="D757" s="155"/>
      <c r="E757" s="858"/>
      <c r="F757" s="155"/>
      <c r="G757" s="858"/>
      <c r="H757" s="155"/>
      <c r="I757" s="155"/>
      <c r="J757" s="155"/>
      <c r="K757" s="155"/>
      <c r="L757" s="155"/>
      <c r="M757" s="155"/>
      <c r="N757" s="155"/>
      <c r="O757" s="155"/>
      <c r="P757" s="155"/>
      <c r="Q757" s="155"/>
      <c r="R757" s="155"/>
      <c r="S757" s="155"/>
      <c r="T757" s="155"/>
      <c r="U757" s="155"/>
      <c r="V757" s="155"/>
      <c r="W757" s="155"/>
      <c r="X757" s="155"/>
      <c r="Y757" s="155"/>
      <c r="Z757" s="155"/>
      <c r="AA757" s="155"/>
      <c r="AB757" s="155"/>
    </row>
    <row r="758">
      <c r="A758" s="155"/>
      <c r="B758" s="155"/>
      <c r="C758" s="813"/>
      <c r="D758" s="155"/>
      <c r="E758" s="858"/>
      <c r="F758" s="155"/>
      <c r="G758" s="858"/>
      <c r="H758" s="155"/>
      <c r="I758" s="155"/>
      <c r="J758" s="155"/>
      <c r="K758" s="155"/>
      <c r="L758" s="155"/>
      <c r="M758" s="155"/>
      <c r="N758" s="155"/>
      <c r="O758" s="155"/>
      <c r="P758" s="155"/>
      <c r="Q758" s="155"/>
      <c r="R758" s="155"/>
      <c r="S758" s="155"/>
      <c r="T758" s="155"/>
      <c r="U758" s="155"/>
      <c r="V758" s="155"/>
      <c r="W758" s="155"/>
      <c r="X758" s="155"/>
      <c r="Y758" s="155"/>
      <c r="Z758" s="155"/>
      <c r="AA758" s="155"/>
      <c r="AB758" s="155"/>
    </row>
    <row r="759">
      <c r="A759" s="155"/>
      <c r="B759" s="155"/>
      <c r="C759" s="813"/>
      <c r="D759" s="155"/>
      <c r="E759" s="858"/>
      <c r="F759" s="155"/>
      <c r="G759" s="858"/>
      <c r="H759" s="155"/>
      <c r="I759" s="155"/>
      <c r="J759" s="155"/>
      <c r="K759" s="155"/>
      <c r="L759" s="155"/>
      <c r="M759" s="155"/>
      <c r="N759" s="155"/>
      <c r="O759" s="155"/>
      <c r="P759" s="155"/>
      <c r="Q759" s="155"/>
      <c r="R759" s="155"/>
      <c r="S759" s="155"/>
      <c r="T759" s="155"/>
      <c r="U759" s="155"/>
      <c r="V759" s="155"/>
      <c r="W759" s="155"/>
      <c r="X759" s="155"/>
      <c r="Y759" s="155"/>
      <c r="Z759" s="155"/>
      <c r="AA759" s="155"/>
      <c r="AB759" s="155"/>
    </row>
    <row r="760">
      <c r="A760" s="155"/>
      <c r="B760" s="155"/>
      <c r="C760" s="813"/>
      <c r="D760" s="155"/>
      <c r="E760" s="858"/>
      <c r="F760" s="155"/>
      <c r="G760" s="858"/>
      <c r="H760" s="155"/>
      <c r="I760" s="155"/>
      <c r="J760" s="155"/>
      <c r="K760" s="155"/>
      <c r="L760" s="155"/>
      <c r="M760" s="155"/>
      <c r="N760" s="155"/>
      <c r="O760" s="155"/>
      <c r="P760" s="155"/>
      <c r="Q760" s="155"/>
      <c r="R760" s="155"/>
      <c r="S760" s="155"/>
      <c r="T760" s="155"/>
      <c r="U760" s="155"/>
      <c r="V760" s="155"/>
      <c r="W760" s="155"/>
      <c r="X760" s="155"/>
      <c r="Y760" s="155"/>
      <c r="Z760" s="155"/>
      <c r="AA760" s="155"/>
      <c r="AB760" s="155"/>
    </row>
    <row r="761">
      <c r="A761" s="155"/>
      <c r="B761" s="155"/>
      <c r="C761" s="813"/>
      <c r="D761" s="155"/>
      <c r="E761" s="858"/>
      <c r="F761" s="155"/>
      <c r="G761" s="858"/>
      <c r="H761" s="155"/>
      <c r="I761" s="155"/>
      <c r="J761" s="155"/>
      <c r="K761" s="155"/>
      <c r="L761" s="155"/>
      <c r="M761" s="155"/>
      <c r="N761" s="155"/>
      <c r="O761" s="155"/>
      <c r="P761" s="155"/>
      <c r="Q761" s="155"/>
      <c r="R761" s="155"/>
      <c r="S761" s="155"/>
      <c r="T761" s="155"/>
      <c r="U761" s="155"/>
      <c r="V761" s="155"/>
      <c r="W761" s="155"/>
      <c r="X761" s="155"/>
      <c r="Y761" s="155"/>
      <c r="Z761" s="155"/>
      <c r="AA761" s="155"/>
      <c r="AB761" s="155"/>
    </row>
    <row r="762">
      <c r="A762" s="155"/>
      <c r="B762" s="155"/>
      <c r="C762" s="813"/>
      <c r="D762" s="155"/>
      <c r="E762" s="858"/>
      <c r="F762" s="155"/>
      <c r="G762" s="858"/>
      <c r="H762" s="155"/>
      <c r="I762" s="155"/>
      <c r="J762" s="155"/>
      <c r="K762" s="155"/>
      <c r="L762" s="155"/>
      <c r="M762" s="155"/>
      <c r="N762" s="155"/>
      <c r="O762" s="155"/>
      <c r="P762" s="155"/>
      <c r="Q762" s="155"/>
      <c r="R762" s="155"/>
      <c r="S762" s="155"/>
      <c r="T762" s="155"/>
      <c r="U762" s="155"/>
      <c r="V762" s="155"/>
      <c r="W762" s="155"/>
      <c r="X762" s="155"/>
      <c r="Y762" s="155"/>
      <c r="Z762" s="155"/>
      <c r="AA762" s="155"/>
      <c r="AB762" s="155"/>
    </row>
    <row r="763">
      <c r="A763" s="155"/>
      <c r="B763" s="155"/>
      <c r="C763" s="813"/>
      <c r="D763" s="155"/>
      <c r="E763" s="858"/>
      <c r="F763" s="155"/>
      <c r="G763" s="858"/>
      <c r="H763" s="155"/>
      <c r="I763" s="155"/>
      <c r="J763" s="155"/>
      <c r="K763" s="155"/>
      <c r="L763" s="155"/>
      <c r="M763" s="155"/>
      <c r="N763" s="155"/>
      <c r="O763" s="155"/>
      <c r="P763" s="155"/>
      <c r="Q763" s="155"/>
      <c r="R763" s="155"/>
      <c r="S763" s="155"/>
      <c r="T763" s="155"/>
      <c r="U763" s="155"/>
      <c r="V763" s="155"/>
      <c r="W763" s="155"/>
      <c r="X763" s="155"/>
      <c r="Y763" s="155"/>
      <c r="Z763" s="155"/>
      <c r="AA763" s="155"/>
      <c r="AB763" s="155"/>
    </row>
    <row r="764">
      <c r="A764" s="155"/>
      <c r="B764" s="155"/>
      <c r="C764" s="813"/>
      <c r="D764" s="155"/>
      <c r="E764" s="858"/>
      <c r="F764" s="155"/>
      <c r="G764" s="858"/>
      <c r="H764" s="155"/>
      <c r="I764" s="155"/>
      <c r="J764" s="155"/>
      <c r="K764" s="155"/>
      <c r="L764" s="155"/>
      <c r="M764" s="155"/>
      <c r="N764" s="155"/>
      <c r="O764" s="155"/>
      <c r="P764" s="155"/>
      <c r="Q764" s="155"/>
      <c r="R764" s="155"/>
      <c r="S764" s="155"/>
      <c r="T764" s="155"/>
      <c r="U764" s="155"/>
      <c r="V764" s="155"/>
      <c r="W764" s="155"/>
      <c r="X764" s="155"/>
      <c r="Y764" s="155"/>
      <c r="Z764" s="155"/>
      <c r="AA764" s="155"/>
      <c r="AB764" s="155"/>
    </row>
    <row r="765">
      <c r="A765" s="155"/>
      <c r="B765" s="155"/>
      <c r="C765" s="813"/>
      <c r="D765" s="155"/>
      <c r="E765" s="858"/>
      <c r="F765" s="155"/>
      <c r="G765" s="858"/>
      <c r="H765" s="155"/>
      <c r="I765" s="155"/>
      <c r="J765" s="155"/>
      <c r="K765" s="155"/>
      <c r="L765" s="155"/>
      <c r="M765" s="155"/>
      <c r="N765" s="155"/>
      <c r="O765" s="155"/>
      <c r="P765" s="155"/>
      <c r="Q765" s="155"/>
      <c r="R765" s="155"/>
      <c r="S765" s="155"/>
      <c r="T765" s="155"/>
      <c r="U765" s="155"/>
      <c r="V765" s="155"/>
      <c r="W765" s="155"/>
      <c r="X765" s="155"/>
      <c r="Y765" s="155"/>
      <c r="Z765" s="155"/>
      <c r="AA765" s="155"/>
      <c r="AB765" s="155"/>
    </row>
    <row r="766">
      <c r="A766" s="155"/>
      <c r="B766" s="155"/>
      <c r="C766" s="813"/>
      <c r="D766" s="155"/>
      <c r="E766" s="858"/>
      <c r="F766" s="155"/>
      <c r="G766" s="858"/>
      <c r="H766" s="155"/>
      <c r="I766" s="155"/>
      <c r="J766" s="155"/>
      <c r="K766" s="155"/>
      <c r="L766" s="155"/>
      <c r="M766" s="155"/>
      <c r="N766" s="155"/>
      <c r="O766" s="155"/>
      <c r="P766" s="155"/>
      <c r="Q766" s="155"/>
      <c r="R766" s="155"/>
      <c r="S766" s="155"/>
      <c r="T766" s="155"/>
      <c r="U766" s="155"/>
      <c r="V766" s="155"/>
      <c r="W766" s="155"/>
      <c r="X766" s="155"/>
      <c r="Y766" s="155"/>
      <c r="Z766" s="155"/>
      <c r="AA766" s="155"/>
      <c r="AB766" s="155"/>
    </row>
    <row r="767">
      <c r="A767" s="155"/>
      <c r="B767" s="155"/>
      <c r="C767" s="813"/>
      <c r="D767" s="155"/>
      <c r="E767" s="858"/>
      <c r="F767" s="155"/>
      <c r="G767" s="858"/>
      <c r="H767" s="155"/>
      <c r="I767" s="155"/>
      <c r="J767" s="155"/>
      <c r="K767" s="155"/>
      <c r="L767" s="155"/>
      <c r="M767" s="155"/>
      <c r="N767" s="155"/>
      <c r="O767" s="155"/>
      <c r="P767" s="155"/>
      <c r="Q767" s="155"/>
      <c r="R767" s="155"/>
      <c r="S767" s="155"/>
      <c r="T767" s="155"/>
      <c r="U767" s="155"/>
      <c r="V767" s="155"/>
      <c r="W767" s="155"/>
      <c r="X767" s="155"/>
      <c r="Y767" s="155"/>
      <c r="Z767" s="155"/>
      <c r="AA767" s="155"/>
      <c r="AB767" s="155"/>
    </row>
    <row r="768">
      <c r="A768" s="155"/>
      <c r="B768" s="155"/>
      <c r="C768" s="813"/>
      <c r="D768" s="155"/>
      <c r="E768" s="858"/>
      <c r="F768" s="155"/>
      <c r="G768" s="858"/>
      <c r="H768" s="155"/>
      <c r="I768" s="155"/>
      <c r="J768" s="155"/>
      <c r="K768" s="155"/>
      <c r="L768" s="155"/>
      <c r="M768" s="155"/>
      <c r="N768" s="155"/>
      <c r="O768" s="155"/>
      <c r="P768" s="155"/>
      <c r="Q768" s="155"/>
      <c r="R768" s="155"/>
      <c r="S768" s="155"/>
      <c r="T768" s="155"/>
      <c r="U768" s="155"/>
      <c r="V768" s="155"/>
      <c r="W768" s="155"/>
      <c r="X768" s="155"/>
      <c r="Y768" s="155"/>
      <c r="Z768" s="155"/>
      <c r="AA768" s="155"/>
      <c r="AB768" s="155"/>
    </row>
    <row r="769">
      <c r="A769" s="155"/>
      <c r="B769" s="155"/>
      <c r="C769" s="813"/>
      <c r="D769" s="155"/>
      <c r="E769" s="858"/>
      <c r="F769" s="155"/>
      <c r="G769" s="858"/>
      <c r="H769" s="155"/>
      <c r="I769" s="155"/>
      <c r="J769" s="155"/>
      <c r="K769" s="155"/>
      <c r="L769" s="155"/>
      <c r="M769" s="155"/>
      <c r="N769" s="155"/>
      <c r="O769" s="155"/>
      <c r="P769" s="155"/>
      <c r="Q769" s="155"/>
      <c r="R769" s="155"/>
      <c r="S769" s="155"/>
      <c r="T769" s="155"/>
      <c r="U769" s="155"/>
      <c r="V769" s="155"/>
      <c r="W769" s="155"/>
      <c r="X769" s="155"/>
      <c r="Y769" s="155"/>
      <c r="Z769" s="155"/>
      <c r="AA769" s="155"/>
      <c r="AB769" s="155"/>
    </row>
    <row r="770">
      <c r="A770" s="155"/>
      <c r="B770" s="155"/>
      <c r="C770" s="813"/>
      <c r="D770" s="155"/>
      <c r="E770" s="858"/>
      <c r="F770" s="155"/>
      <c r="G770" s="858"/>
      <c r="H770" s="155"/>
      <c r="I770" s="155"/>
      <c r="J770" s="155"/>
      <c r="K770" s="155"/>
      <c r="L770" s="155"/>
      <c r="M770" s="155"/>
      <c r="N770" s="155"/>
      <c r="O770" s="155"/>
      <c r="P770" s="155"/>
      <c r="Q770" s="155"/>
      <c r="R770" s="155"/>
      <c r="S770" s="155"/>
      <c r="T770" s="155"/>
      <c r="U770" s="155"/>
      <c r="V770" s="155"/>
      <c r="W770" s="155"/>
      <c r="X770" s="155"/>
      <c r="Y770" s="155"/>
      <c r="Z770" s="155"/>
      <c r="AA770" s="155"/>
      <c r="AB770" s="155"/>
    </row>
    <row r="771">
      <c r="A771" s="155"/>
      <c r="B771" s="155"/>
      <c r="C771" s="813"/>
      <c r="D771" s="155"/>
      <c r="E771" s="858"/>
      <c r="F771" s="155"/>
      <c r="G771" s="858"/>
      <c r="H771" s="155"/>
      <c r="I771" s="155"/>
      <c r="J771" s="155"/>
      <c r="K771" s="155"/>
      <c r="L771" s="155"/>
      <c r="M771" s="155"/>
      <c r="N771" s="155"/>
      <c r="O771" s="155"/>
      <c r="P771" s="155"/>
      <c r="Q771" s="155"/>
      <c r="R771" s="155"/>
      <c r="S771" s="155"/>
      <c r="T771" s="155"/>
      <c r="U771" s="155"/>
      <c r="V771" s="155"/>
      <c r="W771" s="155"/>
      <c r="X771" s="155"/>
      <c r="Y771" s="155"/>
      <c r="Z771" s="155"/>
      <c r="AA771" s="155"/>
      <c r="AB771" s="155"/>
    </row>
    <row r="772">
      <c r="A772" s="155"/>
      <c r="B772" s="155"/>
      <c r="C772" s="813"/>
      <c r="D772" s="155"/>
      <c r="E772" s="858"/>
      <c r="F772" s="155"/>
      <c r="G772" s="858"/>
      <c r="H772" s="155"/>
      <c r="I772" s="155"/>
      <c r="J772" s="155"/>
      <c r="K772" s="155"/>
      <c r="L772" s="155"/>
      <c r="M772" s="155"/>
      <c r="N772" s="155"/>
      <c r="O772" s="155"/>
      <c r="P772" s="155"/>
      <c r="Q772" s="155"/>
      <c r="R772" s="155"/>
      <c r="S772" s="155"/>
      <c r="T772" s="155"/>
      <c r="U772" s="155"/>
      <c r="V772" s="155"/>
      <c r="W772" s="155"/>
      <c r="X772" s="155"/>
      <c r="Y772" s="155"/>
      <c r="Z772" s="155"/>
      <c r="AA772" s="155"/>
      <c r="AB772" s="155"/>
    </row>
    <row r="773">
      <c r="A773" s="155"/>
      <c r="B773" s="155"/>
      <c r="C773" s="813"/>
      <c r="D773" s="155"/>
      <c r="E773" s="858"/>
      <c r="F773" s="155"/>
      <c r="G773" s="858"/>
      <c r="H773" s="155"/>
      <c r="I773" s="155"/>
      <c r="J773" s="155"/>
      <c r="K773" s="155"/>
      <c r="L773" s="155"/>
      <c r="M773" s="155"/>
      <c r="N773" s="155"/>
      <c r="O773" s="155"/>
      <c r="P773" s="155"/>
      <c r="Q773" s="155"/>
      <c r="R773" s="155"/>
      <c r="S773" s="155"/>
      <c r="T773" s="155"/>
      <c r="U773" s="155"/>
      <c r="V773" s="155"/>
      <c r="W773" s="155"/>
      <c r="X773" s="155"/>
      <c r="Y773" s="155"/>
      <c r="Z773" s="155"/>
      <c r="AA773" s="155"/>
      <c r="AB773" s="155"/>
    </row>
    <row r="774">
      <c r="A774" s="155"/>
      <c r="B774" s="155"/>
      <c r="C774" s="813"/>
      <c r="D774" s="155"/>
      <c r="E774" s="858"/>
      <c r="F774" s="155"/>
      <c r="G774" s="858"/>
      <c r="H774" s="155"/>
      <c r="I774" s="155"/>
      <c r="J774" s="155"/>
      <c r="K774" s="155"/>
      <c r="L774" s="155"/>
      <c r="M774" s="155"/>
      <c r="N774" s="155"/>
      <c r="O774" s="155"/>
      <c r="P774" s="155"/>
      <c r="Q774" s="155"/>
      <c r="R774" s="155"/>
      <c r="S774" s="155"/>
      <c r="T774" s="155"/>
      <c r="U774" s="155"/>
      <c r="V774" s="155"/>
      <c r="W774" s="155"/>
      <c r="X774" s="155"/>
      <c r="Y774" s="155"/>
      <c r="Z774" s="155"/>
      <c r="AA774" s="155"/>
      <c r="AB774" s="155"/>
    </row>
    <row r="775">
      <c r="A775" s="155"/>
      <c r="B775" s="155"/>
      <c r="C775" s="813"/>
      <c r="D775" s="155"/>
      <c r="E775" s="858"/>
      <c r="F775" s="155"/>
      <c r="G775" s="858"/>
      <c r="H775" s="155"/>
      <c r="I775" s="155"/>
      <c r="J775" s="155"/>
      <c r="K775" s="155"/>
      <c r="L775" s="155"/>
      <c r="M775" s="155"/>
      <c r="N775" s="155"/>
      <c r="O775" s="155"/>
      <c r="P775" s="155"/>
      <c r="Q775" s="155"/>
      <c r="R775" s="155"/>
      <c r="S775" s="155"/>
      <c r="T775" s="155"/>
      <c r="U775" s="155"/>
      <c r="V775" s="155"/>
      <c r="W775" s="155"/>
      <c r="X775" s="155"/>
      <c r="Y775" s="155"/>
      <c r="Z775" s="155"/>
      <c r="AA775" s="155"/>
      <c r="AB775" s="155"/>
    </row>
    <row r="776">
      <c r="A776" s="155"/>
      <c r="B776" s="155"/>
      <c r="C776" s="813"/>
      <c r="D776" s="155"/>
      <c r="E776" s="858"/>
      <c r="F776" s="155"/>
      <c r="G776" s="858"/>
      <c r="H776" s="155"/>
      <c r="I776" s="155"/>
      <c r="J776" s="155"/>
      <c r="K776" s="155"/>
      <c r="L776" s="155"/>
      <c r="M776" s="155"/>
      <c r="N776" s="155"/>
      <c r="O776" s="155"/>
      <c r="P776" s="155"/>
      <c r="Q776" s="155"/>
      <c r="R776" s="155"/>
      <c r="S776" s="155"/>
      <c r="T776" s="155"/>
      <c r="U776" s="155"/>
      <c r="V776" s="155"/>
      <c r="W776" s="155"/>
      <c r="X776" s="155"/>
      <c r="Y776" s="155"/>
      <c r="Z776" s="155"/>
      <c r="AA776" s="155"/>
      <c r="AB776" s="155"/>
    </row>
    <row r="777">
      <c r="A777" s="155"/>
      <c r="B777" s="155"/>
      <c r="C777" s="813"/>
      <c r="D777" s="155"/>
      <c r="E777" s="858"/>
      <c r="F777" s="155"/>
      <c r="G777" s="858"/>
      <c r="H777" s="155"/>
      <c r="I777" s="155"/>
      <c r="J777" s="155"/>
      <c r="K777" s="155"/>
      <c r="L777" s="155"/>
      <c r="M777" s="155"/>
      <c r="N777" s="155"/>
      <c r="O777" s="155"/>
      <c r="P777" s="155"/>
      <c r="Q777" s="155"/>
      <c r="R777" s="155"/>
      <c r="S777" s="155"/>
      <c r="T777" s="155"/>
      <c r="U777" s="155"/>
      <c r="V777" s="155"/>
      <c r="W777" s="155"/>
      <c r="X777" s="155"/>
      <c r="Y777" s="155"/>
      <c r="Z777" s="155"/>
      <c r="AA777" s="155"/>
      <c r="AB777" s="155"/>
    </row>
    <row r="778">
      <c r="A778" s="155"/>
      <c r="B778" s="155"/>
      <c r="C778" s="813"/>
      <c r="D778" s="155"/>
      <c r="E778" s="858"/>
      <c r="F778" s="155"/>
      <c r="G778" s="858"/>
      <c r="H778" s="155"/>
      <c r="I778" s="155"/>
      <c r="J778" s="155"/>
      <c r="K778" s="155"/>
      <c r="L778" s="155"/>
      <c r="M778" s="155"/>
      <c r="N778" s="155"/>
      <c r="O778" s="155"/>
      <c r="P778" s="155"/>
      <c r="Q778" s="155"/>
      <c r="R778" s="155"/>
      <c r="S778" s="155"/>
      <c r="T778" s="155"/>
      <c r="U778" s="155"/>
      <c r="V778" s="155"/>
      <c r="W778" s="155"/>
      <c r="X778" s="155"/>
      <c r="Y778" s="155"/>
      <c r="Z778" s="155"/>
      <c r="AA778" s="155"/>
      <c r="AB778" s="155"/>
    </row>
    <row r="779">
      <c r="A779" s="155"/>
      <c r="B779" s="155"/>
      <c r="C779" s="813"/>
      <c r="D779" s="155"/>
      <c r="E779" s="858"/>
      <c r="F779" s="155"/>
      <c r="G779" s="858"/>
      <c r="H779" s="155"/>
      <c r="I779" s="155"/>
      <c r="J779" s="155"/>
      <c r="K779" s="155"/>
      <c r="L779" s="155"/>
      <c r="M779" s="155"/>
      <c r="N779" s="155"/>
      <c r="O779" s="155"/>
      <c r="P779" s="155"/>
      <c r="Q779" s="155"/>
      <c r="R779" s="155"/>
      <c r="S779" s="155"/>
      <c r="T779" s="155"/>
      <c r="U779" s="155"/>
      <c r="V779" s="155"/>
      <c r="W779" s="155"/>
      <c r="X779" s="155"/>
      <c r="Y779" s="155"/>
      <c r="Z779" s="155"/>
      <c r="AA779" s="155"/>
      <c r="AB779" s="155"/>
    </row>
    <row r="780">
      <c r="A780" s="155"/>
      <c r="B780" s="155"/>
      <c r="C780" s="813"/>
      <c r="D780" s="155"/>
      <c r="E780" s="858"/>
      <c r="F780" s="155"/>
      <c r="G780" s="858"/>
      <c r="H780" s="155"/>
      <c r="I780" s="155"/>
      <c r="J780" s="155"/>
      <c r="K780" s="155"/>
      <c r="L780" s="155"/>
      <c r="M780" s="155"/>
      <c r="N780" s="155"/>
      <c r="O780" s="155"/>
      <c r="P780" s="155"/>
      <c r="Q780" s="155"/>
      <c r="R780" s="155"/>
      <c r="S780" s="155"/>
      <c r="T780" s="155"/>
      <c r="U780" s="155"/>
      <c r="V780" s="155"/>
      <c r="W780" s="155"/>
      <c r="X780" s="155"/>
      <c r="Y780" s="155"/>
      <c r="Z780" s="155"/>
      <c r="AA780" s="155"/>
      <c r="AB780" s="155"/>
    </row>
    <row r="781">
      <c r="A781" s="155"/>
      <c r="B781" s="155"/>
      <c r="C781" s="813"/>
      <c r="D781" s="155"/>
      <c r="E781" s="858"/>
      <c r="F781" s="155"/>
      <c r="G781" s="858"/>
      <c r="H781" s="155"/>
      <c r="I781" s="155"/>
      <c r="J781" s="155"/>
      <c r="K781" s="155"/>
      <c r="L781" s="155"/>
      <c r="M781" s="155"/>
      <c r="N781" s="155"/>
      <c r="O781" s="155"/>
      <c r="P781" s="155"/>
      <c r="Q781" s="155"/>
      <c r="R781" s="155"/>
      <c r="S781" s="155"/>
      <c r="T781" s="155"/>
      <c r="U781" s="155"/>
      <c r="V781" s="155"/>
      <c r="W781" s="155"/>
      <c r="X781" s="155"/>
      <c r="Y781" s="155"/>
      <c r="Z781" s="155"/>
      <c r="AA781" s="155"/>
      <c r="AB781" s="155"/>
    </row>
    <row r="782">
      <c r="A782" s="155"/>
      <c r="B782" s="155"/>
      <c r="C782" s="813"/>
      <c r="D782" s="155"/>
      <c r="E782" s="858"/>
      <c r="F782" s="155"/>
      <c r="G782" s="858"/>
      <c r="H782" s="155"/>
      <c r="I782" s="155"/>
      <c r="J782" s="155"/>
      <c r="K782" s="155"/>
      <c r="L782" s="155"/>
      <c r="M782" s="155"/>
      <c r="N782" s="155"/>
      <c r="O782" s="155"/>
      <c r="P782" s="155"/>
      <c r="Q782" s="155"/>
      <c r="R782" s="155"/>
      <c r="S782" s="155"/>
      <c r="T782" s="155"/>
      <c r="U782" s="155"/>
      <c r="V782" s="155"/>
      <c r="W782" s="155"/>
      <c r="X782" s="155"/>
      <c r="Y782" s="155"/>
      <c r="Z782" s="155"/>
      <c r="AA782" s="155"/>
      <c r="AB782" s="155"/>
    </row>
    <row r="783">
      <c r="A783" s="155"/>
      <c r="B783" s="155"/>
      <c r="C783" s="813"/>
      <c r="D783" s="155"/>
      <c r="E783" s="858"/>
      <c r="F783" s="155"/>
      <c r="G783" s="858"/>
      <c r="H783" s="155"/>
      <c r="I783" s="155"/>
      <c r="J783" s="155"/>
      <c r="K783" s="155"/>
      <c r="L783" s="155"/>
      <c r="M783" s="155"/>
      <c r="N783" s="155"/>
      <c r="O783" s="155"/>
      <c r="P783" s="155"/>
      <c r="Q783" s="155"/>
      <c r="R783" s="155"/>
      <c r="S783" s="155"/>
      <c r="T783" s="155"/>
      <c r="U783" s="155"/>
      <c r="V783" s="155"/>
      <c r="W783" s="155"/>
      <c r="X783" s="155"/>
      <c r="Y783" s="155"/>
      <c r="Z783" s="155"/>
      <c r="AA783" s="155"/>
      <c r="AB783" s="155"/>
    </row>
    <row r="784">
      <c r="A784" s="155"/>
      <c r="B784" s="155"/>
      <c r="C784" s="813"/>
      <c r="D784" s="155"/>
      <c r="E784" s="858"/>
      <c r="F784" s="155"/>
      <c r="G784" s="858"/>
      <c r="H784" s="155"/>
      <c r="I784" s="155"/>
      <c r="J784" s="155"/>
      <c r="K784" s="155"/>
      <c r="L784" s="155"/>
      <c r="M784" s="155"/>
      <c r="N784" s="155"/>
      <c r="O784" s="155"/>
      <c r="P784" s="155"/>
      <c r="Q784" s="155"/>
      <c r="R784" s="155"/>
      <c r="S784" s="155"/>
      <c r="T784" s="155"/>
      <c r="U784" s="155"/>
      <c r="V784" s="155"/>
      <c r="W784" s="155"/>
      <c r="X784" s="155"/>
      <c r="Y784" s="155"/>
      <c r="Z784" s="155"/>
      <c r="AA784" s="155"/>
      <c r="AB784" s="155"/>
    </row>
    <row r="785">
      <c r="A785" s="155"/>
      <c r="B785" s="155"/>
      <c r="C785" s="813"/>
      <c r="D785" s="155"/>
      <c r="E785" s="858"/>
      <c r="F785" s="155"/>
      <c r="G785" s="858"/>
      <c r="H785" s="155"/>
      <c r="I785" s="155"/>
      <c r="J785" s="155"/>
      <c r="K785" s="155"/>
      <c r="L785" s="155"/>
      <c r="M785" s="155"/>
      <c r="N785" s="155"/>
      <c r="O785" s="155"/>
      <c r="P785" s="155"/>
      <c r="Q785" s="155"/>
      <c r="R785" s="155"/>
      <c r="S785" s="155"/>
      <c r="T785" s="155"/>
      <c r="U785" s="155"/>
      <c r="V785" s="155"/>
      <c r="W785" s="155"/>
      <c r="X785" s="155"/>
      <c r="Y785" s="155"/>
      <c r="Z785" s="155"/>
      <c r="AA785" s="155"/>
      <c r="AB785" s="155"/>
    </row>
    <row r="786">
      <c r="A786" s="155"/>
      <c r="B786" s="155"/>
      <c r="C786" s="813"/>
      <c r="D786" s="155"/>
      <c r="E786" s="858"/>
      <c r="F786" s="155"/>
      <c r="G786" s="858"/>
      <c r="H786" s="155"/>
      <c r="I786" s="155"/>
      <c r="J786" s="155"/>
      <c r="K786" s="155"/>
      <c r="L786" s="155"/>
      <c r="M786" s="155"/>
      <c r="N786" s="155"/>
      <c r="O786" s="155"/>
      <c r="P786" s="155"/>
      <c r="Q786" s="155"/>
      <c r="R786" s="155"/>
      <c r="S786" s="155"/>
      <c r="T786" s="155"/>
      <c r="U786" s="155"/>
      <c r="V786" s="155"/>
      <c r="W786" s="155"/>
      <c r="X786" s="155"/>
      <c r="Y786" s="155"/>
      <c r="Z786" s="155"/>
      <c r="AA786" s="155"/>
      <c r="AB786" s="155"/>
    </row>
    <row r="787">
      <c r="A787" s="155"/>
      <c r="B787" s="155"/>
      <c r="C787" s="813"/>
      <c r="D787" s="155"/>
      <c r="E787" s="858"/>
      <c r="F787" s="155"/>
      <c r="G787" s="858"/>
      <c r="H787" s="155"/>
      <c r="I787" s="155"/>
      <c r="J787" s="155"/>
      <c r="K787" s="155"/>
      <c r="L787" s="155"/>
      <c r="M787" s="155"/>
      <c r="N787" s="155"/>
      <c r="O787" s="155"/>
      <c r="P787" s="155"/>
      <c r="Q787" s="155"/>
      <c r="R787" s="155"/>
      <c r="S787" s="155"/>
      <c r="T787" s="155"/>
      <c r="U787" s="155"/>
      <c r="V787" s="155"/>
      <c r="W787" s="155"/>
      <c r="X787" s="155"/>
      <c r="Y787" s="155"/>
      <c r="Z787" s="155"/>
      <c r="AA787" s="155"/>
      <c r="AB787" s="155"/>
    </row>
    <row r="788">
      <c r="A788" s="155"/>
      <c r="B788" s="155"/>
      <c r="C788" s="813"/>
      <c r="D788" s="155"/>
      <c r="E788" s="858"/>
      <c r="F788" s="155"/>
      <c r="G788" s="858"/>
      <c r="H788" s="155"/>
      <c r="I788" s="155"/>
      <c r="J788" s="155"/>
      <c r="K788" s="155"/>
      <c r="L788" s="155"/>
      <c r="M788" s="155"/>
      <c r="N788" s="155"/>
      <c r="O788" s="155"/>
      <c r="P788" s="155"/>
      <c r="Q788" s="155"/>
      <c r="R788" s="155"/>
      <c r="S788" s="155"/>
      <c r="T788" s="155"/>
      <c r="U788" s="155"/>
      <c r="V788" s="155"/>
      <c r="W788" s="155"/>
      <c r="X788" s="155"/>
      <c r="Y788" s="155"/>
      <c r="Z788" s="155"/>
      <c r="AA788" s="155"/>
      <c r="AB788" s="155"/>
    </row>
    <row r="789">
      <c r="A789" s="155"/>
      <c r="B789" s="155"/>
      <c r="C789" s="813"/>
      <c r="D789" s="155"/>
      <c r="E789" s="858"/>
      <c r="F789" s="155"/>
      <c r="G789" s="858"/>
      <c r="H789" s="155"/>
      <c r="I789" s="155"/>
      <c r="J789" s="155"/>
      <c r="K789" s="155"/>
      <c r="L789" s="155"/>
      <c r="M789" s="155"/>
      <c r="N789" s="155"/>
      <c r="O789" s="155"/>
      <c r="P789" s="155"/>
      <c r="Q789" s="155"/>
      <c r="R789" s="155"/>
      <c r="S789" s="155"/>
      <c r="T789" s="155"/>
      <c r="U789" s="155"/>
      <c r="V789" s="155"/>
      <c r="W789" s="155"/>
      <c r="X789" s="155"/>
      <c r="Y789" s="155"/>
      <c r="Z789" s="155"/>
      <c r="AA789" s="155"/>
      <c r="AB789" s="155"/>
    </row>
    <row r="790">
      <c r="A790" s="155"/>
      <c r="B790" s="155"/>
      <c r="C790" s="813"/>
      <c r="D790" s="155"/>
      <c r="E790" s="858"/>
      <c r="F790" s="155"/>
      <c r="G790" s="858"/>
      <c r="H790" s="155"/>
      <c r="I790" s="155"/>
      <c r="J790" s="155"/>
      <c r="K790" s="155"/>
      <c r="L790" s="155"/>
      <c r="M790" s="155"/>
      <c r="N790" s="155"/>
      <c r="O790" s="155"/>
      <c r="P790" s="155"/>
      <c r="Q790" s="155"/>
      <c r="R790" s="155"/>
      <c r="S790" s="155"/>
      <c r="T790" s="155"/>
      <c r="U790" s="155"/>
      <c r="V790" s="155"/>
      <c r="W790" s="155"/>
      <c r="X790" s="155"/>
      <c r="Y790" s="155"/>
      <c r="Z790" s="155"/>
      <c r="AA790" s="155"/>
      <c r="AB790" s="155"/>
    </row>
    <row r="791">
      <c r="A791" s="155"/>
      <c r="B791" s="155"/>
      <c r="C791" s="813"/>
      <c r="D791" s="155"/>
      <c r="E791" s="858"/>
      <c r="F791" s="155"/>
      <c r="G791" s="858"/>
      <c r="H791" s="155"/>
      <c r="I791" s="155"/>
      <c r="J791" s="155"/>
      <c r="K791" s="155"/>
      <c r="L791" s="155"/>
      <c r="M791" s="155"/>
      <c r="N791" s="155"/>
      <c r="O791" s="155"/>
      <c r="P791" s="155"/>
      <c r="Q791" s="155"/>
      <c r="R791" s="155"/>
      <c r="S791" s="155"/>
      <c r="T791" s="155"/>
      <c r="U791" s="155"/>
      <c r="V791" s="155"/>
      <c r="W791" s="155"/>
      <c r="X791" s="155"/>
      <c r="Y791" s="155"/>
      <c r="Z791" s="155"/>
      <c r="AA791" s="155"/>
      <c r="AB791" s="155"/>
    </row>
    <row r="792">
      <c r="A792" s="155"/>
      <c r="B792" s="155"/>
      <c r="C792" s="813"/>
      <c r="D792" s="155"/>
      <c r="E792" s="858"/>
      <c r="F792" s="155"/>
      <c r="G792" s="858"/>
      <c r="H792" s="155"/>
      <c r="I792" s="155"/>
      <c r="J792" s="155"/>
      <c r="K792" s="155"/>
      <c r="L792" s="155"/>
      <c r="M792" s="155"/>
      <c r="N792" s="155"/>
      <c r="O792" s="155"/>
      <c r="P792" s="155"/>
      <c r="Q792" s="155"/>
      <c r="R792" s="155"/>
      <c r="S792" s="155"/>
      <c r="T792" s="155"/>
      <c r="U792" s="155"/>
      <c r="V792" s="155"/>
      <c r="W792" s="155"/>
      <c r="X792" s="155"/>
      <c r="Y792" s="155"/>
      <c r="Z792" s="155"/>
      <c r="AA792" s="155"/>
      <c r="AB792" s="155"/>
    </row>
    <row r="793">
      <c r="A793" s="155"/>
      <c r="B793" s="155"/>
      <c r="C793" s="813"/>
      <c r="D793" s="155"/>
      <c r="E793" s="858"/>
      <c r="F793" s="155"/>
      <c r="G793" s="858"/>
      <c r="H793" s="155"/>
      <c r="I793" s="155"/>
      <c r="J793" s="155"/>
      <c r="K793" s="155"/>
      <c r="L793" s="155"/>
      <c r="M793" s="155"/>
      <c r="N793" s="155"/>
      <c r="O793" s="155"/>
      <c r="P793" s="155"/>
      <c r="Q793" s="155"/>
      <c r="R793" s="155"/>
      <c r="S793" s="155"/>
      <c r="T793" s="155"/>
      <c r="U793" s="155"/>
      <c r="V793" s="155"/>
      <c r="W793" s="155"/>
      <c r="X793" s="155"/>
      <c r="Y793" s="155"/>
      <c r="Z793" s="155"/>
      <c r="AA793" s="155"/>
      <c r="AB793" s="155"/>
    </row>
    <row r="794">
      <c r="A794" s="155"/>
      <c r="B794" s="155"/>
      <c r="C794" s="813"/>
      <c r="D794" s="155"/>
      <c r="E794" s="858"/>
      <c r="F794" s="155"/>
      <c r="G794" s="858"/>
      <c r="H794" s="155"/>
      <c r="I794" s="155"/>
      <c r="J794" s="155"/>
      <c r="K794" s="155"/>
      <c r="L794" s="155"/>
      <c r="M794" s="155"/>
      <c r="N794" s="155"/>
      <c r="O794" s="155"/>
      <c r="P794" s="155"/>
      <c r="Q794" s="155"/>
      <c r="R794" s="155"/>
      <c r="S794" s="155"/>
      <c r="T794" s="155"/>
      <c r="U794" s="155"/>
      <c r="V794" s="155"/>
      <c r="W794" s="155"/>
      <c r="X794" s="155"/>
      <c r="Y794" s="155"/>
      <c r="Z794" s="155"/>
      <c r="AA794" s="155"/>
      <c r="AB794" s="155"/>
    </row>
    <row r="795">
      <c r="A795" s="155"/>
      <c r="B795" s="155"/>
      <c r="C795" s="813"/>
      <c r="D795" s="155"/>
      <c r="E795" s="858"/>
      <c r="F795" s="155"/>
      <c r="G795" s="858"/>
      <c r="H795" s="155"/>
      <c r="I795" s="155"/>
      <c r="J795" s="155"/>
      <c r="K795" s="155"/>
      <c r="L795" s="155"/>
      <c r="M795" s="155"/>
      <c r="N795" s="155"/>
      <c r="O795" s="155"/>
      <c r="P795" s="155"/>
      <c r="Q795" s="155"/>
      <c r="R795" s="155"/>
      <c r="S795" s="155"/>
      <c r="T795" s="155"/>
      <c r="U795" s="155"/>
      <c r="V795" s="155"/>
      <c r="W795" s="155"/>
      <c r="X795" s="155"/>
      <c r="Y795" s="155"/>
      <c r="Z795" s="155"/>
      <c r="AA795" s="155"/>
      <c r="AB795" s="155"/>
    </row>
    <row r="796">
      <c r="A796" s="155"/>
      <c r="B796" s="155"/>
      <c r="C796" s="813"/>
      <c r="D796" s="155"/>
      <c r="E796" s="858"/>
      <c r="F796" s="155"/>
      <c r="G796" s="858"/>
      <c r="H796" s="155"/>
      <c r="I796" s="155"/>
      <c r="J796" s="155"/>
      <c r="K796" s="155"/>
      <c r="L796" s="155"/>
      <c r="M796" s="155"/>
      <c r="N796" s="155"/>
      <c r="O796" s="155"/>
      <c r="P796" s="155"/>
      <c r="Q796" s="155"/>
      <c r="R796" s="155"/>
      <c r="S796" s="155"/>
      <c r="T796" s="155"/>
      <c r="U796" s="155"/>
      <c r="V796" s="155"/>
      <c r="W796" s="155"/>
      <c r="X796" s="155"/>
      <c r="Y796" s="155"/>
      <c r="Z796" s="155"/>
      <c r="AA796" s="155"/>
      <c r="AB796" s="155"/>
    </row>
    <row r="797">
      <c r="A797" s="155"/>
      <c r="B797" s="155"/>
      <c r="C797" s="813"/>
      <c r="D797" s="155"/>
      <c r="E797" s="858"/>
      <c r="F797" s="155"/>
      <c r="G797" s="858"/>
      <c r="H797" s="155"/>
      <c r="I797" s="155"/>
      <c r="J797" s="155"/>
      <c r="K797" s="155"/>
      <c r="L797" s="155"/>
      <c r="M797" s="155"/>
      <c r="N797" s="155"/>
      <c r="O797" s="155"/>
      <c r="P797" s="155"/>
      <c r="Q797" s="155"/>
      <c r="R797" s="155"/>
      <c r="S797" s="155"/>
      <c r="T797" s="155"/>
      <c r="U797" s="155"/>
      <c r="V797" s="155"/>
      <c r="W797" s="155"/>
      <c r="X797" s="155"/>
      <c r="Y797" s="155"/>
      <c r="Z797" s="155"/>
      <c r="AA797" s="155"/>
      <c r="AB797" s="155"/>
    </row>
    <row r="798">
      <c r="A798" s="155"/>
      <c r="B798" s="155"/>
      <c r="C798" s="813"/>
      <c r="D798" s="155"/>
      <c r="E798" s="858"/>
      <c r="F798" s="155"/>
      <c r="G798" s="858"/>
      <c r="H798" s="155"/>
      <c r="I798" s="155"/>
      <c r="J798" s="155"/>
      <c r="K798" s="155"/>
      <c r="L798" s="155"/>
      <c r="M798" s="155"/>
      <c r="N798" s="155"/>
      <c r="O798" s="155"/>
      <c r="P798" s="155"/>
      <c r="Q798" s="155"/>
      <c r="R798" s="155"/>
      <c r="S798" s="155"/>
      <c r="T798" s="155"/>
      <c r="U798" s="155"/>
      <c r="V798" s="155"/>
      <c r="W798" s="155"/>
      <c r="X798" s="155"/>
      <c r="Y798" s="155"/>
      <c r="Z798" s="155"/>
      <c r="AA798" s="155"/>
      <c r="AB798" s="155"/>
    </row>
    <row r="799">
      <c r="A799" s="155"/>
      <c r="B799" s="155"/>
      <c r="C799" s="813"/>
      <c r="D799" s="155"/>
      <c r="E799" s="858"/>
      <c r="F799" s="155"/>
      <c r="G799" s="858"/>
      <c r="H799" s="155"/>
      <c r="I799" s="155"/>
      <c r="J799" s="155"/>
      <c r="K799" s="155"/>
      <c r="L799" s="155"/>
      <c r="M799" s="155"/>
      <c r="N799" s="155"/>
      <c r="O799" s="155"/>
      <c r="P799" s="155"/>
      <c r="Q799" s="155"/>
      <c r="R799" s="155"/>
      <c r="S799" s="155"/>
      <c r="T799" s="155"/>
      <c r="U799" s="155"/>
      <c r="V799" s="155"/>
      <c r="W799" s="155"/>
      <c r="X799" s="155"/>
      <c r="Y799" s="155"/>
      <c r="Z799" s="155"/>
      <c r="AA799" s="155"/>
      <c r="AB799" s="155"/>
    </row>
    <row r="800">
      <c r="A800" s="155"/>
      <c r="B800" s="155"/>
      <c r="C800" s="813"/>
      <c r="D800" s="155"/>
      <c r="E800" s="858"/>
      <c r="F800" s="155"/>
      <c r="G800" s="858"/>
      <c r="H800" s="155"/>
      <c r="I800" s="155"/>
      <c r="J800" s="155"/>
      <c r="K800" s="155"/>
      <c r="L800" s="155"/>
      <c r="M800" s="155"/>
      <c r="N800" s="155"/>
      <c r="O800" s="155"/>
      <c r="P800" s="155"/>
      <c r="Q800" s="155"/>
      <c r="R800" s="155"/>
      <c r="S800" s="155"/>
      <c r="T800" s="155"/>
      <c r="U800" s="155"/>
      <c r="V800" s="155"/>
      <c r="W800" s="155"/>
      <c r="X800" s="155"/>
      <c r="Y800" s="155"/>
      <c r="Z800" s="155"/>
      <c r="AA800" s="155"/>
      <c r="AB800" s="155"/>
    </row>
    <row r="801">
      <c r="A801" s="155"/>
      <c r="B801" s="155"/>
      <c r="C801" s="813"/>
      <c r="D801" s="155"/>
      <c r="E801" s="858"/>
      <c r="F801" s="155"/>
      <c r="G801" s="858"/>
      <c r="H801" s="155"/>
      <c r="I801" s="155"/>
      <c r="J801" s="155"/>
      <c r="K801" s="155"/>
      <c r="L801" s="155"/>
      <c r="M801" s="155"/>
      <c r="N801" s="155"/>
      <c r="O801" s="155"/>
      <c r="P801" s="155"/>
      <c r="Q801" s="155"/>
      <c r="R801" s="155"/>
      <c r="S801" s="155"/>
      <c r="T801" s="155"/>
      <c r="U801" s="155"/>
      <c r="V801" s="155"/>
      <c r="W801" s="155"/>
      <c r="X801" s="155"/>
      <c r="Y801" s="155"/>
      <c r="Z801" s="155"/>
      <c r="AA801" s="155"/>
      <c r="AB801" s="155"/>
    </row>
    <row r="802">
      <c r="A802" s="155"/>
      <c r="B802" s="155"/>
      <c r="C802" s="813"/>
      <c r="D802" s="155"/>
      <c r="E802" s="858"/>
      <c r="F802" s="155"/>
      <c r="G802" s="858"/>
      <c r="H802" s="155"/>
      <c r="I802" s="155"/>
      <c r="J802" s="155"/>
      <c r="K802" s="155"/>
      <c r="L802" s="155"/>
      <c r="M802" s="155"/>
      <c r="N802" s="155"/>
      <c r="O802" s="155"/>
      <c r="P802" s="155"/>
      <c r="Q802" s="155"/>
      <c r="R802" s="155"/>
      <c r="S802" s="155"/>
      <c r="T802" s="155"/>
      <c r="U802" s="155"/>
      <c r="V802" s="155"/>
      <c r="W802" s="155"/>
      <c r="X802" s="155"/>
      <c r="Y802" s="155"/>
      <c r="Z802" s="155"/>
      <c r="AA802" s="155"/>
      <c r="AB802" s="155"/>
    </row>
    <row r="803">
      <c r="A803" s="155"/>
      <c r="B803" s="155"/>
      <c r="C803" s="813"/>
      <c r="D803" s="155"/>
      <c r="E803" s="858"/>
      <c r="F803" s="155"/>
      <c r="G803" s="858"/>
      <c r="H803" s="155"/>
      <c r="I803" s="155"/>
      <c r="J803" s="155"/>
      <c r="K803" s="155"/>
      <c r="L803" s="155"/>
      <c r="M803" s="155"/>
      <c r="N803" s="155"/>
      <c r="O803" s="155"/>
      <c r="P803" s="155"/>
      <c r="Q803" s="155"/>
      <c r="R803" s="155"/>
      <c r="S803" s="155"/>
      <c r="T803" s="155"/>
      <c r="U803" s="155"/>
      <c r="V803" s="155"/>
      <c r="W803" s="155"/>
      <c r="X803" s="155"/>
      <c r="Y803" s="155"/>
      <c r="Z803" s="155"/>
      <c r="AA803" s="155"/>
      <c r="AB803" s="155"/>
    </row>
    <row r="804">
      <c r="A804" s="155"/>
      <c r="B804" s="155"/>
      <c r="C804" s="813"/>
      <c r="D804" s="155"/>
      <c r="E804" s="858"/>
      <c r="F804" s="155"/>
      <c r="G804" s="858"/>
      <c r="H804" s="155"/>
      <c r="I804" s="155"/>
      <c r="J804" s="155"/>
      <c r="K804" s="155"/>
      <c r="L804" s="155"/>
      <c r="M804" s="155"/>
      <c r="N804" s="155"/>
      <c r="O804" s="155"/>
      <c r="P804" s="155"/>
      <c r="Q804" s="155"/>
      <c r="R804" s="155"/>
      <c r="S804" s="155"/>
      <c r="T804" s="155"/>
      <c r="U804" s="155"/>
      <c r="V804" s="155"/>
      <c r="W804" s="155"/>
      <c r="X804" s="155"/>
      <c r="Y804" s="155"/>
      <c r="Z804" s="155"/>
      <c r="AA804" s="155"/>
      <c r="AB804" s="155"/>
    </row>
    <row r="805">
      <c r="A805" s="155"/>
      <c r="B805" s="155"/>
      <c r="C805" s="813"/>
      <c r="D805" s="155"/>
      <c r="E805" s="858"/>
      <c r="F805" s="155"/>
      <c r="G805" s="858"/>
      <c r="H805" s="155"/>
      <c r="I805" s="155"/>
      <c r="J805" s="155"/>
      <c r="K805" s="155"/>
      <c r="L805" s="155"/>
      <c r="M805" s="155"/>
      <c r="N805" s="155"/>
      <c r="O805" s="155"/>
      <c r="P805" s="155"/>
      <c r="Q805" s="155"/>
      <c r="R805" s="155"/>
      <c r="S805" s="155"/>
      <c r="T805" s="155"/>
      <c r="U805" s="155"/>
      <c r="V805" s="155"/>
      <c r="W805" s="155"/>
      <c r="X805" s="155"/>
      <c r="Y805" s="155"/>
      <c r="Z805" s="155"/>
      <c r="AA805" s="155"/>
      <c r="AB805" s="155"/>
    </row>
    <row r="806">
      <c r="A806" s="155"/>
      <c r="B806" s="155"/>
      <c r="C806" s="813"/>
      <c r="D806" s="155"/>
      <c r="E806" s="858"/>
      <c r="F806" s="155"/>
      <c r="G806" s="858"/>
      <c r="H806" s="155"/>
      <c r="I806" s="155"/>
      <c r="J806" s="155"/>
      <c r="K806" s="155"/>
      <c r="L806" s="155"/>
      <c r="M806" s="155"/>
      <c r="N806" s="155"/>
      <c r="O806" s="155"/>
      <c r="P806" s="155"/>
      <c r="Q806" s="155"/>
      <c r="R806" s="155"/>
      <c r="S806" s="155"/>
      <c r="T806" s="155"/>
      <c r="U806" s="155"/>
      <c r="V806" s="155"/>
      <c r="W806" s="155"/>
      <c r="X806" s="155"/>
      <c r="Y806" s="155"/>
      <c r="Z806" s="155"/>
      <c r="AA806" s="155"/>
      <c r="AB806" s="155"/>
    </row>
    <row r="807">
      <c r="A807" s="155"/>
      <c r="B807" s="155"/>
      <c r="C807" s="813"/>
      <c r="D807" s="155"/>
      <c r="E807" s="858"/>
      <c r="F807" s="155"/>
      <c r="G807" s="858"/>
      <c r="H807" s="155"/>
      <c r="I807" s="155"/>
      <c r="J807" s="155"/>
      <c r="K807" s="155"/>
      <c r="L807" s="155"/>
      <c r="M807" s="155"/>
      <c r="N807" s="155"/>
      <c r="O807" s="155"/>
      <c r="P807" s="155"/>
      <c r="Q807" s="155"/>
      <c r="R807" s="155"/>
      <c r="S807" s="155"/>
      <c r="T807" s="155"/>
      <c r="U807" s="155"/>
      <c r="V807" s="155"/>
      <c r="W807" s="155"/>
      <c r="X807" s="155"/>
      <c r="Y807" s="155"/>
      <c r="Z807" s="155"/>
      <c r="AA807" s="155"/>
      <c r="AB807" s="155"/>
    </row>
    <row r="808">
      <c r="A808" s="155"/>
      <c r="B808" s="155"/>
      <c r="C808" s="813"/>
      <c r="D808" s="155"/>
      <c r="E808" s="858"/>
      <c r="F808" s="155"/>
      <c r="G808" s="858"/>
      <c r="H808" s="155"/>
      <c r="I808" s="155"/>
      <c r="J808" s="155"/>
      <c r="K808" s="155"/>
      <c r="L808" s="155"/>
      <c r="M808" s="155"/>
      <c r="N808" s="155"/>
      <c r="O808" s="155"/>
      <c r="P808" s="155"/>
      <c r="Q808" s="155"/>
      <c r="R808" s="155"/>
      <c r="S808" s="155"/>
      <c r="T808" s="155"/>
      <c r="U808" s="155"/>
      <c r="V808" s="155"/>
      <c r="W808" s="155"/>
      <c r="X808" s="155"/>
      <c r="Y808" s="155"/>
      <c r="Z808" s="155"/>
      <c r="AA808" s="155"/>
      <c r="AB808" s="155"/>
    </row>
    <row r="809">
      <c r="A809" s="155"/>
      <c r="B809" s="155"/>
      <c r="C809" s="813"/>
      <c r="D809" s="155"/>
      <c r="E809" s="858"/>
      <c r="F809" s="155"/>
      <c r="G809" s="858"/>
      <c r="H809" s="155"/>
      <c r="I809" s="155"/>
      <c r="J809" s="155"/>
      <c r="K809" s="155"/>
      <c r="L809" s="155"/>
      <c r="M809" s="155"/>
      <c r="N809" s="155"/>
      <c r="O809" s="155"/>
      <c r="P809" s="155"/>
      <c r="Q809" s="155"/>
      <c r="R809" s="155"/>
      <c r="S809" s="155"/>
      <c r="T809" s="155"/>
      <c r="U809" s="155"/>
      <c r="V809" s="155"/>
      <c r="W809" s="155"/>
      <c r="X809" s="155"/>
      <c r="Y809" s="155"/>
      <c r="Z809" s="155"/>
      <c r="AA809" s="155"/>
      <c r="AB809" s="155"/>
    </row>
    <row r="810">
      <c r="A810" s="155"/>
      <c r="B810" s="155"/>
      <c r="C810" s="813"/>
      <c r="D810" s="155"/>
      <c r="E810" s="858"/>
      <c r="F810" s="155"/>
      <c r="G810" s="858"/>
      <c r="H810" s="155"/>
      <c r="I810" s="155"/>
      <c r="J810" s="155"/>
      <c r="K810" s="155"/>
      <c r="L810" s="155"/>
      <c r="M810" s="155"/>
      <c r="N810" s="155"/>
      <c r="O810" s="155"/>
      <c r="P810" s="155"/>
      <c r="Q810" s="155"/>
      <c r="R810" s="155"/>
      <c r="S810" s="155"/>
      <c r="T810" s="155"/>
      <c r="U810" s="155"/>
      <c r="V810" s="155"/>
      <c r="W810" s="155"/>
      <c r="X810" s="155"/>
      <c r="Y810" s="155"/>
      <c r="Z810" s="155"/>
      <c r="AA810" s="155"/>
      <c r="AB810" s="155"/>
    </row>
    <row r="811">
      <c r="A811" s="155"/>
      <c r="B811" s="155"/>
      <c r="C811" s="813"/>
      <c r="D811" s="155"/>
      <c r="E811" s="858"/>
      <c r="F811" s="155"/>
      <c r="G811" s="858"/>
      <c r="H811" s="155"/>
      <c r="I811" s="155"/>
      <c r="J811" s="155"/>
      <c r="K811" s="155"/>
      <c r="L811" s="155"/>
      <c r="M811" s="155"/>
      <c r="N811" s="155"/>
      <c r="O811" s="155"/>
      <c r="P811" s="155"/>
      <c r="Q811" s="155"/>
      <c r="R811" s="155"/>
      <c r="S811" s="155"/>
      <c r="T811" s="155"/>
      <c r="U811" s="155"/>
      <c r="V811" s="155"/>
      <c r="W811" s="155"/>
      <c r="X811" s="155"/>
      <c r="Y811" s="155"/>
      <c r="Z811" s="155"/>
      <c r="AA811" s="155"/>
      <c r="AB811" s="155"/>
    </row>
    <row r="812">
      <c r="A812" s="155"/>
      <c r="B812" s="155"/>
      <c r="C812" s="813"/>
      <c r="D812" s="155"/>
      <c r="E812" s="858"/>
      <c r="F812" s="155"/>
      <c r="G812" s="858"/>
      <c r="H812" s="155"/>
      <c r="I812" s="155"/>
      <c r="J812" s="155"/>
      <c r="K812" s="155"/>
      <c r="L812" s="155"/>
      <c r="M812" s="155"/>
      <c r="N812" s="155"/>
      <c r="O812" s="155"/>
      <c r="P812" s="155"/>
      <c r="Q812" s="155"/>
      <c r="R812" s="155"/>
      <c r="S812" s="155"/>
      <c r="T812" s="155"/>
      <c r="U812" s="155"/>
      <c r="V812" s="155"/>
      <c r="W812" s="155"/>
      <c r="X812" s="155"/>
      <c r="Y812" s="155"/>
      <c r="Z812" s="155"/>
      <c r="AA812" s="155"/>
      <c r="AB812" s="155"/>
    </row>
    <row r="813">
      <c r="A813" s="155"/>
      <c r="B813" s="155"/>
      <c r="C813" s="813"/>
      <c r="D813" s="155"/>
      <c r="E813" s="858"/>
      <c r="F813" s="155"/>
      <c r="G813" s="858"/>
      <c r="H813" s="155"/>
      <c r="I813" s="155"/>
      <c r="J813" s="155"/>
      <c r="K813" s="155"/>
      <c r="L813" s="155"/>
      <c r="M813" s="155"/>
      <c r="N813" s="155"/>
      <c r="O813" s="155"/>
      <c r="P813" s="155"/>
      <c r="Q813" s="155"/>
      <c r="R813" s="155"/>
      <c r="S813" s="155"/>
      <c r="T813" s="155"/>
      <c r="U813" s="155"/>
      <c r="V813" s="155"/>
      <c r="W813" s="155"/>
      <c r="X813" s="155"/>
      <c r="Y813" s="155"/>
      <c r="Z813" s="155"/>
      <c r="AA813" s="155"/>
      <c r="AB813" s="155"/>
    </row>
    <row r="814">
      <c r="A814" s="155"/>
      <c r="B814" s="155"/>
      <c r="C814" s="813"/>
      <c r="D814" s="155"/>
      <c r="E814" s="858"/>
      <c r="F814" s="155"/>
      <c r="G814" s="858"/>
      <c r="H814" s="155"/>
      <c r="I814" s="155"/>
      <c r="J814" s="155"/>
      <c r="K814" s="155"/>
      <c r="L814" s="155"/>
      <c r="M814" s="155"/>
      <c r="N814" s="155"/>
      <c r="O814" s="155"/>
      <c r="P814" s="155"/>
      <c r="Q814" s="155"/>
      <c r="R814" s="155"/>
      <c r="S814" s="155"/>
      <c r="T814" s="155"/>
      <c r="U814" s="155"/>
      <c r="V814" s="155"/>
      <c r="W814" s="155"/>
      <c r="X814" s="155"/>
      <c r="Y814" s="155"/>
      <c r="Z814" s="155"/>
      <c r="AA814" s="155"/>
      <c r="AB814" s="155"/>
    </row>
    <row r="815">
      <c r="A815" s="155"/>
      <c r="B815" s="155"/>
      <c r="C815" s="813"/>
      <c r="D815" s="155"/>
      <c r="E815" s="858"/>
      <c r="F815" s="155"/>
      <c r="G815" s="858"/>
      <c r="H815" s="155"/>
      <c r="I815" s="155"/>
      <c r="J815" s="155"/>
      <c r="K815" s="155"/>
      <c r="L815" s="155"/>
      <c r="M815" s="155"/>
      <c r="N815" s="155"/>
      <c r="O815" s="155"/>
      <c r="P815" s="155"/>
      <c r="Q815" s="155"/>
      <c r="R815" s="155"/>
      <c r="S815" s="155"/>
      <c r="T815" s="155"/>
      <c r="U815" s="155"/>
      <c r="V815" s="155"/>
      <c r="W815" s="155"/>
      <c r="X815" s="155"/>
      <c r="Y815" s="155"/>
      <c r="Z815" s="155"/>
      <c r="AA815" s="155"/>
      <c r="AB815" s="155"/>
    </row>
    <row r="816">
      <c r="A816" s="155"/>
      <c r="B816" s="155"/>
      <c r="C816" s="813"/>
      <c r="D816" s="155"/>
      <c r="E816" s="858"/>
      <c r="F816" s="155"/>
      <c r="G816" s="858"/>
      <c r="H816" s="155"/>
      <c r="I816" s="155"/>
      <c r="J816" s="155"/>
      <c r="K816" s="155"/>
      <c r="L816" s="155"/>
      <c r="M816" s="155"/>
      <c r="N816" s="155"/>
      <c r="O816" s="155"/>
      <c r="P816" s="155"/>
      <c r="Q816" s="155"/>
      <c r="R816" s="155"/>
      <c r="S816" s="155"/>
      <c r="T816" s="155"/>
      <c r="U816" s="155"/>
      <c r="V816" s="155"/>
      <c r="W816" s="155"/>
      <c r="X816" s="155"/>
      <c r="Y816" s="155"/>
      <c r="Z816" s="155"/>
      <c r="AA816" s="155"/>
      <c r="AB816" s="155"/>
    </row>
    <row r="817">
      <c r="A817" s="155"/>
      <c r="B817" s="155"/>
      <c r="C817" s="813"/>
      <c r="D817" s="155"/>
      <c r="E817" s="858"/>
      <c r="F817" s="155"/>
      <c r="G817" s="858"/>
      <c r="H817" s="155"/>
      <c r="I817" s="155"/>
      <c r="J817" s="155"/>
      <c r="K817" s="155"/>
      <c r="L817" s="155"/>
      <c r="M817" s="155"/>
      <c r="N817" s="155"/>
      <c r="O817" s="155"/>
      <c r="P817" s="155"/>
      <c r="Q817" s="155"/>
      <c r="R817" s="155"/>
      <c r="S817" s="155"/>
      <c r="T817" s="155"/>
      <c r="U817" s="155"/>
      <c r="V817" s="155"/>
      <c r="W817" s="155"/>
      <c r="X817" s="155"/>
      <c r="Y817" s="155"/>
      <c r="Z817" s="155"/>
      <c r="AA817" s="155"/>
      <c r="AB817" s="155"/>
    </row>
    <row r="818">
      <c r="A818" s="155"/>
      <c r="B818" s="155"/>
      <c r="C818" s="813"/>
      <c r="D818" s="155"/>
      <c r="E818" s="858"/>
      <c r="F818" s="155"/>
      <c r="G818" s="858"/>
      <c r="H818" s="155"/>
      <c r="I818" s="155"/>
      <c r="J818" s="155"/>
      <c r="K818" s="155"/>
      <c r="L818" s="155"/>
      <c r="M818" s="155"/>
      <c r="N818" s="155"/>
      <c r="O818" s="155"/>
      <c r="P818" s="155"/>
      <c r="Q818" s="155"/>
      <c r="R818" s="155"/>
      <c r="S818" s="155"/>
      <c r="T818" s="155"/>
      <c r="U818" s="155"/>
      <c r="V818" s="155"/>
      <c r="W818" s="155"/>
      <c r="X818" s="155"/>
      <c r="Y818" s="155"/>
      <c r="Z818" s="155"/>
      <c r="AA818" s="155"/>
      <c r="AB818" s="155"/>
    </row>
    <row r="819">
      <c r="A819" s="155"/>
      <c r="B819" s="155"/>
      <c r="C819" s="813"/>
      <c r="D819" s="155"/>
      <c r="E819" s="858"/>
      <c r="F819" s="155"/>
      <c r="G819" s="858"/>
      <c r="H819" s="155"/>
      <c r="I819" s="155"/>
      <c r="J819" s="155"/>
      <c r="K819" s="155"/>
      <c r="L819" s="155"/>
      <c r="M819" s="155"/>
      <c r="N819" s="155"/>
      <c r="O819" s="155"/>
      <c r="P819" s="155"/>
      <c r="Q819" s="155"/>
      <c r="R819" s="155"/>
      <c r="S819" s="155"/>
      <c r="T819" s="155"/>
      <c r="U819" s="155"/>
      <c r="V819" s="155"/>
      <c r="W819" s="155"/>
      <c r="X819" s="155"/>
      <c r="Y819" s="155"/>
      <c r="Z819" s="155"/>
      <c r="AA819" s="155"/>
      <c r="AB819" s="155"/>
    </row>
    <row r="820">
      <c r="A820" s="155"/>
      <c r="B820" s="155"/>
      <c r="C820" s="813"/>
      <c r="D820" s="155"/>
      <c r="E820" s="858"/>
      <c r="F820" s="155"/>
      <c r="G820" s="858"/>
      <c r="H820" s="155"/>
      <c r="I820" s="155"/>
      <c r="J820" s="155"/>
      <c r="K820" s="155"/>
      <c r="L820" s="155"/>
      <c r="M820" s="155"/>
      <c r="N820" s="155"/>
      <c r="O820" s="155"/>
      <c r="P820" s="155"/>
      <c r="Q820" s="155"/>
      <c r="R820" s="155"/>
      <c r="S820" s="155"/>
      <c r="T820" s="155"/>
      <c r="U820" s="155"/>
      <c r="V820" s="155"/>
      <c r="W820" s="155"/>
      <c r="X820" s="155"/>
      <c r="Y820" s="155"/>
      <c r="Z820" s="155"/>
      <c r="AA820" s="155"/>
      <c r="AB820" s="155"/>
    </row>
    <row r="821">
      <c r="A821" s="155"/>
      <c r="B821" s="155"/>
      <c r="C821" s="813"/>
      <c r="D821" s="155"/>
      <c r="E821" s="858"/>
      <c r="F821" s="155"/>
      <c r="G821" s="858"/>
      <c r="H821" s="155"/>
      <c r="I821" s="155"/>
      <c r="J821" s="155"/>
      <c r="K821" s="155"/>
      <c r="L821" s="155"/>
      <c r="M821" s="155"/>
      <c r="N821" s="155"/>
      <c r="O821" s="155"/>
      <c r="P821" s="155"/>
      <c r="Q821" s="155"/>
      <c r="R821" s="155"/>
      <c r="S821" s="155"/>
      <c r="T821" s="155"/>
      <c r="U821" s="155"/>
      <c r="V821" s="155"/>
      <c r="W821" s="155"/>
      <c r="X821" s="155"/>
      <c r="Y821" s="155"/>
      <c r="Z821" s="155"/>
      <c r="AA821" s="155"/>
      <c r="AB821" s="155"/>
    </row>
    <row r="822">
      <c r="A822" s="155"/>
      <c r="B822" s="155"/>
      <c r="C822" s="813"/>
      <c r="D822" s="155"/>
      <c r="E822" s="858"/>
      <c r="F822" s="155"/>
      <c r="G822" s="858"/>
      <c r="H822" s="155"/>
      <c r="I822" s="155"/>
      <c r="J822" s="155"/>
      <c r="K822" s="155"/>
      <c r="L822" s="155"/>
      <c r="M822" s="155"/>
      <c r="N822" s="155"/>
      <c r="O822" s="155"/>
      <c r="P822" s="155"/>
      <c r="Q822" s="155"/>
      <c r="R822" s="155"/>
      <c r="S822" s="155"/>
      <c r="T822" s="155"/>
      <c r="U822" s="155"/>
      <c r="V822" s="155"/>
      <c r="W822" s="155"/>
      <c r="X822" s="155"/>
      <c r="Y822" s="155"/>
      <c r="Z822" s="155"/>
      <c r="AA822" s="155"/>
      <c r="AB822" s="155"/>
    </row>
    <row r="823">
      <c r="A823" s="155"/>
      <c r="B823" s="155"/>
      <c r="C823" s="813"/>
      <c r="D823" s="155"/>
      <c r="E823" s="858"/>
      <c r="F823" s="155"/>
      <c r="G823" s="858"/>
      <c r="H823" s="155"/>
      <c r="I823" s="155"/>
      <c r="J823" s="155"/>
      <c r="K823" s="155"/>
      <c r="L823" s="155"/>
      <c r="M823" s="155"/>
      <c r="N823" s="155"/>
      <c r="O823" s="155"/>
      <c r="P823" s="155"/>
      <c r="Q823" s="155"/>
      <c r="R823" s="155"/>
      <c r="S823" s="155"/>
      <c r="T823" s="155"/>
      <c r="U823" s="155"/>
      <c r="V823" s="155"/>
      <c r="W823" s="155"/>
      <c r="X823" s="155"/>
      <c r="Y823" s="155"/>
      <c r="Z823" s="155"/>
      <c r="AA823" s="155"/>
      <c r="AB823" s="155"/>
    </row>
    <row r="824">
      <c r="A824" s="155"/>
      <c r="B824" s="155"/>
      <c r="C824" s="813"/>
      <c r="D824" s="155"/>
      <c r="E824" s="858"/>
      <c r="F824" s="155"/>
      <c r="G824" s="858"/>
      <c r="H824" s="155"/>
      <c r="I824" s="155"/>
      <c r="J824" s="155"/>
      <c r="K824" s="155"/>
      <c r="L824" s="155"/>
      <c r="M824" s="155"/>
      <c r="N824" s="155"/>
      <c r="O824" s="155"/>
      <c r="P824" s="155"/>
      <c r="Q824" s="155"/>
      <c r="R824" s="155"/>
      <c r="S824" s="155"/>
      <c r="T824" s="155"/>
      <c r="U824" s="155"/>
      <c r="V824" s="155"/>
      <c r="W824" s="155"/>
      <c r="X824" s="155"/>
      <c r="Y824" s="155"/>
      <c r="Z824" s="155"/>
      <c r="AA824" s="155"/>
      <c r="AB824" s="155"/>
    </row>
    <row r="825">
      <c r="A825" s="155"/>
      <c r="B825" s="155"/>
      <c r="C825" s="813"/>
      <c r="D825" s="155"/>
      <c r="E825" s="858"/>
      <c r="F825" s="155"/>
      <c r="G825" s="858"/>
      <c r="H825" s="155"/>
      <c r="I825" s="155"/>
      <c r="J825" s="155"/>
      <c r="K825" s="155"/>
      <c r="L825" s="155"/>
      <c r="M825" s="155"/>
      <c r="N825" s="155"/>
      <c r="O825" s="155"/>
      <c r="P825" s="155"/>
      <c r="Q825" s="155"/>
      <c r="R825" s="155"/>
      <c r="S825" s="155"/>
      <c r="T825" s="155"/>
      <c r="U825" s="155"/>
      <c r="V825" s="155"/>
      <c r="W825" s="155"/>
      <c r="X825" s="155"/>
      <c r="Y825" s="155"/>
      <c r="Z825" s="155"/>
      <c r="AA825" s="155"/>
      <c r="AB825" s="155"/>
    </row>
    <row r="826">
      <c r="A826" s="155"/>
      <c r="B826" s="155"/>
      <c r="C826" s="813"/>
      <c r="D826" s="155"/>
      <c r="E826" s="858"/>
      <c r="F826" s="155"/>
      <c r="G826" s="858"/>
      <c r="H826" s="155"/>
      <c r="I826" s="155"/>
      <c r="J826" s="155"/>
      <c r="K826" s="155"/>
      <c r="L826" s="155"/>
      <c r="M826" s="155"/>
      <c r="N826" s="155"/>
      <c r="O826" s="155"/>
      <c r="P826" s="155"/>
      <c r="Q826" s="155"/>
      <c r="R826" s="155"/>
      <c r="S826" s="155"/>
      <c r="T826" s="155"/>
      <c r="U826" s="155"/>
      <c r="V826" s="155"/>
      <c r="W826" s="155"/>
      <c r="X826" s="155"/>
      <c r="Y826" s="155"/>
      <c r="Z826" s="155"/>
      <c r="AA826" s="155"/>
      <c r="AB826" s="155"/>
    </row>
    <row r="827">
      <c r="A827" s="155"/>
      <c r="B827" s="155"/>
      <c r="C827" s="813"/>
      <c r="D827" s="155"/>
      <c r="E827" s="858"/>
      <c r="F827" s="155"/>
      <c r="G827" s="858"/>
      <c r="H827" s="155"/>
      <c r="I827" s="155"/>
      <c r="J827" s="155"/>
      <c r="K827" s="155"/>
      <c r="L827" s="155"/>
      <c r="M827" s="155"/>
      <c r="N827" s="155"/>
      <c r="O827" s="155"/>
      <c r="P827" s="155"/>
      <c r="Q827" s="155"/>
      <c r="R827" s="155"/>
      <c r="S827" s="155"/>
      <c r="T827" s="155"/>
      <c r="U827" s="155"/>
      <c r="V827" s="155"/>
      <c r="W827" s="155"/>
      <c r="X827" s="155"/>
      <c r="Y827" s="155"/>
      <c r="Z827" s="155"/>
      <c r="AA827" s="155"/>
      <c r="AB827" s="155"/>
    </row>
    <row r="828">
      <c r="A828" s="155"/>
      <c r="B828" s="155"/>
      <c r="C828" s="813"/>
      <c r="D828" s="155"/>
      <c r="E828" s="858"/>
      <c r="F828" s="155"/>
      <c r="G828" s="858"/>
      <c r="H828" s="155"/>
      <c r="I828" s="155"/>
      <c r="J828" s="155"/>
      <c r="K828" s="155"/>
      <c r="L828" s="155"/>
      <c r="M828" s="155"/>
      <c r="N828" s="155"/>
      <c r="O828" s="155"/>
      <c r="P828" s="155"/>
      <c r="Q828" s="155"/>
      <c r="R828" s="155"/>
      <c r="S828" s="155"/>
      <c r="T828" s="155"/>
      <c r="U828" s="155"/>
      <c r="V828" s="155"/>
      <c r="W828" s="155"/>
      <c r="X828" s="155"/>
      <c r="Y828" s="155"/>
      <c r="Z828" s="155"/>
      <c r="AA828" s="155"/>
      <c r="AB828" s="155"/>
    </row>
    <row r="829">
      <c r="A829" s="155"/>
      <c r="B829" s="155"/>
      <c r="C829" s="813"/>
      <c r="D829" s="155"/>
      <c r="E829" s="858"/>
      <c r="F829" s="155"/>
      <c r="G829" s="858"/>
      <c r="H829" s="155"/>
      <c r="I829" s="155"/>
      <c r="J829" s="155"/>
      <c r="K829" s="155"/>
      <c r="L829" s="155"/>
      <c r="M829" s="155"/>
      <c r="N829" s="155"/>
      <c r="O829" s="155"/>
      <c r="P829" s="155"/>
      <c r="Q829" s="155"/>
      <c r="R829" s="155"/>
      <c r="S829" s="155"/>
      <c r="T829" s="155"/>
      <c r="U829" s="155"/>
      <c r="V829" s="155"/>
      <c r="W829" s="155"/>
      <c r="X829" s="155"/>
      <c r="Y829" s="155"/>
      <c r="Z829" s="155"/>
      <c r="AA829" s="155"/>
      <c r="AB829" s="155"/>
    </row>
    <row r="830">
      <c r="A830" s="155"/>
      <c r="B830" s="155"/>
      <c r="C830" s="813"/>
      <c r="D830" s="155"/>
      <c r="E830" s="858"/>
      <c r="F830" s="155"/>
      <c r="G830" s="858"/>
      <c r="H830" s="155"/>
      <c r="I830" s="155"/>
      <c r="J830" s="155"/>
      <c r="K830" s="155"/>
      <c r="L830" s="155"/>
      <c r="M830" s="155"/>
      <c r="N830" s="155"/>
      <c r="O830" s="155"/>
      <c r="P830" s="155"/>
      <c r="Q830" s="155"/>
      <c r="R830" s="155"/>
      <c r="S830" s="155"/>
      <c r="T830" s="155"/>
      <c r="U830" s="155"/>
      <c r="V830" s="155"/>
      <c r="W830" s="155"/>
      <c r="X830" s="155"/>
      <c r="Y830" s="155"/>
      <c r="Z830" s="155"/>
      <c r="AA830" s="155"/>
      <c r="AB830" s="155"/>
    </row>
    <row r="831">
      <c r="A831" s="155"/>
      <c r="B831" s="155"/>
      <c r="C831" s="813"/>
      <c r="D831" s="155"/>
      <c r="E831" s="858"/>
      <c r="F831" s="155"/>
      <c r="G831" s="858"/>
      <c r="H831" s="155"/>
      <c r="I831" s="155"/>
      <c r="J831" s="155"/>
      <c r="K831" s="155"/>
      <c r="L831" s="155"/>
      <c r="M831" s="155"/>
      <c r="N831" s="155"/>
      <c r="O831" s="155"/>
      <c r="P831" s="155"/>
      <c r="Q831" s="155"/>
      <c r="R831" s="155"/>
      <c r="S831" s="155"/>
      <c r="T831" s="155"/>
      <c r="U831" s="155"/>
      <c r="V831" s="155"/>
      <c r="W831" s="155"/>
      <c r="X831" s="155"/>
      <c r="Y831" s="155"/>
      <c r="Z831" s="155"/>
      <c r="AA831" s="155"/>
      <c r="AB831" s="155"/>
    </row>
    <row r="832">
      <c r="A832" s="155"/>
      <c r="B832" s="155"/>
      <c r="C832" s="813"/>
      <c r="D832" s="155"/>
      <c r="E832" s="858"/>
      <c r="F832" s="155"/>
      <c r="G832" s="858"/>
      <c r="H832" s="155"/>
      <c r="I832" s="155"/>
      <c r="J832" s="155"/>
      <c r="K832" s="155"/>
      <c r="L832" s="155"/>
      <c r="M832" s="155"/>
      <c r="N832" s="155"/>
      <c r="O832" s="155"/>
      <c r="P832" s="155"/>
      <c r="Q832" s="155"/>
      <c r="R832" s="155"/>
      <c r="S832" s="155"/>
      <c r="T832" s="155"/>
      <c r="U832" s="155"/>
      <c r="V832" s="155"/>
      <c r="W832" s="155"/>
      <c r="X832" s="155"/>
      <c r="Y832" s="155"/>
      <c r="Z832" s="155"/>
      <c r="AA832" s="155"/>
      <c r="AB832" s="155"/>
    </row>
    <row r="833">
      <c r="A833" s="155"/>
      <c r="B833" s="155"/>
      <c r="C833" s="813"/>
      <c r="D833" s="155"/>
      <c r="E833" s="858"/>
      <c r="F833" s="155"/>
      <c r="G833" s="858"/>
      <c r="H833" s="155"/>
      <c r="I833" s="155"/>
      <c r="J833" s="155"/>
      <c r="K833" s="155"/>
      <c r="L833" s="155"/>
      <c r="M833" s="155"/>
      <c r="N833" s="155"/>
      <c r="O833" s="155"/>
      <c r="P833" s="155"/>
      <c r="Q833" s="155"/>
      <c r="R833" s="155"/>
      <c r="S833" s="155"/>
      <c r="T833" s="155"/>
      <c r="U833" s="155"/>
      <c r="V833" s="155"/>
      <c r="W833" s="155"/>
      <c r="X833" s="155"/>
      <c r="Y833" s="155"/>
      <c r="Z833" s="155"/>
      <c r="AA833" s="155"/>
      <c r="AB833" s="155"/>
    </row>
    <row r="834">
      <c r="A834" s="155"/>
      <c r="B834" s="155"/>
      <c r="C834" s="813"/>
      <c r="D834" s="155"/>
      <c r="E834" s="858"/>
      <c r="F834" s="155"/>
      <c r="G834" s="858"/>
      <c r="H834" s="155"/>
      <c r="I834" s="155"/>
      <c r="J834" s="155"/>
      <c r="K834" s="155"/>
      <c r="L834" s="155"/>
      <c r="M834" s="155"/>
      <c r="N834" s="155"/>
      <c r="O834" s="155"/>
      <c r="P834" s="155"/>
      <c r="Q834" s="155"/>
      <c r="R834" s="155"/>
      <c r="S834" s="155"/>
      <c r="T834" s="155"/>
      <c r="U834" s="155"/>
      <c r="V834" s="155"/>
      <c r="W834" s="155"/>
      <c r="X834" s="155"/>
      <c r="Y834" s="155"/>
      <c r="Z834" s="155"/>
      <c r="AA834" s="155"/>
      <c r="AB834" s="155"/>
    </row>
    <row r="835">
      <c r="A835" s="155"/>
      <c r="B835" s="155"/>
      <c r="C835" s="813"/>
      <c r="D835" s="155"/>
      <c r="E835" s="858"/>
      <c r="F835" s="155"/>
      <c r="G835" s="858"/>
      <c r="H835" s="155"/>
      <c r="I835" s="155"/>
      <c r="J835" s="155"/>
      <c r="K835" s="155"/>
      <c r="L835" s="155"/>
      <c r="M835" s="155"/>
      <c r="N835" s="155"/>
      <c r="O835" s="155"/>
      <c r="P835" s="155"/>
      <c r="Q835" s="155"/>
      <c r="R835" s="155"/>
      <c r="S835" s="155"/>
      <c r="T835" s="155"/>
      <c r="U835" s="155"/>
      <c r="V835" s="155"/>
      <c r="W835" s="155"/>
      <c r="X835" s="155"/>
      <c r="Y835" s="155"/>
      <c r="Z835" s="155"/>
      <c r="AA835" s="155"/>
      <c r="AB835" s="155"/>
    </row>
    <row r="836">
      <c r="A836" s="155"/>
      <c r="B836" s="155"/>
      <c r="C836" s="813"/>
      <c r="D836" s="155"/>
      <c r="E836" s="858"/>
      <c r="F836" s="155"/>
      <c r="G836" s="858"/>
      <c r="H836" s="155"/>
      <c r="I836" s="155"/>
      <c r="J836" s="155"/>
      <c r="K836" s="155"/>
      <c r="L836" s="155"/>
      <c r="M836" s="155"/>
      <c r="N836" s="155"/>
      <c r="O836" s="155"/>
      <c r="P836" s="155"/>
      <c r="Q836" s="155"/>
      <c r="R836" s="155"/>
      <c r="S836" s="155"/>
      <c r="T836" s="155"/>
      <c r="U836" s="155"/>
      <c r="V836" s="155"/>
      <c r="W836" s="155"/>
      <c r="X836" s="155"/>
      <c r="Y836" s="155"/>
      <c r="Z836" s="155"/>
      <c r="AA836" s="155"/>
      <c r="AB836" s="155"/>
    </row>
    <row r="837">
      <c r="A837" s="155"/>
      <c r="B837" s="155"/>
      <c r="C837" s="813"/>
      <c r="D837" s="155"/>
      <c r="E837" s="858"/>
      <c r="F837" s="155"/>
      <c r="G837" s="858"/>
      <c r="H837" s="155"/>
      <c r="I837" s="155"/>
      <c r="J837" s="155"/>
      <c r="K837" s="155"/>
      <c r="L837" s="155"/>
      <c r="M837" s="155"/>
      <c r="N837" s="155"/>
      <c r="O837" s="155"/>
      <c r="P837" s="155"/>
      <c r="Q837" s="155"/>
      <c r="R837" s="155"/>
      <c r="S837" s="155"/>
      <c r="T837" s="155"/>
      <c r="U837" s="155"/>
      <c r="V837" s="155"/>
      <c r="W837" s="155"/>
      <c r="X837" s="155"/>
      <c r="Y837" s="155"/>
      <c r="Z837" s="155"/>
      <c r="AA837" s="155"/>
      <c r="AB837" s="155"/>
    </row>
    <row r="838">
      <c r="A838" s="155"/>
      <c r="B838" s="155"/>
      <c r="C838" s="813"/>
      <c r="D838" s="155"/>
      <c r="E838" s="858"/>
      <c r="F838" s="155"/>
      <c r="G838" s="858"/>
      <c r="H838" s="155"/>
      <c r="I838" s="155"/>
      <c r="J838" s="155"/>
      <c r="K838" s="155"/>
      <c r="L838" s="155"/>
      <c r="M838" s="155"/>
      <c r="N838" s="155"/>
      <c r="O838" s="155"/>
      <c r="P838" s="155"/>
      <c r="Q838" s="155"/>
      <c r="R838" s="155"/>
      <c r="S838" s="155"/>
      <c r="T838" s="155"/>
      <c r="U838" s="155"/>
      <c r="V838" s="155"/>
      <c r="W838" s="155"/>
      <c r="X838" s="155"/>
      <c r="Y838" s="155"/>
      <c r="Z838" s="155"/>
      <c r="AA838" s="155"/>
      <c r="AB838" s="155"/>
    </row>
    <row r="839">
      <c r="A839" s="155"/>
      <c r="B839" s="155"/>
      <c r="C839" s="813"/>
      <c r="D839" s="155"/>
      <c r="E839" s="858"/>
      <c r="F839" s="155"/>
      <c r="G839" s="858"/>
      <c r="H839" s="155"/>
      <c r="I839" s="155"/>
      <c r="J839" s="155"/>
      <c r="K839" s="155"/>
      <c r="L839" s="155"/>
      <c r="M839" s="155"/>
      <c r="N839" s="155"/>
      <c r="O839" s="155"/>
      <c r="P839" s="155"/>
      <c r="Q839" s="155"/>
      <c r="R839" s="155"/>
      <c r="S839" s="155"/>
      <c r="T839" s="155"/>
      <c r="U839" s="155"/>
      <c r="V839" s="155"/>
      <c r="W839" s="155"/>
      <c r="X839" s="155"/>
      <c r="Y839" s="155"/>
      <c r="Z839" s="155"/>
      <c r="AA839" s="155"/>
      <c r="AB839" s="155"/>
    </row>
    <row r="840">
      <c r="A840" s="155"/>
      <c r="B840" s="155"/>
      <c r="C840" s="813"/>
      <c r="D840" s="155"/>
      <c r="E840" s="858"/>
      <c r="F840" s="155"/>
      <c r="G840" s="858"/>
      <c r="H840" s="155"/>
      <c r="I840" s="155"/>
      <c r="J840" s="155"/>
      <c r="K840" s="155"/>
      <c r="L840" s="155"/>
      <c r="M840" s="155"/>
      <c r="N840" s="155"/>
      <c r="O840" s="155"/>
      <c r="P840" s="155"/>
      <c r="Q840" s="155"/>
      <c r="R840" s="155"/>
      <c r="S840" s="155"/>
      <c r="T840" s="155"/>
      <c r="U840" s="155"/>
      <c r="V840" s="155"/>
      <c r="W840" s="155"/>
      <c r="X840" s="155"/>
      <c r="Y840" s="155"/>
      <c r="Z840" s="155"/>
      <c r="AA840" s="155"/>
      <c r="AB840" s="155"/>
    </row>
    <row r="841">
      <c r="A841" s="155"/>
      <c r="B841" s="155"/>
      <c r="C841" s="813"/>
      <c r="D841" s="155"/>
      <c r="E841" s="858"/>
      <c r="F841" s="155"/>
      <c r="G841" s="858"/>
      <c r="H841" s="155"/>
      <c r="I841" s="155"/>
      <c r="J841" s="155"/>
      <c r="K841" s="155"/>
      <c r="L841" s="155"/>
      <c r="M841" s="155"/>
      <c r="N841" s="155"/>
      <c r="O841" s="155"/>
      <c r="P841" s="155"/>
      <c r="Q841" s="155"/>
      <c r="R841" s="155"/>
      <c r="S841" s="155"/>
      <c r="T841" s="155"/>
      <c r="U841" s="155"/>
      <c r="V841" s="155"/>
      <c r="W841" s="155"/>
      <c r="X841" s="155"/>
      <c r="Y841" s="155"/>
      <c r="Z841" s="155"/>
      <c r="AA841" s="155"/>
      <c r="AB841" s="155"/>
    </row>
    <row r="842">
      <c r="A842" s="155"/>
      <c r="B842" s="155"/>
      <c r="C842" s="813"/>
      <c r="D842" s="155"/>
      <c r="E842" s="858"/>
      <c r="F842" s="155"/>
      <c r="G842" s="858"/>
      <c r="H842" s="155"/>
      <c r="I842" s="155"/>
      <c r="J842" s="155"/>
      <c r="K842" s="155"/>
      <c r="L842" s="155"/>
      <c r="M842" s="155"/>
      <c r="N842" s="155"/>
      <c r="O842" s="155"/>
      <c r="P842" s="155"/>
      <c r="Q842" s="155"/>
      <c r="R842" s="155"/>
      <c r="S842" s="155"/>
      <c r="T842" s="155"/>
      <c r="U842" s="155"/>
      <c r="V842" s="155"/>
      <c r="W842" s="155"/>
      <c r="X842" s="155"/>
      <c r="Y842" s="155"/>
      <c r="Z842" s="155"/>
      <c r="AA842" s="155"/>
      <c r="AB842" s="155"/>
    </row>
    <row r="843">
      <c r="A843" s="155"/>
      <c r="B843" s="155"/>
      <c r="C843" s="813"/>
      <c r="D843" s="155"/>
      <c r="E843" s="858"/>
      <c r="F843" s="155"/>
      <c r="G843" s="858"/>
      <c r="H843" s="155"/>
      <c r="I843" s="155"/>
      <c r="J843" s="155"/>
      <c r="K843" s="155"/>
      <c r="L843" s="155"/>
      <c r="M843" s="155"/>
      <c r="N843" s="155"/>
      <c r="O843" s="155"/>
      <c r="P843" s="155"/>
      <c r="Q843" s="155"/>
      <c r="R843" s="155"/>
      <c r="S843" s="155"/>
      <c r="T843" s="155"/>
      <c r="U843" s="155"/>
      <c r="V843" s="155"/>
      <c r="W843" s="155"/>
      <c r="X843" s="155"/>
      <c r="Y843" s="155"/>
      <c r="Z843" s="155"/>
      <c r="AA843" s="155"/>
      <c r="AB843" s="155"/>
    </row>
    <row r="844">
      <c r="A844" s="155"/>
      <c r="B844" s="155"/>
      <c r="C844" s="813"/>
      <c r="D844" s="155"/>
      <c r="E844" s="858"/>
      <c r="F844" s="155"/>
      <c r="G844" s="858"/>
      <c r="H844" s="155"/>
      <c r="I844" s="155"/>
      <c r="J844" s="155"/>
      <c r="K844" s="155"/>
      <c r="L844" s="155"/>
      <c r="M844" s="155"/>
      <c r="N844" s="155"/>
      <c r="O844" s="155"/>
      <c r="P844" s="155"/>
      <c r="Q844" s="155"/>
      <c r="R844" s="155"/>
      <c r="S844" s="155"/>
      <c r="T844" s="155"/>
      <c r="U844" s="155"/>
      <c r="V844" s="155"/>
      <c r="W844" s="155"/>
      <c r="X844" s="155"/>
      <c r="Y844" s="155"/>
      <c r="Z844" s="155"/>
      <c r="AA844" s="155"/>
      <c r="AB844" s="155"/>
    </row>
    <row r="845">
      <c r="A845" s="155"/>
      <c r="B845" s="155"/>
      <c r="C845" s="813"/>
      <c r="D845" s="155"/>
      <c r="E845" s="858"/>
      <c r="F845" s="155"/>
      <c r="G845" s="858"/>
      <c r="H845" s="155"/>
      <c r="I845" s="155"/>
      <c r="J845" s="155"/>
      <c r="K845" s="155"/>
      <c r="L845" s="155"/>
      <c r="M845" s="155"/>
      <c r="N845" s="155"/>
      <c r="O845" s="155"/>
      <c r="P845" s="155"/>
      <c r="Q845" s="155"/>
      <c r="R845" s="155"/>
      <c r="S845" s="155"/>
      <c r="T845" s="155"/>
      <c r="U845" s="155"/>
      <c r="V845" s="155"/>
      <c r="W845" s="155"/>
      <c r="X845" s="155"/>
      <c r="Y845" s="155"/>
      <c r="Z845" s="155"/>
      <c r="AA845" s="155"/>
      <c r="AB845" s="155"/>
    </row>
    <row r="846">
      <c r="A846" s="155"/>
      <c r="B846" s="155"/>
      <c r="C846" s="813"/>
      <c r="D846" s="155"/>
      <c r="E846" s="858"/>
      <c r="F846" s="155"/>
      <c r="G846" s="858"/>
      <c r="H846" s="155"/>
      <c r="I846" s="155"/>
      <c r="J846" s="155"/>
      <c r="K846" s="155"/>
      <c r="L846" s="155"/>
      <c r="M846" s="155"/>
      <c r="N846" s="155"/>
      <c r="O846" s="155"/>
      <c r="P846" s="155"/>
      <c r="Q846" s="155"/>
      <c r="R846" s="155"/>
      <c r="S846" s="155"/>
      <c r="T846" s="155"/>
      <c r="U846" s="155"/>
      <c r="V846" s="155"/>
      <c r="W846" s="155"/>
      <c r="X846" s="155"/>
      <c r="Y846" s="155"/>
      <c r="Z846" s="155"/>
      <c r="AA846" s="155"/>
      <c r="AB846" s="155"/>
    </row>
    <row r="847">
      <c r="A847" s="155"/>
      <c r="B847" s="155"/>
      <c r="C847" s="813"/>
      <c r="D847" s="155"/>
      <c r="E847" s="858"/>
      <c r="F847" s="155"/>
      <c r="G847" s="858"/>
      <c r="H847" s="155"/>
      <c r="I847" s="155"/>
      <c r="J847" s="155"/>
      <c r="K847" s="155"/>
      <c r="L847" s="155"/>
      <c r="M847" s="155"/>
      <c r="N847" s="155"/>
      <c r="O847" s="155"/>
      <c r="P847" s="155"/>
      <c r="Q847" s="155"/>
      <c r="R847" s="155"/>
      <c r="S847" s="155"/>
      <c r="T847" s="155"/>
      <c r="U847" s="155"/>
      <c r="V847" s="155"/>
      <c r="W847" s="155"/>
      <c r="X847" s="155"/>
      <c r="Y847" s="155"/>
      <c r="Z847" s="155"/>
      <c r="AA847" s="155"/>
      <c r="AB847" s="155"/>
    </row>
    <row r="848">
      <c r="A848" s="155"/>
      <c r="B848" s="155"/>
      <c r="C848" s="813"/>
      <c r="D848" s="155"/>
      <c r="E848" s="858"/>
      <c r="F848" s="155"/>
      <c r="G848" s="858"/>
      <c r="H848" s="155"/>
      <c r="I848" s="155"/>
      <c r="J848" s="155"/>
      <c r="K848" s="155"/>
      <c r="L848" s="155"/>
      <c r="M848" s="155"/>
      <c r="N848" s="155"/>
      <c r="O848" s="155"/>
      <c r="P848" s="155"/>
      <c r="Q848" s="155"/>
      <c r="R848" s="155"/>
      <c r="S848" s="155"/>
      <c r="T848" s="155"/>
      <c r="U848" s="155"/>
      <c r="V848" s="155"/>
      <c r="W848" s="155"/>
      <c r="X848" s="155"/>
      <c r="Y848" s="155"/>
      <c r="Z848" s="155"/>
      <c r="AA848" s="155"/>
      <c r="AB848" s="155"/>
    </row>
    <row r="849">
      <c r="A849" s="155"/>
      <c r="B849" s="155"/>
      <c r="C849" s="813"/>
      <c r="D849" s="155"/>
      <c r="E849" s="858"/>
      <c r="F849" s="155"/>
      <c r="G849" s="858"/>
      <c r="H849" s="155"/>
      <c r="I849" s="155"/>
      <c r="J849" s="155"/>
      <c r="K849" s="155"/>
      <c r="L849" s="155"/>
      <c r="M849" s="155"/>
      <c r="N849" s="155"/>
      <c r="O849" s="155"/>
      <c r="P849" s="155"/>
      <c r="Q849" s="155"/>
      <c r="R849" s="155"/>
      <c r="S849" s="155"/>
      <c r="T849" s="155"/>
      <c r="U849" s="155"/>
      <c r="V849" s="155"/>
      <c r="W849" s="155"/>
      <c r="X849" s="155"/>
      <c r="Y849" s="155"/>
      <c r="Z849" s="155"/>
      <c r="AA849" s="155"/>
      <c r="AB849" s="155"/>
    </row>
    <row r="850">
      <c r="A850" s="155"/>
      <c r="B850" s="155"/>
      <c r="C850" s="813"/>
      <c r="D850" s="155"/>
      <c r="E850" s="858"/>
      <c r="F850" s="155"/>
      <c r="G850" s="858"/>
      <c r="H850" s="155"/>
      <c r="I850" s="155"/>
      <c r="J850" s="155"/>
      <c r="K850" s="155"/>
      <c r="L850" s="155"/>
      <c r="M850" s="155"/>
      <c r="N850" s="155"/>
      <c r="O850" s="155"/>
      <c r="P850" s="155"/>
      <c r="Q850" s="155"/>
      <c r="R850" s="155"/>
      <c r="S850" s="155"/>
      <c r="T850" s="155"/>
      <c r="U850" s="155"/>
      <c r="V850" s="155"/>
      <c r="W850" s="155"/>
      <c r="X850" s="155"/>
      <c r="Y850" s="155"/>
      <c r="Z850" s="155"/>
      <c r="AA850" s="155"/>
      <c r="AB850" s="155"/>
    </row>
    <row r="851">
      <c r="A851" s="155"/>
      <c r="B851" s="155"/>
      <c r="C851" s="813"/>
      <c r="D851" s="155"/>
      <c r="E851" s="858"/>
      <c r="F851" s="155"/>
      <c r="G851" s="858"/>
      <c r="H851" s="155"/>
      <c r="I851" s="155"/>
      <c r="J851" s="155"/>
      <c r="K851" s="155"/>
      <c r="L851" s="155"/>
      <c r="M851" s="155"/>
      <c r="N851" s="155"/>
      <c r="O851" s="155"/>
      <c r="P851" s="155"/>
      <c r="Q851" s="155"/>
      <c r="R851" s="155"/>
      <c r="S851" s="155"/>
      <c r="T851" s="155"/>
      <c r="U851" s="155"/>
      <c r="V851" s="155"/>
      <c r="W851" s="155"/>
      <c r="X851" s="155"/>
      <c r="Y851" s="155"/>
      <c r="Z851" s="155"/>
      <c r="AA851" s="155"/>
      <c r="AB851" s="155"/>
    </row>
    <row r="852">
      <c r="A852" s="155"/>
      <c r="B852" s="155"/>
      <c r="C852" s="813"/>
      <c r="D852" s="155"/>
      <c r="E852" s="858"/>
      <c r="F852" s="155"/>
      <c r="G852" s="858"/>
      <c r="H852" s="155"/>
      <c r="I852" s="155"/>
      <c r="J852" s="155"/>
      <c r="K852" s="155"/>
      <c r="L852" s="155"/>
      <c r="M852" s="155"/>
      <c r="N852" s="155"/>
      <c r="O852" s="155"/>
      <c r="P852" s="155"/>
      <c r="Q852" s="155"/>
      <c r="R852" s="155"/>
      <c r="S852" s="155"/>
      <c r="T852" s="155"/>
      <c r="U852" s="155"/>
      <c r="V852" s="155"/>
      <c r="W852" s="155"/>
      <c r="X852" s="155"/>
      <c r="Y852" s="155"/>
      <c r="Z852" s="155"/>
      <c r="AA852" s="155"/>
      <c r="AB852" s="155"/>
    </row>
    <row r="853">
      <c r="A853" s="155"/>
      <c r="B853" s="155"/>
      <c r="C853" s="813"/>
      <c r="D853" s="155"/>
      <c r="E853" s="858"/>
      <c r="F853" s="155"/>
      <c r="G853" s="858"/>
      <c r="H853" s="155"/>
      <c r="I853" s="155"/>
      <c r="J853" s="155"/>
      <c r="K853" s="155"/>
      <c r="L853" s="155"/>
      <c r="M853" s="155"/>
      <c r="N853" s="155"/>
      <c r="O853" s="155"/>
      <c r="P853" s="155"/>
      <c r="Q853" s="155"/>
      <c r="R853" s="155"/>
      <c r="S853" s="155"/>
      <c r="T853" s="155"/>
      <c r="U853" s="155"/>
      <c r="V853" s="155"/>
      <c r="W853" s="155"/>
      <c r="X853" s="155"/>
      <c r="Y853" s="155"/>
      <c r="Z853" s="155"/>
      <c r="AA853" s="155"/>
      <c r="AB853" s="155"/>
    </row>
    <row r="854">
      <c r="A854" s="155"/>
      <c r="B854" s="155"/>
      <c r="C854" s="813"/>
      <c r="D854" s="155"/>
      <c r="E854" s="858"/>
      <c r="F854" s="155"/>
      <c r="G854" s="858"/>
      <c r="H854" s="155"/>
      <c r="I854" s="155"/>
      <c r="J854" s="155"/>
      <c r="K854" s="155"/>
      <c r="L854" s="155"/>
      <c r="M854" s="155"/>
      <c r="N854" s="155"/>
      <c r="O854" s="155"/>
      <c r="P854" s="155"/>
      <c r="Q854" s="155"/>
      <c r="R854" s="155"/>
      <c r="S854" s="155"/>
      <c r="T854" s="155"/>
      <c r="U854" s="155"/>
      <c r="V854" s="155"/>
      <c r="W854" s="155"/>
      <c r="X854" s="155"/>
      <c r="Y854" s="155"/>
      <c r="Z854" s="155"/>
      <c r="AA854" s="155"/>
      <c r="AB854" s="155"/>
    </row>
    <row r="855">
      <c r="A855" s="155"/>
      <c r="B855" s="155"/>
      <c r="C855" s="813"/>
      <c r="D855" s="155"/>
      <c r="E855" s="858"/>
      <c r="F855" s="155"/>
      <c r="G855" s="858"/>
      <c r="H855" s="155"/>
      <c r="I855" s="155"/>
      <c r="J855" s="155"/>
      <c r="K855" s="155"/>
      <c r="L855" s="155"/>
      <c r="M855" s="155"/>
      <c r="N855" s="155"/>
      <c r="O855" s="155"/>
      <c r="P855" s="155"/>
      <c r="Q855" s="155"/>
      <c r="R855" s="155"/>
      <c r="S855" s="155"/>
      <c r="T855" s="155"/>
      <c r="U855" s="155"/>
      <c r="V855" s="155"/>
      <c r="W855" s="155"/>
      <c r="X855" s="155"/>
      <c r="Y855" s="155"/>
      <c r="Z855" s="155"/>
      <c r="AA855" s="155"/>
      <c r="AB855" s="155"/>
    </row>
    <row r="856">
      <c r="A856" s="155"/>
      <c r="B856" s="155"/>
      <c r="C856" s="813"/>
      <c r="D856" s="155"/>
      <c r="E856" s="858"/>
      <c r="F856" s="155"/>
      <c r="G856" s="858"/>
      <c r="H856" s="155"/>
      <c r="I856" s="155"/>
      <c r="J856" s="155"/>
      <c r="K856" s="155"/>
      <c r="L856" s="155"/>
      <c r="M856" s="155"/>
      <c r="N856" s="155"/>
      <c r="O856" s="155"/>
      <c r="P856" s="155"/>
      <c r="Q856" s="155"/>
      <c r="R856" s="155"/>
      <c r="S856" s="155"/>
      <c r="T856" s="155"/>
      <c r="U856" s="155"/>
      <c r="V856" s="155"/>
      <c r="W856" s="155"/>
      <c r="X856" s="155"/>
      <c r="Y856" s="155"/>
      <c r="Z856" s="155"/>
      <c r="AA856" s="155"/>
      <c r="AB856" s="155"/>
    </row>
    <row r="857">
      <c r="A857" s="155"/>
      <c r="B857" s="155"/>
      <c r="C857" s="813"/>
      <c r="D857" s="155"/>
      <c r="E857" s="858"/>
      <c r="F857" s="155"/>
      <c r="G857" s="858"/>
      <c r="H857" s="155"/>
      <c r="I857" s="155"/>
      <c r="J857" s="155"/>
      <c r="K857" s="155"/>
      <c r="L857" s="155"/>
      <c r="M857" s="155"/>
      <c r="N857" s="155"/>
      <c r="O857" s="155"/>
      <c r="P857" s="155"/>
      <c r="Q857" s="155"/>
      <c r="R857" s="155"/>
      <c r="S857" s="155"/>
      <c r="T857" s="155"/>
      <c r="U857" s="155"/>
      <c r="V857" s="155"/>
      <c r="W857" s="155"/>
      <c r="X857" s="155"/>
      <c r="Y857" s="155"/>
      <c r="Z857" s="155"/>
      <c r="AA857" s="155"/>
      <c r="AB857" s="155"/>
    </row>
    <row r="858">
      <c r="A858" s="155"/>
      <c r="B858" s="155"/>
      <c r="C858" s="813"/>
      <c r="D858" s="155"/>
      <c r="E858" s="858"/>
      <c r="F858" s="155"/>
      <c r="G858" s="858"/>
      <c r="H858" s="155"/>
      <c r="I858" s="155"/>
      <c r="J858" s="155"/>
      <c r="K858" s="155"/>
      <c r="L858" s="155"/>
      <c r="M858" s="155"/>
      <c r="N858" s="155"/>
      <c r="O858" s="155"/>
      <c r="P858" s="155"/>
      <c r="Q858" s="155"/>
      <c r="R858" s="155"/>
      <c r="S858" s="155"/>
      <c r="T858" s="155"/>
      <c r="U858" s="155"/>
      <c r="V858" s="155"/>
      <c r="W858" s="155"/>
      <c r="X858" s="155"/>
      <c r="Y858" s="155"/>
      <c r="Z858" s="155"/>
      <c r="AA858" s="155"/>
      <c r="AB858" s="155"/>
    </row>
    <row r="859">
      <c r="A859" s="155"/>
      <c r="B859" s="155"/>
      <c r="C859" s="813"/>
      <c r="D859" s="155"/>
      <c r="E859" s="858"/>
      <c r="F859" s="155"/>
      <c r="G859" s="858"/>
      <c r="H859" s="155"/>
      <c r="I859" s="155"/>
      <c r="J859" s="155"/>
      <c r="K859" s="155"/>
      <c r="L859" s="155"/>
      <c r="M859" s="155"/>
      <c r="N859" s="155"/>
      <c r="O859" s="155"/>
      <c r="P859" s="155"/>
      <c r="Q859" s="155"/>
      <c r="R859" s="155"/>
      <c r="S859" s="155"/>
      <c r="T859" s="155"/>
      <c r="U859" s="155"/>
      <c r="V859" s="155"/>
      <c r="W859" s="155"/>
      <c r="X859" s="155"/>
      <c r="Y859" s="155"/>
      <c r="Z859" s="155"/>
      <c r="AA859" s="155"/>
      <c r="AB859" s="155"/>
    </row>
    <row r="860">
      <c r="A860" s="155"/>
      <c r="B860" s="155"/>
      <c r="C860" s="813"/>
      <c r="D860" s="155"/>
      <c r="E860" s="858"/>
      <c r="F860" s="155"/>
      <c r="G860" s="858"/>
      <c r="H860" s="155"/>
      <c r="I860" s="155"/>
      <c r="J860" s="155"/>
      <c r="K860" s="155"/>
      <c r="L860" s="155"/>
      <c r="M860" s="155"/>
      <c r="N860" s="155"/>
      <c r="O860" s="155"/>
      <c r="P860" s="155"/>
      <c r="Q860" s="155"/>
      <c r="R860" s="155"/>
      <c r="S860" s="155"/>
      <c r="T860" s="155"/>
      <c r="U860" s="155"/>
      <c r="V860" s="155"/>
      <c r="W860" s="155"/>
      <c r="X860" s="155"/>
      <c r="Y860" s="155"/>
      <c r="Z860" s="155"/>
      <c r="AA860" s="155"/>
      <c r="AB860" s="155"/>
    </row>
    <row r="861">
      <c r="A861" s="155"/>
      <c r="B861" s="155"/>
      <c r="C861" s="813"/>
      <c r="D861" s="155"/>
      <c r="E861" s="858"/>
      <c r="F861" s="155"/>
      <c r="G861" s="858"/>
      <c r="H861" s="155"/>
      <c r="I861" s="155"/>
      <c r="J861" s="155"/>
      <c r="K861" s="155"/>
      <c r="L861" s="155"/>
      <c r="M861" s="155"/>
      <c r="N861" s="155"/>
      <c r="O861" s="155"/>
      <c r="P861" s="155"/>
      <c r="Q861" s="155"/>
      <c r="R861" s="155"/>
      <c r="S861" s="155"/>
      <c r="T861" s="155"/>
      <c r="U861" s="155"/>
      <c r="V861" s="155"/>
      <c r="W861" s="155"/>
      <c r="X861" s="155"/>
      <c r="Y861" s="155"/>
      <c r="Z861" s="155"/>
      <c r="AA861" s="155"/>
      <c r="AB861" s="155"/>
    </row>
    <row r="862">
      <c r="A862" s="155"/>
      <c r="B862" s="155"/>
      <c r="C862" s="813"/>
      <c r="D862" s="155"/>
      <c r="E862" s="858"/>
      <c r="F862" s="155"/>
      <c r="G862" s="858"/>
      <c r="H862" s="155"/>
      <c r="I862" s="155"/>
      <c r="J862" s="155"/>
      <c r="K862" s="155"/>
      <c r="L862" s="155"/>
      <c r="M862" s="155"/>
      <c r="N862" s="155"/>
      <c r="O862" s="155"/>
      <c r="P862" s="155"/>
      <c r="Q862" s="155"/>
      <c r="R862" s="155"/>
      <c r="S862" s="155"/>
      <c r="T862" s="155"/>
      <c r="U862" s="155"/>
      <c r="V862" s="155"/>
      <c r="W862" s="155"/>
      <c r="X862" s="155"/>
      <c r="Y862" s="155"/>
      <c r="Z862" s="155"/>
      <c r="AA862" s="155"/>
      <c r="AB862" s="155"/>
    </row>
    <row r="863">
      <c r="A863" s="155"/>
      <c r="B863" s="155"/>
      <c r="C863" s="813"/>
      <c r="D863" s="155"/>
      <c r="E863" s="858"/>
      <c r="F863" s="155"/>
      <c r="G863" s="858"/>
      <c r="H863" s="155"/>
      <c r="I863" s="155"/>
      <c r="J863" s="155"/>
      <c r="K863" s="155"/>
      <c r="L863" s="155"/>
      <c r="M863" s="155"/>
      <c r="N863" s="155"/>
      <c r="O863" s="155"/>
      <c r="P863" s="155"/>
      <c r="Q863" s="155"/>
      <c r="R863" s="155"/>
      <c r="S863" s="155"/>
      <c r="T863" s="155"/>
      <c r="U863" s="155"/>
      <c r="V863" s="155"/>
      <c r="W863" s="155"/>
      <c r="X863" s="155"/>
      <c r="Y863" s="155"/>
      <c r="Z863" s="155"/>
      <c r="AA863" s="155"/>
      <c r="AB863" s="155"/>
    </row>
    <row r="864">
      <c r="A864" s="155"/>
      <c r="B864" s="155"/>
      <c r="C864" s="813"/>
      <c r="D864" s="155"/>
      <c r="E864" s="858"/>
      <c r="F864" s="155"/>
      <c r="G864" s="858"/>
      <c r="H864" s="155"/>
      <c r="I864" s="155"/>
      <c r="J864" s="155"/>
      <c r="K864" s="155"/>
      <c r="L864" s="155"/>
      <c r="M864" s="155"/>
      <c r="N864" s="155"/>
      <c r="O864" s="155"/>
      <c r="P864" s="155"/>
      <c r="Q864" s="155"/>
      <c r="R864" s="155"/>
      <c r="S864" s="155"/>
      <c r="T864" s="155"/>
      <c r="U864" s="155"/>
      <c r="V864" s="155"/>
      <c r="W864" s="155"/>
      <c r="X864" s="155"/>
      <c r="Y864" s="155"/>
      <c r="Z864" s="155"/>
      <c r="AA864" s="155"/>
      <c r="AB864" s="155"/>
    </row>
    <row r="865">
      <c r="A865" s="155"/>
      <c r="B865" s="155"/>
      <c r="C865" s="813"/>
      <c r="D865" s="155"/>
      <c r="E865" s="858"/>
      <c r="F865" s="155"/>
      <c r="G865" s="858"/>
      <c r="H865" s="155"/>
      <c r="I865" s="155"/>
      <c r="J865" s="155"/>
      <c r="K865" s="155"/>
      <c r="L865" s="155"/>
      <c r="M865" s="155"/>
      <c r="N865" s="155"/>
      <c r="O865" s="155"/>
      <c r="P865" s="155"/>
      <c r="Q865" s="155"/>
      <c r="R865" s="155"/>
      <c r="S865" s="155"/>
      <c r="T865" s="155"/>
      <c r="U865" s="155"/>
      <c r="V865" s="155"/>
      <c r="W865" s="155"/>
      <c r="X865" s="155"/>
      <c r="Y865" s="155"/>
      <c r="Z865" s="155"/>
      <c r="AA865" s="155"/>
      <c r="AB865" s="155"/>
    </row>
    <row r="866">
      <c r="A866" s="155"/>
      <c r="B866" s="155"/>
      <c r="C866" s="813"/>
      <c r="D866" s="155"/>
      <c r="E866" s="858"/>
      <c r="F866" s="155"/>
      <c r="G866" s="858"/>
      <c r="H866" s="155"/>
      <c r="I866" s="155"/>
      <c r="J866" s="155"/>
      <c r="K866" s="155"/>
      <c r="L866" s="155"/>
      <c r="M866" s="155"/>
      <c r="N866" s="155"/>
      <c r="O866" s="155"/>
      <c r="P866" s="155"/>
      <c r="Q866" s="155"/>
      <c r="R866" s="155"/>
      <c r="S866" s="155"/>
      <c r="T866" s="155"/>
      <c r="U866" s="155"/>
      <c r="V866" s="155"/>
      <c r="W866" s="155"/>
      <c r="X866" s="155"/>
      <c r="Y866" s="155"/>
      <c r="Z866" s="155"/>
      <c r="AA866" s="155"/>
      <c r="AB866" s="155"/>
    </row>
    <row r="867">
      <c r="A867" s="155"/>
      <c r="B867" s="155"/>
      <c r="C867" s="813"/>
      <c r="D867" s="155"/>
      <c r="E867" s="858"/>
      <c r="F867" s="155"/>
      <c r="G867" s="858"/>
      <c r="H867" s="155"/>
      <c r="I867" s="155"/>
      <c r="J867" s="155"/>
      <c r="K867" s="155"/>
      <c r="L867" s="155"/>
      <c r="M867" s="155"/>
      <c r="N867" s="155"/>
      <c r="O867" s="155"/>
      <c r="P867" s="155"/>
      <c r="Q867" s="155"/>
      <c r="R867" s="155"/>
      <c r="S867" s="155"/>
      <c r="T867" s="155"/>
      <c r="U867" s="155"/>
      <c r="V867" s="155"/>
      <c r="W867" s="155"/>
      <c r="X867" s="155"/>
      <c r="Y867" s="155"/>
      <c r="Z867" s="155"/>
      <c r="AA867" s="155"/>
      <c r="AB867" s="155"/>
    </row>
    <row r="868">
      <c r="A868" s="155"/>
      <c r="B868" s="155"/>
      <c r="C868" s="813"/>
      <c r="D868" s="155"/>
      <c r="E868" s="858"/>
      <c r="F868" s="155"/>
      <c r="G868" s="858"/>
      <c r="H868" s="155"/>
      <c r="I868" s="155"/>
      <c r="J868" s="155"/>
      <c r="K868" s="155"/>
      <c r="L868" s="155"/>
      <c r="M868" s="155"/>
      <c r="N868" s="155"/>
      <c r="O868" s="155"/>
      <c r="P868" s="155"/>
      <c r="Q868" s="155"/>
      <c r="R868" s="155"/>
      <c r="S868" s="155"/>
      <c r="T868" s="155"/>
      <c r="U868" s="155"/>
      <c r="V868" s="155"/>
      <c r="W868" s="155"/>
      <c r="X868" s="155"/>
      <c r="Y868" s="155"/>
      <c r="Z868" s="155"/>
      <c r="AA868" s="155"/>
      <c r="AB868" s="155"/>
    </row>
    <row r="869">
      <c r="A869" s="155"/>
      <c r="B869" s="155"/>
      <c r="C869" s="813"/>
      <c r="D869" s="155"/>
      <c r="E869" s="858"/>
      <c r="F869" s="155"/>
      <c r="G869" s="858"/>
      <c r="H869" s="155"/>
      <c r="I869" s="155"/>
      <c r="J869" s="155"/>
      <c r="K869" s="155"/>
      <c r="L869" s="155"/>
      <c r="M869" s="155"/>
      <c r="N869" s="155"/>
      <c r="O869" s="155"/>
      <c r="P869" s="155"/>
      <c r="Q869" s="155"/>
      <c r="R869" s="155"/>
      <c r="S869" s="155"/>
      <c r="T869" s="155"/>
      <c r="U869" s="155"/>
      <c r="V869" s="155"/>
      <c r="W869" s="155"/>
      <c r="X869" s="155"/>
      <c r="Y869" s="155"/>
      <c r="Z869" s="155"/>
      <c r="AA869" s="155"/>
      <c r="AB869" s="155"/>
    </row>
    <row r="870">
      <c r="A870" s="155"/>
      <c r="B870" s="155"/>
      <c r="C870" s="813"/>
      <c r="D870" s="155"/>
      <c r="E870" s="858"/>
      <c r="F870" s="155"/>
      <c r="G870" s="858"/>
      <c r="H870" s="155"/>
      <c r="I870" s="155"/>
      <c r="J870" s="155"/>
      <c r="K870" s="155"/>
      <c r="L870" s="155"/>
      <c r="M870" s="155"/>
      <c r="N870" s="155"/>
      <c r="O870" s="155"/>
      <c r="P870" s="155"/>
      <c r="Q870" s="155"/>
      <c r="R870" s="155"/>
      <c r="S870" s="155"/>
      <c r="T870" s="155"/>
      <c r="U870" s="155"/>
      <c r="V870" s="155"/>
      <c r="W870" s="155"/>
      <c r="X870" s="155"/>
      <c r="Y870" s="155"/>
      <c r="Z870" s="155"/>
      <c r="AA870" s="155"/>
      <c r="AB870" s="155"/>
    </row>
    <row r="871">
      <c r="A871" s="155"/>
      <c r="B871" s="155"/>
      <c r="C871" s="813"/>
      <c r="D871" s="155"/>
      <c r="E871" s="858"/>
      <c r="F871" s="155"/>
      <c r="G871" s="858"/>
      <c r="H871" s="155"/>
      <c r="I871" s="155"/>
      <c r="J871" s="155"/>
      <c r="K871" s="155"/>
      <c r="L871" s="155"/>
      <c r="M871" s="155"/>
      <c r="N871" s="155"/>
      <c r="O871" s="155"/>
      <c r="P871" s="155"/>
      <c r="Q871" s="155"/>
      <c r="R871" s="155"/>
      <c r="S871" s="155"/>
      <c r="T871" s="155"/>
      <c r="U871" s="155"/>
      <c r="V871" s="155"/>
      <c r="W871" s="155"/>
      <c r="X871" s="155"/>
      <c r="Y871" s="155"/>
      <c r="Z871" s="155"/>
      <c r="AA871" s="155"/>
      <c r="AB871" s="155"/>
    </row>
    <row r="872">
      <c r="A872" s="155"/>
      <c r="B872" s="155"/>
      <c r="C872" s="813"/>
      <c r="D872" s="155"/>
      <c r="E872" s="858"/>
      <c r="F872" s="155"/>
      <c r="G872" s="858"/>
      <c r="H872" s="155"/>
      <c r="I872" s="155"/>
      <c r="J872" s="155"/>
      <c r="K872" s="155"/>
      <c r="L872" s="155"/>
      <c r="M872" s="155"/>
      <c r="N872" s="155"/>
      <c r="O872" s="155"/>
      <c r="P872" s="155"/>
      <c r="Q872" s="155"/>
      <c r="R872" s="155"/>
      <c r="S872" s="155"/>
      <c r="T872" s="155"/>
      <c r="U872" s="155"/>
      <c r="V872" s="155"/>
      <c r="W872" s="155"/>
      <c r="X872" s="155"/>
      <c r="Y872" s="155"/>
      <c r="Z872" s="155"/>
      <c r="AA872" s="155"/>
      <c r="AB872" s="155"/>
    </row>
    <row r="873">
      <c r="A873" s="155"/>
      <c r="B873" s="155"/>
      <c r="C873" s="813"/>
      <c r="D873" s="155"/>
      <c r="E873" s="858"/>
      <c r="F873" s="155"/>
      <c r="G873" s="858"/>
      <c r="H873" s="155"/>
      <c r="I873" s="155"/>
      <c r="J873" s="155"/>
      <c r="K873" s="155"/>
      <c r="L873" s="155"/>
      <c r="M873" s="155"/>
      <c r="N873" s="155"/>
      <c r="O873" s="155"/>
      <c r="P873" s="155"/>
      <c r="Q873" s="155"/>
      <c r="R873" s="155"/>
      <c r="S873" s="155"/>
      <c r="T873" s="155"/>
      <c r="U873" s="155"/>
      <c r="V873" s="155"/>
      <c r="W873" s="155"/>
      <c r="X873" s="155"/>
      <c r="Y873" s="155"/>
      <c r="Z873" s="155"/>
      <c r="AA873" s="155"/>
      <c r="AB873" s="155"/>
    </row>
    <row r="874">
      <c r="A874" s="155"/>
      <c r="B874" s="155"/>
      <c r="C874" s="813"/>
      <c r="D874" s="155"/>
      <c r="E874" s="858"/>
      <c r="F874" s="155"/>
      <c r="G874" s="858"/>
      <c r="H874" s="155"/>
      <c r="I874" s="155"/>
      <c r="J874" s="155"/>
      <c r="K874" s="155"/>
      <c r="L874" s="155"/>
      <c r="M874" s="155"/>
      <c r="N874" s="155"/>
      <c r="O874" s="155"/>
      <c r="P874" s="155"/>
      <c r="Q874" s="155"/>
      <c r="R874" s="155"/>
      <c r="S874" s="155"/>
      <c r="T874" s="155"/>
      <c r="U874" s="155"/>
      <c r="V874" s="155"/>
      <c r="W874" s="155"/>
      <c r="X874" s="155"/>
      <c r="Y874" s="155"/>
      <c r="Z874" s="155"/>
      <c r="AA874" s="155"/>
      <c r="AB874" s="155"/>
    </row>
    <row r="875">
      <c r="A875" s="155"/>
      <c r="B875" s="155"/>
      <c r="C875" s="813"/>
      <c r="D875" s="155"/>
      <c r="E875" s="858"/>
      <c r="F875" s="155"/>
      <c r="G875" s="858"/>
      <c r="H875" s="155"/>
      <c r="I875" s="155"/>
      <c r="J875" s="155"/>
      <c r="K875" s="155"/>
      <c r="L875" s="155"/>
      <c r="M875" s="155"/>
      <c r="N875" s="155"/>
      <c r="O875" s="155"/>
      <c r="P875" s="155"/>
      <c r="Q875" s="155"/>
      <c r="R875" s="155"/>
      <c r="S875" s="155"/>
      <c r="T875" s="155"/>
      <c r="U875" s="155"/>
      <c r="V875" s="155"/>
      <c r="W875" s="155"/>
      <c r="X875" s="155"/>
      <c r="Y875" s="155"/>
      <c r="Z875" s="155"/>
      <c r="AA875" s="155"/>
      <c r="AB875" s="155"/>
    </row>
    <row r="876">
      <c r="A876" s="155"/>
      <c r="B876" s="155"/>
      <c r="C876" s="813"/>
      <c r="D876" s="155"/>
      <c r="E876" s="858"/>
      <c r="F876" s="155"/>
      <c r="G876" s="858"/>
      <c r="H876" s="155"/>
      <c r="I876" s="155"/>
      <c r="J876" s="155"/>
      <c r="K876" s="155"/>
      <c r="L876" s="155"/>
      <c r="M876" s="155"/>
      <c r="N876" s="155"/>
      <c r="O876" s="155"/>
      <c r="P876" s="155"/>
      <c r="Q876" s="155"/>
      <c r="R876" s="155"/>
      <c r="S876" s="155"/>
      <c r="T876" s="155"/>
      <c r="U876" s="155"/>
      <c r="V876" s="155"/>
      <c r="W876" s="155"/>
      <c r="X876" s="155"/>
      <c r="Y876" s="155"/>
      <c r="Z876" s="155"/>
      <c r="AA876" s="155"/>
      <c r="AB876" s="155"/>
    </row>
    <row r="877">
      <c r="A877" s="155"/>
      <c r="B877" s="155"/>
      <c r="C877" s="813"/>
      <c r="D877" s="155"/>
      <c r="E877" s="858"/>
      <c r="F877" s="155"/>
      <c r="G877" s="858"/>
      <c r="H877" s="155"/>
      <c r="I877" s="155"/>
      <c r="J877" s="155"/>
      <c r="K877" s="155"/>
      <c r="L877" s="155"/>
      <c r="M877" s="155"/>
      <c r="N877" s="155"/>
      <c r="O877" s="155"/>
      <c r="P877" s="155"/>
      <c r="Q877" s="155"/>
      <c r="R877" s="155"/>
      <c r="S877" s="155"/>
      <c r="T877" s="155"/>
      <c r="U877" s="155"/>
      <c r="V877" s="155"/>
      <c r="W877" s="155"/>
      <c r="X877" s="155"/>
      <c r="Y877" s="155"/>
      <c r="Z877" s="155"/>
      <c r="AA877" s="155"/>
      <c r="AB877" s="155"/>
    </row>
    <row r="878">
      <c r="A878" s="155"/>
      <c r="B878" s="155"/>
      <c r="C878" s="813"/>
      <c r="D878" s="155"/>
      <c r="E878" s="858"/>
      <c r="F878" s="155"/>
      <c r="G878" s="858"/>
      <c r="H878" s="155"/>
      <c r="I878" s="155"/>
      <c r="J878" s="155"/>
      <c r="K878" s="155"/>
      <c r="L878" s="155"/>
      <c r="M878" s="155"/>
      <c r="N878" s="155"/>
      <c r="O878" s="155"/>
      <c r="P878" s="155"/>
      <c r="Q878" s="155"/>
      <c r="R878" s="155"/>
      <c r="S878" s="155"/>
      <c r="T878" s="155"/>
      <c r="U878" s="155"/>
      <c r="V878" s="155"/>
      <c r="W878" s="155"/>
      <c r="X878" s="155"/>
      <c r="Y878" s="155"/>
      <c r="Z878" s="155"/>
      <c r="AA878" s="155"/>
      <c r="AB878" s="155"/>
    </row>
    <row r="879">
      <c r="A879" s="155"/>
      <c r="B879" s="155"/>
      <c r="C879" s="813"/>
      <c r="D879" s="155"/>
      <c r="E879" s="858"/>
      <c r="F879" s="155"/>
      <c r="G879" s="858"/>
      <c r="H879" s="155"/>
      <c r="I879" s="155"/>
      <c r="J879" s="155"/>
      <c r="K879" s="155"/>
      <c r="L879" s="155"/>
      <c r="M879" s="155"/>
      <c r="N879" s="155"/>
      <c r="O879" s="155"/>
      <c r="P879" s="155"/>
      <c r="Q879" s="155"/>
      <c r="R879" s="155"/>
      <c r="S879" s="155"/>
      <c r="T879" s="155"/>
      <c r="U879" s="155"/>
      <c r="V879" s="155"/>
      <c r="W879" s="155"/>
      <c r="X879" s="155"/>
      <c r="Y879" s="155"/>
      <c r="Z879" s="155"/>
      <c r="AA879" s="155"/>
      <c r="AB879" s="155"/>
    </row>
    <row r="880">
      <c r="A880" s="155"/>
      <c r="B880" s="155"/>
      <c r="C880" s="813"/>
      <c r="D880" s="155"/>
      <c r="E880" s="858"/>
      <c r="F880" s="155"/>
      <c r="G880" s="858"/>
      <c r="H880" s="155"/>
      <c r="I880" s="155"/>
      <c r="J880" s="155"/>
      <c r="K880" s="155"/>
      <c r="L880" s="155"/>
      <c r="M880" s="155"/>
      <c r="N880" s="155"/>
      <c r="O880" s="155"/>
      <c r="P880" s="155"/>
      <c r="Q880" s="155"/>
      <c r="R880" s="155"/>
      <c r="S880" s="155"/>
      <c r="T880" s="155"/>
      <c r="U880" s="155"/>
      <c r="V880" s="155"/>
      <c r="W880" s="155"/>
      <c r="X880" s="155"/>
      <c r="Y880" s="155"/>
      <c r="Z880" s="155"/>
      <c r="AA880" s="155"/>
      <c r="AB880" s="155"/>
    </row>
    <row r="881">
      <c r="A881" s="155"/>
      <c r="B881" s="155"/>
      <c r="C881" s="813"/>
      <c r="D881" s="155"/>
      <c r="E881" s="858"/>
      <c r="F881" s="155"/>
      <c r="G881" s="858"/>
      <c r="H881" s="155"/>
      <c r="I881" s="155"/>
      <c r="J881" s="155"/>
      <c r="K881" s="155"/>
      <c r="L881" s="155"/>
      <c r="M881" s="155"/>
      <c r="N881" s="155"/>
      <c r="O881" s="155"/>
      <c r="P881" s="155"/>
      <c r="Q881" s="155"/>
      <c r="R881" s="155"/>
      <c r="S881" s="155"/>
      <c r="T881" s="155"/>
      <c r="U881" s="155"/>
      <c r="V881" s="155"/>
      <c r="W881" s="155"/>
      <c r="X881" s="155"/>
      <c r="Y881" s="155"/>
      <c r="Z881" s="155"/>
      <c r="AA881" s="155"/>
      <c r="AB881" s="155"/>
    </row>
    <row r="882">
      <c r="A882" s="155"/>
      <c r="B882" s="155"/>
      <c r="C882" s="813"/>
      <c r="D882" s="155"/>
      <c r="E882" s="858"/>
      <c r="F882" s="155"/>
      <c r="G882" s="858"/>
      <c r="H882" s="155"/>
      <c r="I882" s="155"/>
      <c r="J882" s="155"/>
      <c r="K882" s="155"/>
      <c r="L882" s="155"/>
      <c r="M882" s="155"/>
      <c r="N882" s="155"/>
      <c r="O882" s="155"/>
      <c r="P882" s="155"/>
      <c r="Q882" s="155"/>
      <c r="R882" s="155"/>
      <c r="S882" s="155"/>
      <c r="T882" s="155"/>
      <c r="U882" s="155"/>
      <c r="V882" s="155"/>
      <c r="W882" s="155"/>
      <c r="X882" s="155"/>
      <c r="Y882" s="155"/>
      <c r="Z882" s="155"/>
      <c r="AA882" s="155"/>
      <c r="AB882" s="155"/>
    </row>
    <row r="883">
      <c r="A883" s="155"/>
      <c r="B883" s="155"/>
      <c r="C883" s="813"/>
      <c r="D883" s="155"/>
      <c r="E883" s="858"/>
      <c r="F883" s="155"/>
      <c r="G883" s="858"/>
      <c r="H883" s="155"/>
      <c r="I883" s="155"/>
      <c r="J883" s="155"/>
      <c r="K883" s="155"/>
      <c r="L883" s="155"/>
      <c r="M883" s="155"/>
      <c r="N883" s="155"/>
      <c r="O883" s="155"/>
      <c r="P883" s="155"/>
      <c r="Q883" s="155"/>
      <c r="R883" s="155"/>
      <c r="S883" s="155"/>
      <c r="T883" s="155"/>
      <c r="U883" s="155"/>
      <c r="V883" s="155"/>
      <c r="W883" s="155"/>
      <c r="X883" s="155"/>
      <c r="Y883" s="155"/>
      <c r="Z883" s="155"/>
      <c r="AA883" s="155"/>
      <c r="AB883" s="155"/>
    </row>
    <row r="884">
      <c r="A884" s="155"/>
      <c r="B884" s="155"/>
      <c r="C884" s="813"/>
      <c r="D884" s="155"/>
      <c r="E884" s="858"/>
      <c r="F884" s="155"/>
      <c r="G884" s="858"/>
      <c r="H884" s="155"/>
      <c r="I884" s="155"/>
      <c r="J884" s="155"/>
      <c r="K884" s="155"/>
      <c r="L884" s="155"/>
      <c r="M884" s="155"/>
      <c r="N884" s="155"/>
      <c r="O884" s="155"/>
      <c r="P884" s="155"/>
      <c r="Q884" s="155"/>
      <c r="R884" s="155"/>
      <c r="S884" s="155"/>
      <c r="T884" s="155"/>
      <c r="U884" s="155"/>
      <c r="V884" s="155"/>
      <c r="W884" s="155"/>
      <c r="X884" s="155"/>
      <c r="Y884" s="155"/>
      <c r="Z884" s="155"/>
      <c r="AA884" s="155"/>
      <c r="AB884" s="155"/>
    </row>
    <row r="885">
      <c r="A885" s="155"/>
      <c r="B885" s="155"/>
      <c r="C885" s="813"/>
      <c r="D885" s="155"/>
      <c r="E885" s="858"/>
      <c r="F885" s="155"/>
      <c r="G885" s="858"/>
      <c r="H885" s="155"/>
      <c r="I885" s="155"/>
      <c r="J885" s="155"/>
      <c r="K885" s="155"/>
      <c r="L885" s="155"/>
      <c r="M885" s="155"/>
      <c r="N885" s="155"/>
      <c r="O885" s="155"/>
      <c r="P885" s="155"/>
      <c r="Q885" s="155"/>
      <c r="R885" s="155"/>
      <c r="S885" s="155"/>
      <c r="T885" s="155"/>
      <c r="U885" s="155"/>
      <c r="V885" s="155"/>
      <c r="W885" s="155"/>
      <c r="X885" s="155"/>
      <c r="Y885" s="155"/>
      <c r="Z885" s="155"/>
      <c r="AA885" s="155"/>
      <c r="AB885" s="155"/>
    </row>
    <row r="886">
      <c r="A886" s="155"/>
      <c r="B886" s="155"/>
      <c r="C886" s="813"/>
      <c r="D886" s="155"/>
      <c r="E886" s="858"/>
      <c r="F886" s="155"/>
      <c r="G886" s="858"/>
      <c r="H886" s="155"/>
      <c r="I886" s="155"/>
      <c r="J886" s="155"/>
      <c r="K886" s="155"/>
      <c r="L886" s="155"/>
      <c r="M886" s="155"/>
      <c r="N886" s="155"/>
      <c r="O886" s="155"/>
      <c r="P886" s="155"/>
      <c r="Q886" s="155"/>
      <c r="R886" s="155"/>
      <c r="S886" s="155"/>
      <c r="T886" s="155"/>
      <c r="U886" s="155"/>
      <c r="V886" s="155"/>
      <c r="W886" s="155"/>
      <c r="X886" s="155"/>
      <c r="Y886" s="155"/>
      <c r="Z886" s="155"/>
      <c r="AA886" s="155"/>
      <c r="AB886" s="155"/>
    </row>
    <row r="887">
      <c r="A887" s="155"/>
      <c r="B887" s="155"/>
      <c r="C887" s="813"/>
      <c r="D887" s="155"/>
      <c r="E887" s="858"/>
      <c r="F887" s="155"/>
      <c r="G887" s="858"/>
      <c r="H887" s="155"/>
      <c r="I887" s="155"/>
      <c r="J887" s="155"/>
      <c r="K887" s="155"/>
      <c r="L887" s="155"/>
      <c r="M887" s="155"/>
      <c r="N887" s="155"/>
      <c r="O887" s="155"/>
      <c r="P887" s="155"/>
      <c r="Q887" s="155"/>
      <c r="R887" s="155"/>
      <c r="S887" s="155"/>
      <c r="T887" s="155"/>
      <c r="U887" s="155"/>
      <c r="V887" s="155"/>
      <c r="W887" s="155"/>
      <c r="X887" s="155"/>
      <c r="Y887" s="155"/>
      <c r="Z887" s="155"/>
      <c r="AA887" s="155"/>
      <c r="AB887" s="155"/>
    </row>
    <row r="888">
      <c r="A888" s="155"/>
      <c r="B888" s="155"/>
      <c r="C888" s="813"/>
      <c r="D888" s="155"/>
      <c r="E888" s="858"/>
      <c r="F888" s="155"/>
      <c r="G888" s="858"/>
      <c r="H888" s="155"/>
      <c r="I888" s="155"/>
      <c r="J888" s="155"/>
      <c r="K888" s="155"/>
      <c r="L888" s="155"/>
      <c r="M888" s="155"/>
      <c r="N888" s="155"/>
      <c r="O888" s="155"/>
      <c r="P888" s="155"/>
      <c r="Q888" s="155"/>
      <c r="R888" s="155"/>
      <c r="S888" s="155"/>
      <c r="T888" s="155"/>
      <c r="U888" s="155"/>
      <c r="V888" s="155"/>
      <c r="W888" s="155"/>
      <c r="X888" s="155"/>
      <c r="Y888" s="155"/>
      <c r="Z888" s="155"/>
      <c r="AA888" s="155"/>
      <c r="AB888" s="155"/>
    </row>
    <row r="889">
      <c r="A889" s="155"/>
      <c r="B889" s="155"/>
      <c r="C889" s="813"/>
      <c r="D889" s="155"/>
      <c r="E889" s="858"/>
      <c r="F889" s="155"/>
      <c r="G889" s="858"/>
      <c r="H889" s="155"/>
      <c r="I889" s="155"/>
      <c r="J889" s="155"/>
      <c r="K889" s="155"/>
      <c r="L889" s="155"/>
      <c r="M889" s="155"/>
      <c r="N889" s="155"/>
      <c r="O889" s="155"/>
      <c r="P889" s="155"/>
      <c r="Q889" s="155"/>
      <c r="R889" s="155"/>
      <c r="S889" s="155"/>
      <c r="T889" s="155"/>
      <c r="U889" s="155"/>
      <c r="V889" s="155"/>
      <c r="W889" s="155"/>
      <c r="X889" s="155"/>
      <c r="Y889" s="155"/>
      <c r="Z889" s="155"/>
      <c r="AA889" s="155"/>
      <c r="AB889" s="155"/>
    </row>
    <row r="890">
      <c r="A890" s="155"/>
      <c r="B890" s="155"/>
      <c r="C890" s="813"/>
      <c r="D890" s="155"/>
      <c r="E890" s="858"/>
      <c r="F890" s="155"/>
      <c r="G890" s="858"/>
      <c r="H890" s="155"/>
      <c r="I890" s="155"/>
      <c r="J890" s="155"/>
      <c r="K890" s="155"/>
      <c r="L890" s="155"/>
      <c r="M890" s="155"/>
      <c r="N890" s="155"/>
      <c r="O890" s="155"/>
      <c r="P890" s="155"/>
      <c r="Q890" s="155"/>
      <c r="R890" s="155"/>
      <c r="S890" s="155"/>
      <c r="T890" s="155"/>
      <c r="U890" s="155"/>
      <c r="V890" s="155"/>
      <c r="W890" s="155"/>
      <c r="X890" s="155"/>
      <c r="Y890" s="155"/>
      <c r="Z890" s="155"/>
      <c r="AA890" s="155"/>
      <c r="AB890" s="155"/>
    </row>
    <row r="891">
      <c r="A891" s="155"/>
      <c r="B891" s="155"/>
      <c r="C891" s="813"/>
      <c r="D891" s="155"/>
      <c r="E891" s="858"/>
      <c r="F891" s="155"/>
      <c r="G891" s="858"/>
      <c r="H891" s="155"/>
      <c r="I891" s="155"/>
      <c r="J891" s="155"/>
      <c r="K891" s="155"/>
      <c r="L891" s="155"/>
      <c r="M891" s="155"/>
      <c r="N891" s="155"/>
      <c r="O891" s="155"/>
      <c r="P891" s="155"/>
      <c r="Q891" s="155"/>
      <c r="R891" s="155"/>
      <c r="S891" s="155"/>
      <c r="T891" s="155"/>
      <c r="U891" s="155"/>
      <c r="V891" s="155"/>
      <c r="W891" s="155"/>
      <c r="X891" s="155"/>
      <c r="Y891" s="155"/>
      <c r="Z891" s="155"/>
      <c r="AA891" s="155"/>
      <c r="AB891" s="155"/>
    </row>
    <row r="892">
      <c r="A892" s="155"/>
      <c r="B892" s="155"/>
      <c r="C892" s="813"/>
      <c r="D892" s="155"/>
      <c r="E892" s="858"/>
      <c r="F892" s="155"/>
      <c r="G892" s="858"/>
      <c r="H892" s="155"/>
      <c r="I892" s="155"/>
      <c r="J892" s="155"/>
      <c r="K892" s="155"/>
      <c r="L892" s="155"/>
      <c r="M892" s="155"/>
      <c r="N892" s="155"/>
      <c r="O892" s="155"/>
      <c r="P892" s="155"/>
      <c r="Q892" s="155"/>
      <c r="R892" s="155"/>
      <c r="S892" s="155"/>
      <c r="T892" s="155"/>
      <c r="U892" s="155"/>
      <c r="V892" s="155"/>
      <c r="W892" s="155"/>
      <c r="X892" s="155"/>
      <c r="Y892" s="155"/>
      <c r="Z892" s="155"/>
      <c r="AA892" s="155"/>
      <c r="AB892" s="155"/>
    </row>
    <row r="893">
      <c r="A893" s="155"/>
      <c r="B893" s="155"/>
      <c r="C893" s="813"/>
      <c r="D893" s="155"/>
      <c r="E893" s="858"/>
      <c r="F893" s="155"/>
      <c r="G893" s="858"/>
      <c r="H893" s="155"/>
      <c r="I893" s="155"/>
      <c r="J893" s="155"/>
      <c r="K893" s="155"/>
      <c r="L893" s="155"/>
      <c r="M893" s="155"/>
      <c r="N893" s="155"/>
      <c r="O893" s="155"/>
      <c r="P893" s="155"/>
      <c r="Q893" s="155"/>
      <c r="R893" s="155"/>
      <c r="S893" s="155"/>
      <c r="T893" s="155"/>
      <c r="U893" s="155"/>
      <c r="V893" s="155"/>
      <c r="W893" s="155"/>
      <c r="X893" s="155"/>
      <c r="Y893" s="155"/>
      <c r="Z893" s="155"/>
      <c r="AA893" s="155"/>
      <c r="AB893" s="155"/>
    </row>
    <row r="894">
      <c r="A894" s="155"/>
      <c r="B894" s="155"/>
      <c r="C894" s="813"/>
      <c r="D894" s="155"/>
      <c r="E894" s="858"/>
      <c r="F894" s="155"/>
      <c r="G894" s="858"/>
      <c r="H894" s="155"/>
      <c r="I894" s="155"/>
      <c r="J894" s="155"/>
      <c r="K894" s="155"/>
      <c r="L894" s="155"/>
      <c r="M894" s="155"/>
      <c r="N894" s="155"/>
      <c r="O894" s="155"/>
      <c r="P894" s="155"/>
      <c r="Q894" s="155"/>
      <c r="R894" s="155"/>
      <c r="S894" s="155"/>
      <c r="T894" s="155"/>
      <c r="U894" s="155"/>
      <c r="V894" s="155"/>
      <c r="W894" s="155"/>
      <c r="X894" s="155"/>
      <c r="Y894" s="155"/>
      <c r="Z894" s="155"/>
      <c r="AA894" s="155"/>
      <c r="AB894" s="155"/>
    </row>
    <row r="895">
      <c r="A895" s="155"/>
      <c r="B895" s="155"/>
      <c r="C895" s="813"/>
      <c r="D895" s="155"/>
      <c r="E895" s="858"/>
      <c r="F895" s="155"/>
      <c r="G895" s="858"/>
      <c r="H895" s="155"/>
      <c r="I895" s="155"/>
      <c r="J895" s="155"/>
      <c r="K895" s="155"/>
      <c r="L895" s="155"/>
      <c r="M895" s="155"/>
      <c r="N895" s="155"/>
      <c r="O895" s="155"/>
      <c r="P895" s="155"/>
      <c r="Q895" s="155"/>
      <c r="R895" s="155"/>
      <c r="S895" s="155"/>
      <c r="T895" s="155"/>
      <c r="U895" s="155"/>
      <c r="V895" s="155"/>
      <c r="W895" s="155"/>
      <c r="X895" s="155"/>
      <c r="Y895" s="155"/>
      <c r="Z895" s="155"/>
      <c r="AA895" s="155"/>
      <c r="AB895" s="155"/>
    </row>
    <row r="896">
      <c r="A896" s="155"/>
      <c r="B896" s="155"/>
      <c r="C896" s="813"/>
      <c r="D896" s="155"/>
      <c r="E896" s="858"/>
      <c r="F896" s="155"/>
      <c r="G896" s="858"/>
      <c r="H896" s="155"/>
      <c r="I896" s="155"/>
      <c r="J896" s="155"/>
      <c r="K896" s="155"/>
      <c r="L896" s="155"/>
      <c r="M896" s="155"/>
      <c r="N896" s="155"/>
      <c r="O896" s="155"/>
      <c r="P896" s="155"/>
      <c r="Q896" s="155"/>
      <c r="R896" s="155"/>
      <c r="S896" s="155"/>
      <c r="T896" s="155"/>
      <c r="U896" s="155"/>
      <c r="V896" s="155"/>
      <c r="W896" s="155"/>
      <c r="X896" s="155"/>
      <c r="Y896" s="155"/>
      <c r="Z896" s="155"/>
      <c r="AA896" s="155"/>
      <c r="AB896" s="155"/>
    </row>
    <row r="897">
      <c r="A897" s="155"/>
      <c r="B897" s="155"/>
      <c r="C897" s="813"/>
      <c r="D897" s="155"/>
      <c r="E897" s="858"/>
      <c r="F897" s="155"/>
      <c r="G897" s="858"/>
      <c r="H897" s="155"/>
      <c r="I897" s="155"/>
      <c r="J897" s="155"/>
      <c r="K897" s="155"/>
      <c r="L897" s="155"/>
      <c r="M897" s="155"/>
      <c r="N897" s="155"/>
      <c r="O897" s="155"/>
      <c r="P897" s="155"/>
      <c r="Q897" s="155"/>
      <c r="R897" s="155"/>
      <c r="S897" s="155"/>
      <c r="T897" s="155"/>
      <c r="U897" s="155"/>
      <c r="V897" s="155"/>
      <c r="W897" s="155"/>
      <c r="X897" s="155"/>
      <c r="Y897" s="155"/>
      <c r="Z897" s="155"/>
      <c r="AA897" s="155"/>
      <c r="AB897" s="155"/>
    </row>
    <row r="898">
      <c r="A898" s="155"/>
      <c r="B898" s="155"/>
      <c r="C898" s="813"/>
      <c r="D898" s="155"/>
      <c r="E898" s="858"/>
      <c r="F898" s="155"/>
      <c r="G898" s="858"/>
      <c r="H898" s="155"/>
      <c r="I898" s="155"/>
      <c r="J898" s="155"/>
      <c r="K898" s="155"/>
      <c r="L898" s="155"/>
      <c r="M898" s="155"/>
      <c r="N898" s="155"/>
      <c r="O898" s="155"/>
      <c r="P898" s="155"/>
      <c r="Q898" s="155"/>
      <c r="R898" s="155"/>
      <c r="S898" s="155"/>
      <c r="T898" s="155"/>
      <c r="U898" s="155"/>
      <c r="V898" s="155"/>
      <c r="W898" s="155"/>
      <c r="X898" s="155"/>
      <c r="Y898" s="155"/>
      <c r="Z898" s="155"/>
      <c r="AA898" s="155"/>
      <c r="AB898" s="155"/>
    </row>
    <row r="899">
      <c r="A899" s="155"/>
      <c r="B899" s="155"/>
      <c r="C899" s="813"/>
      <c r="D899" s="155"/>
      <c r="E899" s="858"/>
      <c r="F899" s="155"/>
      <c r="G899" s="858"/>
      <c r="H899" s="155"/>
      <c r="I899" s="155"/>
      <c r="J899" s="155"/>
      <c r="K899" s="155"/>
      <c r="L899" s="155"/>
      <c r="M899" s="155"/>
      <c r="N899" s="155"/>
      <c r="O899" s="155"/>
      <c r="P899" s="155"/>
      <c r="Q899" s="155"/>
      <c r="R899" s="155"/>
      <c r="S899" s="155"/>
      <c r="T899" s="155"/>
      <c r="U899" s="155"/>
      <c r="V899" s="155"/>
      <c r="W899" s="155"/>
      <c r="X899" s="155"/>
      <c r="Y899" s="155"/>
      <c r="Z899" s="155"/>
      <c r="AA899" s="155"/>
      <c r="AB899" s="155"/>
    </row>
    <row r="900">
      <c r="A900" s="155"/>
      <c r="B900" s="155"/>
      <c r="C900" s="813"/>
      <c r="D900" s="155"/>
      <c r="E900" s="858"/>
      <c r="F900" s="155"/>
      <c r="G900" s="858"/>
      <c r="H900" s="155"/>
      <c r="I900" s="155"/>
      <c r="J900" s="155"/>
      <c r="K900" s="155"/>
      <c r="L900" s="155"/>
      <c r="M900" s="155"/>
      <c r="N900" s="155"/>
      <c r="O900" s="155"/>
      <c r="P900" s="155"/>
      <c r="Q900" s="155"/>
      <c r="R900" s="155"/>
      <c r="S900" s="155"/>
      <c r="T900" s="155"/>
      <c r="U900" s="155"/>
      <c r="V900" s="155"/>
      <c r="W900" s="155"/>
      <c r="X900" s="155"/>
      <c r="Y900" s="155"/>
      <c r="Z900" s="155"/>
      <c r="AA900" s="155"/>
      <c r="AB900" s="155"/>
    </row>
    <row r="901">
      <c r="A901" s="155"/>
      <c r="B901" s="155"/>
      <c r="C901" s="813"/>
      <c r="D901" s="155"/>
      <c r="E901" s="858"/>
      <c r="F901" s="155"/>
      <c r="G901" s="858"/>
      <c r="H901" s="155"/>
      <c r="I901" s="155"/>
      <c r="J901" s="155"/>
      <c r="K901" s="155"/>
      <c r="L901" s="155"/>
      <c r="M901" s="155"/>
      <c r="N901" s="155"/>
      <c r="O901" s="155"/>
      <c r="P901" s="155"/>
      <c r="Q901" s="155"/>
      <c r="R901" s="155"/>
      <c r="S901" s="155"/>
      <c r="T901" s="155"/>
      <c r="U901" s="155"/>
      <c r="V901" s="155"/>
      <c r="W901" s="155"/>
      <c r="X901" s="155"/>
      <c r="Y901" s="155"/>
      <c r="Z901" s="155"/>
      <c r="AA901" s="155"/>
      <c r="AB901" s="155"/>
    </row>
    <row r="902">
      <c r="A902" s="155"/>
      <c r="B902" s="155"/>
      <c r="C902" s="813"/>
      <c r="D902" s="155"/>
      <c r="E902" s="858"/>
      <c r="F902" s="155"/>
      <c r="G902" s="858"/>
      <c r="H902" s="155"/>
      <c r="I902" s="155"/>
      <c r="J902" s="155"/>
      <c r="K902" s="155"/>
      <c r="L902" s="155"/>
      <c r="M902" s="155"/>
      <c r="N902" s="155"/>
      <c r="O902" s="155"/>
      <c r="P902" s="155"/>
      <c r="Q902" s="155"/>
      <c r="R902" s="155"/>
      <c r="S902" s="155"/>
      <c r="T902" s="155"/>
      <c r="U902" s="155"/>
      <c r="V902" s="155"/>
      <c r="W902" s="155"/>
      <c r="X902" s="155"/>
      <c r="Y902" s="155"/>
      <c r="Z902" s="155"/>
      <c r="AA902" s="155"/>
      <c r="AB902" s="155"/>
    </row>
    <row r="903">
      <c r="A903" s="155"/>
      <c r="B903" s="155"/>
      <c r="C903" s="813"/>
      <c r="D903" s="155"/>
      <c r="E903" s="858"/>
      <c r="F903" s="155"/>
      <c r="G903" s="858"/>
      <c r="H903" s="155"/>
      <c r="I903" s="155"/>
      <c r="J903" s="155"/>
      <c r="K903" s="155"/>
      <c r="L903" s="155"/>
      <c r="M903" s="155"/>
      <c r="N903" s="155"/>
      <c r="O903" s="155"/>
      <c r="P903" s="155"/>
      <c r="Q903" s="155"/>
      <c r="R903" s="155"/>
      <c r="S903" s="155"/>
      <c r="T903" s="155"/>
      <c r="U903" s="155"/>
      <c r="V903" s="155"/>
      <c r="W903" s="155"/>
      <c r="X903" s="155"/>
      <c r="Y903" s="155"/>
      <c r="Z903" s="155"/>
      <c r="AA903" s="155"/>
      <c r="AB903" s="155"/>
    </row>
    <row r="904">
      <c r="A904" s="155"/>
      <c r="B904" s="155"/>
      <c r="C904" s="813"/>
      <c r="D904" s="155"/>
      <c r="E904" s="858"/>
      <c r="F904" s="155"/>
      <c r="G904" s="858"/>
      <c r="H904" s="155"/>
      <c r="I904" s="155"/>
      <c r="J904" s="155"/>
      <c r="K904" s="155"/>
      <c r="L904" s="155"/>
      <c r="M904" s="155"/>
      <c r="N904" s="155"/>
      <c r="O904" s="155"/>
      <c r="P904" s="155"/>
      <c r="Q904" s="155"/>
      <c r="R904" s="155"/>
      <c r="S904" s="155"/>
      <c r="T904" s="155"/>
      <c r="U904" s="155"/>
      <c r="V904" s="155"/>
      <c r="W904" s="155"/>
      <c r="X904" s="155"/>
      <c r="Y904" s="155"/>
      <c r="Z904" s="155"/>
      <c r="AA904" s="155"/>
      <c r="AB904" s="155"/>
    </row>
    <row r="905">
      <c r="A905" s="155"/>
      <c r="B905" s="155"/>
      <c r="C905" s="813"/>
      <c r="D905" s="155"/>
      <c r="E905" s="858"/>
      <c r="F905" s="155"/>
      <c r="G905" s="858"/>
      <c r="H905" s="155"/>
      <c r="I905" s="155"/>
      <c r="J905" s="155"/>
      <c r="K905" s="155"/>
      <c r="L905" s="155"/>
      <c r="M905" s="155"/>
      <c r="N905" s="155"/>
      <c r="O905" s="155"/>
      <c r="P905" s="155"/>
      <c r="Q905" s="155"/>
      <c r="R905" s="155"/>
      <c r="S905" s="155"/>
      <c r="T905" s="155"/>
      <c r="U905" s="155"/>
      <c r="V905" s="155"/>
      <c r="W905" s="155"/>
      <c r="X905" s="155"/>
      <c r="Y905" s="155"/>
      <c r="Z905" s="155"/>
      <c r="AA905" s="155"/>
      <c r="AB905" s="155"/>
    </row>
    <row r="906">
      <c r="A906" s="155"/>
      <c r="B906" s="155"/>
      <c r="C906" s="813"/>
      <c r="D906" s="155"/>
      <c r="E906" s="858"/>
      <c r="F906" s="155"/>
      <c r="G906" s="858"/>
      <c r="H906" s="155"/>
      <c r="I906" s="155"/>
      <c r="J906" s="155"/>
      <c r="K906" s="155"/>
      <c r="L906" s="155"/>
      <c r="M906" s="155"/>
      <c r="N906" s="155"/>
      <c r="O906" s="155"/>
      <c r="P906" s="155"/>
      <c r="Q906" s="155"/>
      <c r="R906" s="155"/>
      <c r="S906" s="155"/>
      <c r="T906" s="155"/>
      <c r="U906" s="155"/>
      <c r="V906" s="155"/>
      <c r="W906" s="155"/>
      <c r="X906" s="155"/>
      <c r="Y906" s="155"/>
      <c r="Z906" s="155"/>
      <c r="AA906" s="155"/>
      <c r="AB906" s="155"/>
    </row>
    <row r="907">
      <c r="A907" s="155"/>
      <c r="B907" s="155"/>
      <c r="C907" s="813"/>
      <c r="D907" s="155"/>
      <c r="E907" s="858"/>
      <c r="F907" s="155"/>
      <c r="G907" s="858"/>
      <c r="H907" s="155"/>
      <c r="I907" s="155"/>
      <c r="J907" s="155"/>
      <c r="K907" s="155"/>
      <c r="L907" s="155"/>
      <c r="M907" s="155"/>
      <c r="N907" s="155"/>
      <c r="O907" s="155"/>
      <c r="P907" s="155"/>
      <c r="Q907" s="155"/>
      <c r="R907" s="155"/>
      <c r="S907" s="155"/>
      <c r="T907" s="155"/>
      <c r="U907" s="155"/>
      <c r="V907" s="155"/>
      <c r="W907" s="155"/>
      <c r="X907" s="155"/>
      <c r="Y907" s="155"/>
      <c r="Z907" s="155"/>
      <c r="AA907" s="155"/>
      <c r="AB907" s="155"/>
    </row>
    <row r="908">
      <c r="A908" s="155"/>
      <c r="B908" s="155"/>
      <c r="C908" s="813"/>
      <c r="D908" s="155"/>
      <c r="E908" s="858"/>
      <c r="F908" s="155"/>
      <c r="G908" s="858"/>
      <c r="H908" s="155"/>
      <c r="I908" s="155"/>
      <c r="J908" s="155"/>
      <c r="K908" s="155"/>
      <c r="L908" s="155"/>
      <c r="M908" s="155"/>
      <c r="N908" s="155"/>
      <c r="O908" s="155"/>
      <c r="P908" s="155"/>
      <c r="Q908" s="155"/>
      <c r="R908" s="155"/>
      <c r="S908" s="155"/>
      <c r="T908" s="155"/>
      <c r="U908" s="155"/>
      <c r="V908" s="155"/>
      <c r="W908" s="155"/>
      <c r="X908" s="155"/>
      <c r="Y908" s="155"/>
      <c r="Z908" s="155"/>
      <c r="AA908" s="155"/>
      <c r="AB908" s="155"/>
    </row>
    <row r="909">
      <c r="A909" s="155"/>
      <c r="B909" s="155"/>
      <c r="C909" s="813"/>
      <c r="D909" s="155"/>
      <c r="E909" s="858"/>
      <c r="F909" s="155"/>
      <c r="G909" s="858"/>
      <c r="H909" s="155"/>
      <c r="I909" s="155"/>
      <c r="J909" s="155"/>
      <c r="K909" s="155"/>
      <c r="L909" s="155"/>
      <c r="M909" s="155"/>
      <c r="N909" s="155"/>
      <c r="O909" s="155"/>
      <c r="P909" s="155"/>
      <c r="Q909" s="155"/>
      <c r="R909" s="155"/>
      <c r="S909" s="155"/>
      <c r="T909" s="155"/>
      <c r="U909" s="155"/>
      <c r="V909" s="155"/>
      <c r="W909" s="155"/>
      <c r="X909" s="155"/>
      <c r="Y909" s="155"/>
      <c r="Z909" s="155"/>
      <c r="AA909" s="155"/>
      <c r="AB909" s="155"/>
    </row>
    <row r="910">
      <c r="A910" s="155"/>
      <c r="B910" s="155"/>
      <c r="C910" s="813"/>
      <c r="D910" s="155"/>
      <c r="E910" s="858"/>
      <c r="F910" s="155"/>
      <c r="G910" s="858"/>
      <c r="H910" s="155"/>
      <c r="I910" s="155"/>
      <c r="J910" s="155"/>
      <c r="K910" s="155"/>
      <c r="L910" s="155"/>
      <c r="M910" s="155"/>
      <c r="N910" s="155"/>
      <c r="O910" s="155"/>
      <c r="P910" s="155"/>
      <c r="Q910" s="155"/>
      <c r="R910" s="155"/>
      <c r="S910" s="155"/>
      <c r="T910" s="155"/>
      <c r="U910" s="155"/>
      <c r="V910" s="155"/>
      <c r="W910" s="155"/>
      <c r="X910" s="155"/>
      <c r="Y910" s="155"/>
      <c r="Z910" s="155"/>
      <c r="AA910" s="155"/>
      <c r="AB910" s="155"/>
    </row>
    <row r="911">
      <c r="A911" s="155"/>
      <c r="B911" s="155"/>
      <c r="C911" s="813"/>
      <c r="D911" s="155"/>
      <c r="E911" s="858"/>
      <c r="F911" s="155"/>
      <c r="G911" s="858"/>
      <c r="H911" s="155"/>
      <c r="I911" s="155"/>
      <c r="J911" s="155"/>
      <c r="K911" s="155"/>
      <c r="L911" s="155"/>
      <c r="M911" s="155"/>
      <c r="N911" s="155"/>
      <c r="O911" s="155"/>
      <c r="P911" s="155"/>
      <c r="Q911" s="155"/>
      <c r="R911" s="155"/>
      <c r="S911" s="155"/>
      <c r="T911" s="155"/>
      <c r="U911" s="155"/>
      <c r="V911" s="155"/>
      <c r="W911" s="155"/>
      <c r="X911" s="155"/>
      <c r="Y911" s="155"/>
      <c r="Z911" s="155"/>
      <c r="AA911" s="155"/>
      <c r="AB911" s="155"/>
    </row>
    <row r="912">
      <c r="A912" s="155"/>
      <c r="B912" s="155"/>
      <c r="C912" s="813"/>
      <c r="D912" s="155"/>
      <c r="E912" s="858"/>
      <c r="F912" s="155"/>
      <c r="G912" s="858"/>
      <c r="H912" s="155"/>
      <c r="I912" s="155"/>
      <c r="J912" s="155"/>
      <c r="K912" s="155"/>
      <c r="L912" s="155"/>
      <c r="M912" s="155"/>
      <c r="N912" s="155"/>
      <c r="O912" s="155"/>
      <c r="P912" s="155"/>
      <c r="Q912" s="155"/>
      <c r="R912" s="155"/>
      <c r="S912" s="155"/>
      <c r="T912" s="155"/>
      <c r="U912" s="155"/>
      <c r="V912" s="155"/>
      <c r="W912" s="155"/>
      <c r="X912" s="155"/>
      <c r="Y912" s="155"/>
      <c r="Z912" s="155"/>
      <c r="AA912" s="155"/>
      <c r="AB912" s="155"/>
    </row>
    <row r="913">
      <c r="A913" s="155"/>
      <c r="B913" s="155"/>
      <c r="C913" s="813"/>
      <c r="D913" s="155"/>
      <c r="E913" s="858"/>
      <c r="F913" s="155"/>
      <c r="G913" s="858"/>
      <c r="H913" s="155"/>
      <c r="I913" s="155"/>
      <c r="J913" s="155"/>
      <c r="K913" s="155"/>
      <c r="L913" s="155"/>
      <c r="M913" s="155"/>
      <c r="N913" s="155"/>
      <c r="O913" s="155"/>
      <c r="P913" s="155"/>
      <c r="Q913" s="155"/>
      <c r="R913" s="155"/>
      <c r="S913" s="155"/>
      <c r="T913" s="155"/>
      <c r="U913" s="155"/>
      <c r="V913" s="155"/>
      <c r="W913" s="155"/>
      <c r="X913" s="155"/>
      <c r="Y913" s="155"/>
      <c r="Z913" s="155"/>
      <c r="AA913" s="155"/>
      <c r="AB913" s="155"/>
    </row>
    <row r="914">
      <c r="A914" s="155"/>
      <c r="B914" s="155"/>
      <c r="C914" s="813"/>
      <c r="D914" s="155"/>
      <c r="E914" s="858"/>
      <c r="F914" s="155"/>
      <c r="G914" s="858"/>
      <c r="H914" s="155"/>
      <c r="I914" s="155"/>
      <c r="J914" s="155"/>
      <c r="K914" s="155"/>
      <c r="L914" s="155"/>
      <c r="M914" s="155"/>
      <c r="N914" s="155"/>
      <c r="O914" s="155"/>
      <c r="P914" s="155"/>
      <c r="Q914" s="155"/>
      <c r="R914" s="155"/>
      <c r="S914" s="155"/>
      <c r="T914" s="155"/>
      <c r="U914" s="155"/>
      <c r="V914" s="155"/>
      <c r="W914" s="155"/>
      <c r="X914" s="155"/>
      <c r="Y914" s="155"/>
      <c r="Z914" s="155"/>
      <c r="AA914" s="155"/>
      <c r="AB914" s="155"/>
    </row>
    <row r="915">
      <c r="A915" s="155"/>
      <c r="B915" s="155"/>
      <c r="C915" s="813"/>
      <c r="D915" s="155"/>
      <c r="E915" s="858"/>
      <c r="F915" s="155"/>
      <c r="G915" s="858"/>
      <c r="H915" s="155"/>
      <c r="I915" s="155"/>
      <c r="J915" s="155"/>
      <c r="K915" s="155"/>
      <c r="L915" s="155"/>
      <c r="M915" s="155"/>
      <c r="N915" s="155"/>
      <c r="O915" s="155"/>
      <c r="P915" s="155"/>
      <c r="Q915" s="155"/>
      <c r="R915" s="155"/>
      <c r="S915" s="155"/>
      <c r="T915" s="155"/>
      <c r="U915" s="155"/>
      <c r="V915" s="155"/>
      <c r="W915" s="155"/>
      <c r="X915" s="155"/>
      <c r="Y915" s="155"/>
      <c r="Z915" s="155"/>
      <c r="AA915" s="155"/>
      <c r="AB915" s="155"/>
    </row>
    <row r="916">
      <c r="A916" s="155"/>
      <c r="B916" s="155"/>
      <c r="C916" s="813"/>
      <c r="D916" s="155"/>
      <c r="E916" s="858"/>
      <c r="F916" s="155"/>
      <c r="G916" s="858"/>
      <c r="H916" s="155"/>
      <c r="I916" s="155"/>
      <c r="J916" s="155"/>
      <c r="K916" s="155"/>
      <c r="L916" s="155"/>
      <c r="M916" s="155"/>
      <c r="N916" s="155"/>
      <c r="O916" s="155"/>
      <c r="P916" s="155"/>
      <c r="Q916" s="155"/>
      <c r="R916" s="155"/>
      <c r="S916" s="155"/>
      <c r="T916" s="155"/>
      <c r="U916" s="155"/>
      <c r="V916" s="155"/>
      <c r="W916" s="155"/>
      <c r="X916" s="155"/>
      <c r="Y916" s="155"/>
      <c r="Z916" s="155"/>
      <c r="AA916" s="155"/>
      <c r="AB916" s="155"/>
    </row>
    <row r="917">
      <c r="A917" s="155"/>
      <c r="B917" s="155"/>
      <c r="C917" s="813"/>
      <c r="D917" s="155"/>
      <c r="E917" s="858"/>
      <c r="F917" s="155"/>
      <c r="G917" s="858"/>
      <c r="H917" s="155"/>
      <c r="I917" s="155"/>
      <c r="J917" s="155"/>
      <c r="K917" s="155"/>
      <c r="L917" s="155"/>
      <c r="M917" s="155"/>
      <c r="N917" s="155"/>
      <c r="O917" s="155"/>
      <c r="P917" s="155"/>
      <c r="Q917" s="155"/>
      <c r="R917" s="155"/>
      <c r="S917" s="155"/>
      <c r="T917" s="155"/>
      <c r="U917" s="155"/>
      <c r="V917" s="155"/>
      <c r="W917" s="155"/>
      <c r="X917" s="155"/>
      <c r="Y917" s="155"/>
      <c r="Z917" s="155"/>
      <c r="AA917" s="155"/>
      <c r="AB917" s="155"/>
    </row>
    <row r="918">
      <c r="A918" s="155"/>
      <c r="B918" s="155"/>
      <c r="C918" s="813"/>
      <c r="D918" s="155"/>
      <c r="E918" s="858"/>
      <c r="F918" s="155"/>
      <c r="G918" s="858"/>
      <c r="H918" s="155"/>
      <c r="I918" s="155"/>
      <c r="J918" s="155"/>
      <c r="K918" s="155"/>
      <c r="L918" s="155"/>
      <c r="M918" s="155"/>
      <c r="N918" s="155"/>
      <c r="O918" s="155"/>
      <c r="P918" s="155"/>
      <c r="Q918" s="155"/>
      <c r="R918" s="155"/>
      <c r="S918" s="155"/>
      <c r="T918" s="155"/>
      <c r="U918" s="155"/>
      <c r="V918" s="155"/>
      <c r="W918" s="155"/>
      <c r="X918" s="155"/>
      <c r="Y918" s="155"/>
      <c r="Z918" s="155"/>
      <c r="AA918" s="155"/>
      <c r="AB918" s="155"/>
    </row>
    <row r="919">
      <c r="A919" s="155"/>
      <c r="B919" s="155"/>
      <c r="C919" s="813"/>
      <c r="D919" s="155"/>
      <c r="E919" s="858"/>
      <c r="F919" s="155"/>
      <c r="G919" s="858"/>
      <c r="H919" s="155"/>
      <c r="I919" s="155"/>
      <c r="J919" s="155"/>
      <c r="K919" s="155"/>
      <c r="L919" s="155"/>
      <c r="M919" s="155"/>
      <c r="N919" s="155"/>
      <c r="O919" s="155"/>
      <c r="P919" s="155"/>
      <c r="Q919" s="155"/>
      <c r="R919" s="155"/>
      <c r="S919" s="155"/>
      <c r="T919" s="155"/>
      <c r="U919" s="155"/>
      <c r="V919" s="155"/>
      <c r="W919" s="155"/>
      <c r="X919" s="155"/>
      <c r="Y919" s="155"/>
      <c r="Z919" s="155"/>
      <c r="AA919" s="155"/>
      <c r="AB919" s="155"/>
    </row>
    <row r="920">
      <c r="A920" s="155"/>
      <c r="B920" s="155"/>
      <c r="C920" s="813"/>
      <c r="D920" s="155"/>
      <c r="E920" s="858"/>
      <c r="F920" s="155"/>
      <c r="G920" s="858"/>
      <c r="H920" s="155"/>
      <c r="I920" s="155"/>
      <c r="J920" s="155"/>
      <c r="K920" s="155"/>
      <c r="L920" s="155"/>
      <c r="M920" s="155"/>
      <c r="N920" s="155"/>
      <c r="O920" s="155"/>
      <c r="P920" s="155"/>
      <c r="Q920" s="155"/>
      <c r="R920" s="155"/>
      <c r="S920" s="155"/>
      <c r="T920" s="155"/>
      <c r="U920" s="155"/>
      <c r="V920" s="155"/>
      <c r="W920" s="155"/>
      <c r="X920" s="155"/>
      <c r="Y920" s="155"/>
      <c r="Z920" s="155"/>
      <c r="AA920" s="155"/>
      <c r="AB920" s="155"/>
    </row>
    <row r="921">
      <c r="A921" s="155"/>
      <c r="B921" s="155"/>
      <c r="C921" s="813"/>
      <c r="D921" s="155"/>
      <c r="E921" s="858"/>
      <c r="F921" s="155"/>
      <c r="G921" s="858"/>
      <c r="H921" s="155"/>
      <c r="I921" s="155"/>
      <c r="J921" s="155"/>
      <c r="K921" s="155"/>
      <c r="L921" s="155"/>
      <c r="M921" s="155"/>
      <c r="N921" s="155"/>
      <c r="O921" s="155"/>
      <c r="P921" s="155"/>
      <c r="Q921" s="155"/>
      <c r="R921" s="155"/>
      <c r="S921" s="155"/>
      <c r="T921" s="155"/>
      <c r="U921" s="155"/>
      <c r="V921" s="155"/>
      <c r="W921" s="155"/>
      <c r="X921" s="155"/>
      <c r="Y921" s="155"/>
      <c r="Z921" s="155"/>
      <c r="AA921" s="155"/>
      <c r="AB921" s="155"/>
    </row>
    <row r="922">
      <c r="A922" s="155"/>
      <c r="B922" s="155"/>
      <c r="C922" s="813"/>
      <c r="D922" s="155"/>
      <c r="E922" s="858"/>
      <c r="F922" s="155"/>
      <c r="G922" s="858"/>
      <c r="H922" s="155"/>
      <c r="I922" s="155"/>
      <c r="J922" s="155"/>
      <c r="K922" s="155"/>
      <c r="L922" s="155"/>
      <c r="M922" s="155"/>
      <c r="N922" s="155"/>
      <c r="O922" s="155"/>
      <c r="P922" s="155"/>
      <c r="Q922" s="155"/>
      <c r="R922" s="155"/>
      <c r="S922" s="155"/>
      <c r="T922" s="155"/>
      <c r="U922" s="155"/>
      <c r="V922" s="155"/>
      <c r="W922" s="155"/>
      <c r="X922" s="155"/>
      <c r="Y922" s="155"/>
      <c r="Z922" s="155"/>
      <c r="AA922" s="155"/>
      <c r="AB922" s="155"/>
    </row>
    <row r="923">
      <c r="A923" s="155"/>
      <c r="B923" s="155"/>
      <c r="C923" s="813"/>
      <c r="D923" s="155"/>
      <c r="E923" s="858"/>
      <c r="F923" s="155"/>
      <c r="G923" s="858"/>
      <c r="H923" s="155"/>
      <c r="I923" s="155"/>
      <c r="J923" s="155"/>
      <c r="K923" s="155"/>
      <c r="L923" s="155"/>
      <c r="M923" s="155"/>
      <c r="N923" s="155"/>
      <c r="O923" s="155"/>
      <c r="P923" s="155"/>
      <c r="Q923" s="155"/>
      <c r="R923" s="155"/>
      <c r="S923" s="155"/>
      <c r="T923" s="155"/>
      <c r="U923" s="155"/>
      <c r="V923" s="155"/>
      <c r="W923" s="155"/>
      <c r="X923" s="155"/>
      <c r="Y923" s="155"/>
      <c r="Z923" s="155"/>
      <c r="AA923" s="155"/>
      <c r="AB923" s="155"/>
    </row>
    <row r="924">
      <c r="A924" s="155"/>
      <c r="B924" s="155"/>
      <c r="C924" s="813"/>
      <c r="D924" s="155"/>
      <c r="E924" s="858"/>
      <c r="F924" s="155"/>
      <c r="G924" s="858"/>
      <c r="H924" s="155"/>
      <c r="I924" s="155"/>
      <c r="J924" s="155"/>
      <c r="K924" s="155"/>
      <c r="L924" s="155"/>
      <c r="M924" s="155"/>
      <c r="N924" s="155"/>
      <c r="O924" s="155"/>
      <c r="P924" s="155"/>
      <c r="Q924" s="155"/>
      <c r="R924" s="155"/>
      <c r="S924" s="155"/>
      <c r="T924" s="155"/>
      <c r="U924" s="155"/>
      <c r="V924" s="155"/>
      <c r="W924" s="155"/>
      <c r="X924" s="155"/>
      <c r="Y924" s="155"/>
      <c r="Z924" s="155"/>
      <c r="AA924" s="155"/>
      <c r="AB924" s="155"/>
    </row>
    <row r="925">
      <c r="A925" s="155"/>
      <c r="B925" s="155"/>
      <c r="C925" s="813"/>
      <c r="D925" s="155"/>
      <c r="E925" s="858"/>
      <c r="F925" s="155"/>
      <c r="G925" s="858"/>
      <c r="H925" s="155"/>
      <c r="I925" s="155"/>
      <c r="J925" s="155"/>
      <c r="K925" s="155"/>
      <c r="L925" s="155"/>
      <c r="M925" s="155"/>
      <c r="N925" s="155"/>
      <c r="O925" s="155"/>
      <c r="P925" s="155"/>
      <c r="Q925" s="155"/>
      <c r="R925" s="155"/>
      <c r="S925" s="155"/>
      <c r="T925" s="155"/>
      <c r="U925" s="155"/>
      <c r="V925" s="155"/>
      <c r="W925" s="155"/>
      <c r="X925" s="155"/>
      <c r="Y925" s="155"/>
      <c r="Z925" s="155"/>
      <c r="AA925" s="155"/>
      <c r="AB925" s="155"/>
    </row>
    <row r="926">
      <c r="A926" s="155"/>
      <c r="B926" s="155"/>
      <c r="C926" s="813"/>
      <c r="D926" s="155"/>
      <c r="E926" s="858"/>
      <c r="F926" s="155"/>
      <c r="G926" s="858"/>
      <c r="H926" s="155"/>
      <c r="I926" s="155"/>
      <c r="J926" s="155"/>
      <c r="K926" s="155"/>
      <c r="L926" s="155"/>
      <c r="M926" s="155"/>
      <c r="N926" s="155"/>
      <c r="O926" s="155"/>
      <c r="P926" s="155"/>
      <c r="Q926" s="155"/>
      <c r="R926" s="155"/>
      <c r="S926" s="155"/>
      <c r="T926" s="155"/>
      <c r="U926" s="155"/>
      <c r="V926" s="155"/>
      <c r="W926" s="155"/>
      <c r="X926" s="155"/>
      <c r="Y926" s="155"/>
      <c r="Z926" s="155"/>
      <c r="AA926" s="155"/>
      <c r="AB926" s="155"/>
    </row>
    <row r="927">
      <c r="A927" s="155"/>
      <c r="B927" s="155"/>
      <c r="C927" s="813"/>
      <c r="D927" s="155"/>
      <c r="E927" s="858"/>
      <c r="F927" s="155"/>
      <c r="G927" s="858"/>
      <c r="H927" s="155"/>
      <c r="I927" s="155"/>
      <c r="J927" s="155"/>
      <c r="K927" s="155"/>
      <c r="L927" s="155"/>
      <c r="M927" s="155"/>
      <c r="N927" s="155"/>
      <c r="O927" s="155"/>
      <c r="P927" s="155"/>
      <c r="Q927" s="155"/>
      <c r="R927" s="155"/>
      <c r="S927" s="155"/>
      <c r="T927" s="155"/>
      <c r="U927" s="155"/>
      <c r="V927" s="155"/>
      <c r="W927" s="155"/>
      <c r="X927" s="155"/>
      <c r="Y927" s="155"/>
      <c r="Z927" s="155"/>
      <c r="AA927" s="155"/>
      <c r="AB927" s="155"/>
    </row>
    <row r="928">
      <c r="A928" s="155"/>
      <c r="B928" s="155"/>
      <c r="C928" s="813"/>
      <c r="D928" s="155"/>
      <c r="E928" s="858"/>
      <c r="F928" s="155"/>
      <c r="G928" s="858"/>
      <c r="H928" s="155"/>
      <c r="I928" s="155"/>
      <c r="J928" s="155"/>
      <c r="K928" s="155"/>
      <c r="L928" s="155"/>
      <c r="M928" s="155"/>
      <c r="N928" s="155"/>
      <c r="O928" s="155"/>
      <c r="P928" s="155"/>
      <c r="Q928" s="155"/>
      <c r="R928" s="155"/>
      <c r="S928" s="155"/>
      <c r="T928" s="155"/>
      <c r="U928" s="155"/>
      <c r="V928" s="155"/>
      <c r="W928" s="155"/>
      <c r="X928" s="155"/>
      <c r="Y928" s="155"/>
      <c r="Z928" s="155"/>
      <c r="AA928" s="155"/>
      <c r="AB928" s="155"/>
    </row>
    <row r="929">
      <c r="A929" s="155"/>
      <c r="B929" s="155"/>
      <c r="C929" s="813"/>
      <c r="D929" s="155"/>
      <c r="E929" s="858"/>
      <c r="F929" s="155"/>
      <c r="G929" s="858"/>
      <c r="H929" s="155"/>
      <c r="I929" s="155"/>
      <c r="J929" s="155"/>
      <c r="K929" s="155"/>
      <c r="L929" s="155"/>
      <c r="M929" s="155"/>
      <c r="N929" s="155"/>
      <c r="O929" s="155"/>
      <c r="P929" s="155"/>
      <c r="Q929" s="155"/>
      <c r="R929" s="155"/>
      <c r="S929" s="155"/>
      <c r="T929" s="155"/>
      <c r="U929" s="155"/>
      <c r="V929" s="155"/>
      <c r="W929" s="155"/>
      <c r="X929" s="155"/>
      <c r="Y929" s="155"/>
      <c r="Z929" s="155"/>
      <c r="AA929" s="155"/>
      <c r="AB929" s="155"/>
    </row>
    <row r="930">
      <c r="A930" s="155"/>
      <c r="B930" s="155"/>
      <c r="C930" s="813"/>
      <c r="D930" s="155"/>
      <c r="E930" s="858"/>
      <c r="F930" s="155"/>
      <c r="G930" s="858"/>
      <c r="H930" s="155"/>
      <c r="I930" s="155"/>
      <c r="J930" s="155"/>
      <c r="K930" s="155"/>
      <c r="L930" s="155"/>
      <c r="M930" s="155"/>
      <c r="N930" s="155"/>
      <c r="O930" s="155"/>
      <c r="P930" s="155"/>
      <c r="Q930" s="155"/>
      <c r="R930" s="155"/>
      <c r="S930" s="155"/>
      <c r="T930" s="155"/>
      <c r="U930" s="155"/>
      <c r="V930" s="155"/>
      <c r="W930" s="155"/>
      <c r="X930" s="155"/>
      <c r="Y930" s="155"/>
      <c r="Z930" s="155"/>
      <c r="AA930" s="155"/>
      <c r="AB930" s="155"/>
    </row>
    <row r="931">
      <c r="A931" s="155"/>
      <c r="B931" s="155"/>
      <c r="C931" s="813"/>
      <c r="D931" s="155"/>
      <c r="E931" s="858"/>
      <c r="F931" s="155"/>
      <c r="G931" s="858"/>
      <c r="H931" s="155"/>
      <c r="I931" s="155"/>
      <c r="J931" s="155"/>
      <c r="K931" s="155"/>
      <c r="L931" s="155"/>
      <c r="M931" s="155"/>
      <c r="N931" s="155"/>
      <c r="O931" s="155"/>
      <c r="P931" s="155"/>
      <c r="Q931" s="155"/>
      <c r="R931" s="155"/>
      <c r="S931" s="155"/>
      <c r="T931" s="155"/>
      <c r="U931" s="155"/>
      <c r="V931" s="155"/>
      <c r="W931" s="155"/>
      <c r="X931" s="155"/>
      <c r="Y931" s="155"/>
      <c r="Z931" s="155"/>
      <c r="AA931" s="155"/>
      <c r="AB931" s="155"/>
    </row>
    <row r="932">
      <c r="A932" s="155"/>
      <c r="B932" s="155"/>
      <c r="C932" s="813"/>
      <c r="D932" s="155"/>
      <c r="E932" s="858"/>
      <c r="F932" s="155"/>
      <c r="G932" s="858"/>
      <c r="H932" s="155"/>
      <c r="I932" s="155"/>
      <c r="J932" s="155"/>
      <c r="K932" s="155"/>
      <c r="L932" s="155"/>
      <c r="M932" s="155"/>
      <c r="N932" s="155"/>
      <c r="O932" s="155"/>
      <c r="P932" s="155"/>
      <c r="Q932" s="155"/>
      <c r="R932" s="155"/>
      <c r="S932" s="155"/>
      <c r="T932" s="155"/>
      <c r="U932" s="155"/>
      <c r="V932" s="155"/>
      <c r="W932" s="155"/>
      <c r="X932" s="155"/>
      <c r="Y932" s="155"/>
      <c r="Z932" s="155"/>
      <c r="AA932" s="155"/>
      <c r="AB932" s="155"/>
    </row>
    <row r="933">
      <c r="A933" s="155"/>
      <c r="B933" s="155"/>
      <c r="C933" s="813"/>
      <c r="D933" s="155"/>
      <c r="E933" s="858"/>
      <c r="F933" s="155"/>
      <c r="G933" s="858"/>
      <c r="H933" s="155"/>
      <c r="I933" s="155"/>
      <c r="J933" s="155"/>
      <c r="K933" s="155"/>
      <c r="L933" s="155"/>
      <c r="M933" s="155"/>
      <c r="N933" s="155"/>
      <c r="O933" s="155"/>
      <c r="P933" s="155"/>
      <c r="Q933" s="155"/>
      <c r="R933" s="155"/>
      <c r="S933" s="155"/>
      <c r="T933" s="155"/>
      <c r="U933" s="155"/>
      <c r="V933" s="155"/>
      <c r="W933" s="155"/>
      <c r="X933" s="155"/>
      <c r="Y933" s="155"/>
      <c r="Z933" s="155"/>
      <c r="AA933" s="155"/>
      <c r="AB933" s="155"/>
    </row>
    <row r="934">
      <c r="A934" s="155"/>
      <c r="B934" s="155"/>
      <c r="C934" s="813"/>
      <c r="D934" s="155"/>
      <c r="E934" s="858"/>
      <c r="F934" s="155"/>
      <c r="G934" s="858"/>
      <c r="H934" s="155"/>
      <c r="I934" s="155"/>
      <c r="J934" s="155"/>
      <c r="K934" s="155"/>
      <c r="L934" s="155"/>
      <c r="M934" s="155"/>
      <c r="N934" s="155"/>
      <c r="O934" s="155"/>
      <c r="P934" s="155"/>
      <c r="Q934" s="155"/>
      <c r="R934" s="155"/>
      <c r="S934" s="155"/>
      <c r="T934" s="155"/>
      <c r="U934" s="155"/>
      <c r="V934" s="155"/>
      <c r="W934" s="155"/>
      <c r="X934" s="155"/>
      <c r="Y934" s="155"/>
      <c r="Z934" s="155"/>
      <c r="AA934" s="155"/>
      <c r="AB934" s="155"/>
    </row>
    <row r="935">
      <c r="A935" s="155"/>
      <c r="B935" s="155"/>
      <c r="C935" s="813"/>
      <c r="D935" s="155"/>
      <c r="E935" s="858"/>
      <c r="F935" s="155"/>
      <c r="G935" s="858"/>
      <c r="H935" s="155"/>
      <c r="I935" s="155"/>
      <c r="J935" s="155"/>
      <c r="K935" s="155"/>
      <c r="L935" s="155"/>
      <c r="M935" s="155"/>
      <c r="N935" s="155"/>
      <c r="O935" s="155"/>
      <c r="P935" s="155"/>
      <c r="Q935" s="155"/>
      <c r="R935" s="155"/>
      <c r="S935" s="155"/>
      <c r="T935" s="155"/>
      <c r="U935" s="155"/>
      <c r="V935" s="155"/>
      <c r="W935" s="155"/>
      <c r="X935" s="155"/>
      <c r="Y935" s="155"/>
      <c r="Z935" s="155"/>
      <c r="AA935" s="155"/>
      <c r="AB935" s="155"/>
    </row>
    <row r="936">
      <c r="A936" s="155"/>
      <c r="B936" s="155"/>
      <c r="C936" s="813"/>
      <c r="D936" s="155"/>
      <c r="E936" s="858"/>
      <c r="F936" s="155"/>
      <c r="G936" s="858"/>
      <c r="H936" s="155"/>
      <c r="I936" s="155"/>
      <c r="J936" s="155"/>
      <c r="K936" s="155"/>
      <c r="L936" s="155"/>
      <c r="M936" s="155"/>
      <c r="N936" s="155"/>
      <c r="O936" s="155"/>
      <c r="P936" s="155"/>
      <c r="Q936" s="155"/>
      <c r="R936" s="155"/>
      <c r="S936" s="155"/>
      <c r="T936" s="155"/>
      <c r="U936" s="155"/>
      <c r="V936" s="155"/>
      <c r="W936" s="155"/>
      <c r="X936" s="155"/>
      <c r="Y936" s="155"/>
      <c r="Z936" s="155"/>
      <c r="AA936" s="155"/>
      <c r="AB936" s="155"/>
    </row>
    <row r="937">
      <c r="A937" s="155"/>
      <c r="B937" s="155"/>
      <c r="C937" s="813"/>
      <c r="D937" s="155"/>
      <c r="E937" s="858"/>
      <c r="F937" s="155"/>
      <c r="G937" s="858"/>
      <c r="H937" s="155"/>
      <c r="I937" s="155"/>
      <c r="J937" s="155"/>
      <c r="K937" s="155"/>
      <c r="L937" s="155"/>
      <c r="M937" s="155"/>
      <c r="N937" s="155"/>
      <c r="O937" s="155"/>
      <c r="P937" s="155"/>
      <c r="Q937" s="155"/>
      <c r="R937" s="155"/>
      <c r="S937" s="155"/>
      <c r="T937" s="155"/>
      <c r="U937" s="155"/>
      <c r="V937" s="155"/>
      <c r="W937" s="155"/>
      <c r="X937" s="155"/>
      <c r="Y937" s="155"/>
      <c r="Z937" s="155"/>
      <c r="AA937" s="155"/>
      <c r="AB937" s="155"/>
    </row>
    <row r="938">
      <c r="A938" s="155"/>
      <c r="B938" s="155"/>
      <c r="C938" s="813"/>
      <c r="D938" s="155"/>
      <c r="E938" s="858"/>
      <c r="F938" s="155"/>
      <c r="G938" s="858"/>
      <c r="H938" s="155"/>
      <c r="I938" s="155"/>
      <c r="J938" s="155"/>
      <c r="K938" s="155"/>
      <c r="L938" s="155"/>
      <c r="M938" s="155"/>
      <c r="N938" s="155"/>
      <c r="O938" s="155"/>
      <c r="P938" s="155"/>
      <c r="Q938" s="155"/>
      <c r="R938" s="155"/>
      <c r="S938" s="155"/>
      <c r="T938" s="155"/>
      <c r="U938" s="155"/>
      <c r="V938" s="155"/>
      <c r="W938" s="155"/>
      <c r="X938" s="155"/>
      <c r="Y938" s="155"/>
      <c r="Z938" s="155"/>
      <c r="AA938" s="155"/>
      <c r="AB938" s="155"/>
    </row>
    <row r="939">
      <c r="A939" s="155"/>
      <c r="B939" s="155"/>
      <c r="C939" s="813"/>
      <c r="D939" s="155"/>
      <c r="E939" s="858"/>
      <c r="F939" s="155"/>
      <c r="G939" s="858"/>
      <c r="H939" s="155"/>
      <c r="I939" s="155"/>
      <c r="J939" s="155"/>
      <c r="K939" s="155"/>
      <c r="L939" s="155"/>
      <c r="M939" s="155"/>
      <c r="N939" s="155"/>
      <c r="O939" s="155"/>
      <c r="P939" s="155"/>
      <c r="Q939" s="155"/>
      <c r="R939" s="155"/>
      <c r="S939" s="155"/>
      <c r="T939" s="155"/>
      <c r="U939" s="155"/>
      <c r="V939" s="155"/>
      <c r="W939" s="155"/>
      <c r="X939" s="155"/>
      <c r="Y939" s="155"/>
      <c r="Z939" s="155"/>
      <c r="AA939" s="155"/>
      <c r="AB939" s="155"/>
    </row>
    <row r="940">
      <c r="A940" s="155"/>
      <c r="B940" s="155"/>
      <c r="C940" s="813"/>
      <c r="D940" s="155"/>
      <c r="E940" s="858"/>
      <c r="F940" s="155"/>
      <c r="G940" s="858"/>
      <c r="H940" s="155"/>
      <c r="I940" s="155"/>
      <c r="J940" s="155"/>
      <c r="K940" s="155"/>
      <c r="L940" s="155"/>
      <c r="M940" s="155"/>
      <c r="N940" s="155"/>
      <c r="O940" s="155"/>
      <c r="P940" s="155"/>
      <c r="Q940" s="155"/>
      <c r="R940" s="155"/>
      <c r="S940" s="155"/>
      <c r="T940" s="155"/>
      <c r="U940" s="155"/>
      <c r="V940" s="155"/>
      <c r="W940" s="155"/>
      <c r="X940" s="155"/>
      <c r="Y940" s="155"/>
      <c r="Z940" s="155"/>
      <c r="AA940" s="155"/>
      <c r="AB940" s="155"/>
    </row>
    <row r="941">
      <c r="A941" s="155"/>
      <c r="B941" s="155"/>
      <c r="C941" s="813"/>
      <c r="D941" s="155"/>
      <c r="E941" s="858"/>
      <c r="F941" s="155"/>
      <c r="G941" s="858"/>
      <c r="H941" s="155"/>
      <c r="I941" s="155"/>
      <c r="J941" s="155"/>
      <c r="K941" s="155"/>
      <c r="L941" s="155"/>
      <c r="M941" s="155"/>
      <c r="N941" s="155"/>
      <c r="O941" s="155"/>
      <c r="P941" s="155"/>
      <c r="Q941" s="155"/>
      <c r="R941" s="155"/>
      <c r="S941" s="155"/>
      <c r="T941" s="155"/>
      <c r="U941" s="155"/>
      <c r="V941" s="155"/>
      <c r="W941" s="155"/>
      <c r="X941" s="155"/>
      <c r="Y941" s="155"/>
      <c r="Z941" s="155"/>
      <c r="AA941" s="155"/>
      <c r="AB941" s="155"/>
    </row>
    <row r="942">
      <c r="A942" s="155"/>
      <c r="B942" s="155"/>
      <c r="C942" s="813"/>
      <c r="D942" s="155"/>
      <c r="E942" s="858"/>
      <c r="F942" s="155"/>
      <c r="G942" s="858"/>
      <c r="H942" s="155"/>
      <c r="I942" s="155"/>
      <c r="J942" s="155"/>
      <c r="K942" s="155"/>
      <c r="L942" s="155"/>
      <c r="M942" s="155"/>
      <c r="N942" s="155"/>
      <c r="O942" s="155"/>
      <c r="P942" s="155"/>
      <c r="Q942" s="155"/>
      <c r="R942" s="155"/>
      <c r="S942" s="155"/>
      <c r="T942" s="155"/>
      <c r="U942" s="155"/>
      <c r="V942" s="155"/>
      <c r="W942" s="155"/>
      <c r="X942" s="155"/>
      <c r="Y942" s="155"/>
      <c r="Z942" s="155"/>
      <c r="AA942" s="155"/>
      <c r="AB942" s="155"/>
    </row>
    <row r="943">
      <c r="A943" s="155"/>
      <c r="B943" s="155"/>
      <c r="C943" s="813"/>
      <c r="D943" s="155"/>
      <c r="E943" s="858"/>
      <c r="F943" s="155"/>
      <c r="G943" s="858"/>
      <c r="H943" s="155"/>
      <c r="I943" s="155"/>
      <c r="J943" s="155"/>
      <c r="K943" s="155"/>
      <c r="L943" s="155"/>
      <c r="M943" s="155"/>
      <c r="N943" s="155"/>
      <c r="O943" s="155"/>
      <c r="P943" s="155"/>
      <c r="Q943" s="155"/>
      <c r="R943" s="155"/>
      <c r="S943" s="155"/>
      <c r="T943" s="155"/>
      <c r="U943" s="155"/>
      <c r="V943" s="155"/>
      <c r="W943" s="155"/>
      <c r="X943" s="155"/>
      <c r="Y943" s="155"/>
      <c r="Z943" s="155"/>
      <c r="AA943" s="155"/>
      <c r="AB943" s="155"/>
    </row>
    <row r="944">
      <c r="A944" s="155"/>
      <c r="B944" s="155"/>
      <c r="C944" s="813"/>
      <c r="D944" s="155"/>
      <c r="E944" s="858"/>
      <c r="F944" s="155"/>
      <c r="G944" s="858"/>
      <c r="H944" s="155"/>
      <c r="I944" s="155"/>
      <c r="J944" s="155"/>
      <c r="K944" s="155"/>
      <c r="L944" s="155"/>
      <c r="M944" s="155"/>
      <c r="N944" s="155"/>
      <c r="O944" s="155"/>
      <c r="P944" s="155"/>
      <c r="Q944" s="155"/>
      <c r="R944" s="155"/>
      <c r="S944" s="155"/>
      <c r="T944" s="155"/>
      <c r="U944" s="155"/>
      <c r="V944" s="155"/>
      <c r="W944" s="155"/>
      <c r="X944" s="155"/>
      <c r="Y944" s="155"/>
      <c r="Z944" s="155"/>
      <c r="AA944" s="155"/>
      <c r="AB944" s="155"/>
    </row>
    <row r="945">
      <c r="A945" s="155"/>
      <c r="B945" s="155"/>
      <c r="C945" s="813"/>
      <c r="D945" s="155"/>
      <c r="E945" s="858"/>
      <c r="F945" s="155"/>
      <c r="G945" s="858"/>
      <c r="H945" s="155"/>
      <c r="I945" s="155"/>
      <c r="J945" s="155"/>
      <c r="K945" s="155"/>
      <c r="L945" s="155"/>
      <c r="M945" s="155"/>
      <c r="N945" s="155"/>
      <c r="O945" s="155"/>
      <c r="P945" s="155"/>
      <c r="Q945" s="155"/>
      <c r="R945" s="155"/>
      <c r="S945" s="155"/>
      <c r="T945" s="155"/>
      <c r="U945" s="155"/>
      <c r="V945" s="155"/>
      <c r="W945" s="155"/>
      <c r="X945" s="155"/>
      <c r="Y945" s="155"/>
      <c r="Z945" s="155"/>
      <c r="AA945" s="155"/>
      <c r="AB945" s="155"/>
    </row>
    <row r="946">
      <c r="A946" s="155"/>
      <c r="B946" s="155"/>
      <c r="C946" s="813"/>
      <c r="D946" s="155"/>
      <c r="E946" s="858"/>
      <c r="F946" s="155"/>
      <c r="G946" s="858"/>
      <c r="H946" s="155"/>
      <c r="I946" s="155"/>
      <c r="J946" s="155"/>
      <c r="K946" s="155"/>
      <c r="L946" s="155"/>
      <c r="M946" s="155"/>
      <c r="N946" s="155"/>
      <c r="O946" s="155"/>
      <c r="P946" s="155"/>
      <c r="Q946" s="155"/>
      <c r="R946" s="155"/>
      <c r="S946" s="155"/>
      <c r="T946" s="155"/>
      <c r="U946" s="155"/>
      <c r="V946" s="155"/>
      <c r="W946" s="155"/>
      <c r="X946" s="155"/>
      <c r="Y946" s="155"/>
      <c r="Z946" s="155"/>
      <c r="AA946" s="155"/>
      <c r="AB946" s="155"/>
    </row>
    <row r="947">
      <c r="A947" s="155"/>
      <c r="B947" s="155"/>
      <c r="C947" s="813"/>
      <c r="D947" s="155"/>
      <c r="E947" s="858"/>
      <c r="F947" s="155"/>
      <c r="G947" s="858"/>
      <c r="H947" s="155"/>
      <c r="I947" s="155"/>
      <c r="J947" s="155"/>
      <c r="K947" s="155"/>
      <c r="L947" s="155"/>
      <c r="M947" s="155"/>
      <c r="N947" s="155"/>
      <c r="O947" s="155"/>
      <c r="P947" s="155"/>
      <c r="Q947" s="155"/>
      <c r="R947" s="155"/>
      <c r="S947" s="155"/>
      <c r="T947" s="155"/>
      <c r="U947" s="155"/>
      <c r="V947" s="155"/>
      <c r="W947" s="155"/>
      <c r="X947" s="155"/>
      <c r="Y947" s="155"/>
      <c r="Z947" s="155"/>
      <c r="AA947" s="155"/>
      <c r="AB947" s="155"/>
    </row>
    <row r="948">
      <c r="A948" s="155"/>
      <c r="B948" s="155"/>
      <c r="C948" s="813"/>
      <c r="D948" s="155"/>
      <c r="E948" s="858"/>
      <c r="F948" s="155"/>
      <c r="G948" s="858"/>
      <c r="H948" s="155"/>
      <c r="I948" s="155"/>
      <c r="J948" s="155"/>
      <c r="K948" s="155"/>
      <c r="L948" s="155"/>
      <c r="M948" s="155"/>
      <c r="N948" s="155"/>
      <c r="O948" s="155"/>
      <c r="P948" s="155"/>
      <c r="Q948" s="155"/>
      <c r="R948" s="155"/>
      <c r="S948" s="155"/>
      <c r="T948" s="155"/>
      <c r="U948" s="155"/>
      <c r="V948" s="155"/>
      <c r="W948" s="155"/>
      <c r="X948" s="155"/>
      <c r="Y948" s="155"/>
      <c r="Z948" s="155"/>
      <c r="AA948" s="155"/>
      <c r="AB948" s="155"/>
    </row>
    <row r="949">
      <c r="A949" s="155"/>
      <c r="B949" s="155"/>
      <c r="C949" s="813"/>
      <c r="D949" s="155"/>
      <c r="E949" s="858"/>
      <c r="F949" s="155"/>
      <c r="G949" s="858"/>
      <c r="H949" s="155"/>
      <c r="I949" s="155"/>
      <c r="J949" s="155"/>
      <c r="K949" s="155"/>
      <c r="L949" s="155"/>
      <c r="M949" s="155"/>
      <c r="N949" s="155"/>
      <c r="O949" s="155"/>
      <c r="P949" s="155"/>
      <c r="Q949" s="155"/>
      <c r="R949" s="155"/>
      <c r="S949" s="155"/>
      <c r="T949" s="155"/>
      <c r="U949" s="155"/>
      <c r="V949" s="155"/>
      <c r="W949" s="155"/>
      <c r="X949" s="155"/>
      <c r="Y949" s="155"/>
      <c r="Z949" s="155"/>
      <c r="AA949" s="155"/>
      <c r="AB949" s="155"/>
    </row>
    <row r="950">
      <c r="A950" s="155"/>
      <c r="B950" s="155"/>
      <c r="C950" s="813"/>
      <c r="D950" s="155"/>
      <c r="E950" s="858"/>
      <c r="F950" s="155"/>
      <c r="G950" s="858"/>
      <c r="H950" s="155"/>
      <c r="I950" s="155"/>
      <c r="J950" s="155"/>
      <c r="K950" s="155"/>
      <c r="L950" s="155"/>
      <c r="M950" s="155"/>
      <c r="N950" s="155"/>
      <c r="O950" s="155"/>
      <c r="P950" s="155"/>
      <c r="Q950" s="155"/>
      <c r="R950" s="155"/>
      <c r="S950" s="155"/>
      <c r="T950" s="155"/>
      <c r="U950" s="155"/>
      <c r="V950" s="155"/>
      <c r="W950" s="155"/>
      <c r="X950" s="155"/>
      <c r="Y950" s="155"/>
      <c r="Z950" s="155"/>
      <c r="AA950" s="155"/>
      <c r="AB950" s="155"/>
    </row>
    <row r="951">
      <c r="A951" s="155"/>
      <c r="B951" s="155"/>
      <c r="C951" s="813"/>
      <c r="D951" s="155"/>
      <c r="E951" s="858"/>
      <c r="F951" s="155"/>
      <c r="G951" s="858"/>
      <c r="H951" s="155"/>
      <c r="I951" s="155"/>
      <c r="J951" s="155"/>
      <c r="K951" s="155"/>
      <c r="L951" s="155"/>
      <c r="M951" s="155"/>
      <c r="N951" s="155"/>
      <c r="O951" s="155"/>
      <c r="P951" s="155"/>
      <c r="Q951" s="155"/>
      <c r="R951" s="155"/>
      <c r="S951" s="155"/>
      <c r="T951" s="155"/>
      <c r="U951" s="155"/>
      <c r="V951" s="155"/>
      <c r="W951" s="155"/>
      <c r="X951" s="155"/>
      <c r="Y951" s="155"/>
      <c r="Z951" s="155"/>
      <c r="AA951" s="155"/>
      <c r="AB951" s="155"/>
    </row>
    <row r="952">
      <c r="A952" s="155"/>
      <c r="B952" s="155"/>
      <c r="C952" s="813"/>
      <c r="D952" s="155"/>
      <c r="E952" s="858"/>
      <c r="F952" s="155"/>
      <c r="G952" s="858"/>
      <c r="H952" s="155"/>
      <c r="I952" s="155"/>
      <c r="J952" s="155"/>
      <c r="K952" s="155"/>
      <c r="L952" s="155"/>
      <c r="M952" s="155"/>
      <c r="N952" s="155"/>
      <c r="O952" s="155"/>
      <c r="P952" s="155"/>
      <c r="Q952" s="155"/>
      <c r="R952" s="155"/>
      <c r="S952" s="155"/>
      <c r="T952" s="155"/>
      <c r="U952" s="155"/>
      <c r="V952" s="155"/>
      <c r="W952" s="155"/>
      <c r="X952" s="155"/>
      <c r="Y952" s="155"/>
      <c r="Z952" s="155"/>
      <c r="AA952" s="155"/>
      <c r="AB952" s="155"/>
    </row>
    <row r="953">
      <c r="A953" s="155"/>
      <c r="B953" s="155"/>
      <c r="C953" s="813"/>
      <c r="D953" s="155"/>
      <c r="E953" s="858"/>
      <c r="F953" s="155"/>
      <c r="G953" s="858"/>
      <c r="H953" s="155"/>
      <c r="I953" s="155"/>
      <c r="J953" s="155"/>
      <c r="K953" s="155"/>
      <c r="L953" s="155"/>
      <c r="M953" s="155"/>
      <c r="N953" s="155"/>
      <c r="O953" s="155"/>
      <c r="P953" s="155"/>
      <c r="Q953" s="155"/>
      <c r="R953" s="155"/>
      <c r="S953" s="155"/>
      <c r="T953" s="155"/>
      <c r="U953" s="155"/>
      <c r="V953" s="155"/>
      <c r="W953" s="155"/>
      <c r="X953" s="155"/>
      <c r="Y953" s="155"/>
      <c r="Z953" s="155"/>
      <c r="AA953" s="155"/>
      <c r="AB953" s="155"/>
    </row>
    <row r="954">
      <c r="A954" s="155"/>
      <c r="B954" s="155"/>
      <c r="C954" s="813"/>
      <c r="D954" s="155"/>
      <c r="E954" s="858"/>
      <c r="F954" s="155"/>
      <c r="G954" s="858"/>
      <c r="H954" s="155"/>
      <c r="I954" s="155"/>
      <c r="J954" s="155"/>
      <c r="K954" s="155"/>
      <c r="L954" s="155"/>
      <c r="M954" s="155"/>
      <c r="N954" s="155"/>
      <c r="O954" s="155"/>
      <c r="P954" s="155"/>
      <c r="Q954" s="155"/>
      <c r="R954" s="155"/>
      <c r="S954" s="155"/>
      <c r="T954" s="155"/>
      <c r="U954" s="155"/>
      <c r="V954" s="155"/>
      <c r="W954" s="155"/>
      <c r="X954" s="155"/>
      <c r="Y954" s="155"/>
      <c r="Z954" s="155"/>
      <c r="AA954" s="155"/>
      <c r="AB954" s="155"/>
    </row>
    <row r="955">
      <c r="A955" s="155"/>
      <c r="B955" s="155"/>
      <c r="C955" s="813"/>
      <c r="D955" s="155"/>
      <c r="E955" s="858"/>
      <c r="F955" s="155"/>
      <c r="G955" s="858"/>
      <c r="H955" s="155"/>
      <c r="I955" s="155"/>
      <c r="J955" s="155"/>
      <c r="K955" s="155"/>
      <c r="L955" s="155"/>
      <c r="M955" s="155"/>
      <c r="N955" s="155"/>
      <c r="O955" s="155"/>
      <c r="P955" s="155"/>
      <c r="Q955" s="155"/>
      <c r="R955" s="155"/>
      <c r="S955" s="155"/>
      <c r="T955" s="155"/>
      <c r="U955" s="155"/>
      <c r="V955" s="155"/>
      <c r="W955" s="155"/>
      <c r="X955" s="155"/>
      <c r="Y955" s="155"/>
      <c r="Z955" s="155"/>
      <c r="AA955" s="155"/>
      <c r="AB955" s="155"/>
    </row>
    <row r="956">
      <c r="A956" s="155"/>
      <c r="B956" s="155"/>
      <c r="C956" s="813"/>
      <c r="D956" s="155"/>
      <c r="E956" s="858"/>
      <c r="F956" s="155"/>
      <c r="G956" s="858"/>
      <c r="H956" s="155"/>
      <c r="I956" s="155"/>
      <c r="J956" s="155"/>
      <c r="K956" s="155"/>
      <c r="L956" s="155"/>
      <c r="M956" s="155"/>
      <c r="N956" s="155"/>
      <c r="O956" s="155"/>
      <c r="P956" s="155"/>
      <c r="Q956" s="155"/>
      <c r="R956" s="155"/>
      <c r="S956" s="155"/>
      <c r="T956" s="155"/>
      <c r="U956" s="155"/>
      <c r="V956" s="155"/>
      <c r="W956" s="155"/>
      <c r="X956" s="155"/>
      <c r="Y956" s="155"/>
      <c r="Z956" s="155"/>
      <c r="AA956" s="155"/>
      <c r="AB956" s="155"/>
    </row>
    <row r="957">
      <c r="A957" s="155"/>
      <c r="B957" s="155"/>
      <c r="C957" s="813"/>
      <c r="D957" s="155"/>
      <c r="E957" s="858"/>
      <c r="F957" s="155"/>
      <c r="G957" s="858"/>
      <c r="H957" s="155"/>
      <c r="I957" s="155"/>
      <c r="J957" s="155"/>
      <c r="K957" s="155"/>
      <c r="L957" s="155"/>
      <c r="M957" s="155"/>
      <c r="N957" s="155"/>
      <c r="O957" s="155"/>
      <c r="P957" s="155"/>
      <c r="Q957" s="155"/>
      <c r="R957" s="155"/>
      <c r="S957" s="155"/>
      <c r="T957" s="155"/>
      <c r="U957" s="155"/>
      <c r="V957" s="155"/>
      <c r="W957" s="155"/>
      <c r="X957" s="155"/>
      <c r="Y957" s="155"/>
      <c r="Z957" s="155"/>
      <c r="AA957" s="155"/>
      <c r="AB957" s="155"/>
    </row>
    <row r="958">
      <c r="A958" s="155"/>
      <c r="B958" s="155"/>
      <c r="C958" s="813"/>
      <c r="D958" s="155"/>
      <c r="E958" s="858"/>
      <c r="F958" s="155"/>
      <c r="G958" s="858"/>
      <c r="H958" s="155"/>
      <c r="I958" s="155"/>
      <c r="J958" s="155"/>
      <c r="K958" s="155"/>
      <c r="L958" s="155"/>
      <c r="M958" s="155"/>
      <c r="N958" s="155"/>
      <c r="O958" s="155"/>
      <c r="P958" s="155"/>
      <c r="Q958" s="155"/>
      <c r="R958" s="155"/>
      <c r="S958" s="155"/>
      <c r="T958" s="155"/>
      <c r="U958" s="155"/>
      <c r="V958" s="155"/>
      <c r="W958" s="155"/>
      <c r="X958" s="155"/>
      <c r="Y958" s="155"/>
      <c r="Z958" s="155"/>
      <c r="AA958" s="155"/>
      <c r="AB958" s="155"/>
    </row>
    <row r="959">
      <c r="A959" s="155"/>
      <c r="B959" s="155"/>
      <c r="C959" s="813"/>
      <c r="D959" s="155"/>
      <c r="E959" s="858"/>
      <c r="F959" s="155"/>
      <c r="G959" s="858"/>
      <c r="H959" s="155"/>
      <c r="I959" s="155"/>
      <c r="J959" s="155"/>
      <c r="K959" s="155"/>
      <c r="L959" s="155"/>
      <c r="M959" s="155"/>
      <c r="N959" s="155"/>
      <c r="O959" s="155"/>
      <c r="P959" s="155"/>
      <c r="Q959" s="155"/>
      <c r="R959" s="155"/>
      <c r="S959" s="155"/>
      <c r="T959" s="155"/>
      <c r="U959" s="155"/>
      <c r="V959" s="155"/>
      <c r="W959" s="155"/>
      <c r="X959" s="155"/>
      <c r="Y959" s="155"/>
      <c r="Z959" s="155"/>
      <c r="AA959" s="155"/>
      <c r="AB959" s="155"/>
    </row>
    <row r="960">
      <c r="A960" s="155"/>
      <c r="B960" s="155"/>
      <c r="C960" s="813"/>
      <c r="D960" s="155"/>
      <c r="E960" s="858"/>
      <c r="F960" s="155"/>
      <c r="G960" s="858"/>
      <c r="H960" s="155"/>
      <c r="I960" s="155"/>
      <c r="J960" s="155"/>
      <c r="K960" s="155"/>
      <c r="L960" s="155"/>
      <c r="M960" s="155"/>
      <c r="N960" s="155"/>
      <c r="O960" s="155"/>
      <c r="P960" s="155"/>
      <c r="Q960" s="155"/>
      <c r="R960" s="155"/>
      <c r="S960" s="155"/>
      <c r="T960" s="155"/>
      <c r="U960" s="155"/>
      <c r="V960" s="155"/>
      <c r="W960" s="155"/>
      <c r="X960" s="155"/>
      <c r="Y960" s="155"/>
      <c r="Z960" s="155"/>
      <c r="AA960" s="155"/>
      <c r="AB960" s="155"/>
    </row>
    <row r="961">
      <c r="A961" s="155"/>
      <c r="B961" s="155"/>
      <c r="C961" s="813"/>
      <c r="D961" s="155"/>
      <c r="E961" s="858"/>
      <c r="F961" s="155"/>
      <c r="G961" s="858"/>
      <c r="H961" s="155"/>
      <c r="I961" s="155"/>
      <c r="J961" s="155"/>
      <c r="K961" s="155"/>
      <c r="L961" s="155"/>
      <c r="M961" s="155"/>
      <c r="N961" s="155"/>
      <c r="O961" s="155"/>
      <c r="P961" s="155"/>
      <c r="Q961" s="155"/>
      <c r="R961" s="155"/>
      <c r="S961" s="155"/>
      <c r="T961" s="155"/>
      <c r="U961" s="155"/>
      <c r="V961" s="155"/>
      <c r="W961" s="155"/>
      <c r="X961" s="155"/>
      <c r="Y961" s="155"/>
      <c r="Z961" s="155"/>
      <c r="AA961" s="155"/>
      <c r="AB961" s="155"/>
    </row>
    <row r="962">
      <c r="A962" s="155"/>
      <c r="B962" s="155"/>
      <c r="C962" s="813"/>
      <c r="D962" s="155"/>
      <c r="E962" s="858"/>
      <c r="F962" s="155"/>
      <c r="G962" s="858"/>
      <c r="H962" s="155"/>
      <c r="I962" s="155"/>
      <c r="J962" s="155"/>
      <c r="K962" s="155"/>
      <c r="L962" s="155"/>
      <c r="M962" s="155"/>
      <c r="N962" s="155"/>
      <c r="O962" s="155"/>
      <c r="P962" s="155"/>
      <c r="Q962" s="155"/>
      <c r="R962" s="155"/>
      <c r="S962" s="155"/>
      <c r="T962" s="155"/>
      <c r="U962" s="155"/>
      <c r="V962" s="155"/>
      <c r="W962" s="155"/>
      <c r="X962" s="155"/>
      <c r="Y962" s="155"/>
      <c r="Z962" s="155"/>
      <c r="AA962" s="155"/>
      <c r="AB962" s="155"/>
    </row>
    <row r="963">
      <c r="A963" s="155"/>
      <c r="B963" s="155"/>
      <c r="C963" s="813"/>
      <c r="D963" s="155"/>
      <c r="E963" s="858"/>
      <c r="F963" s="155"/>
      <c r="G963" s="858"/>
      <c r="H963" s="155"/>
      <c r="I963" s="155"/>
      <c r="J963" s="155"/>
      <c r="K963" s="155"/>
      <c r="L963" s="155"/>
      <c r="M963" s="155"/>
      <c r="N963" s="155"/>
      <c r="O963" s="155"/>
      <c r="P963" s="155"/>
      <c r="Q963" s="155"/>
      <c r="R963" s="155"/>
      <c r="S963" s="155"/>
      <c r="T963" s="155"/>
      <c r="U963" s="155"/>
      <c r="V963" s="155"/>
      <c r="W963" s="155"/>
      <c r="X963" s="155"/>
      <c r="Y963" s="155"/>
      <c r="Z963" s="155"/>
      <c r="AA963" s="155"/>
      <c r="AB963" s="155"/>
    </row>
    <row r="964">
      <c r="A964" s="155"/>
      <c r="B964" s="155"/>
      <c r="C964" s="813"/>
      <c r="D964" s="155"/>
      <c r="E964" s="858"/>
      <c r="F964" s="155"/>
      <c r="G964" s="858"/>
      <c r="H964" s="155"/>
      <c r="I964" s="155"/>
      <c r="J964" s="155"/>
      <c r="K964" s="155"/>
      <c r="L964" s="155"/>
      <c r="M964" s="155"/>
      <c r="N964" s="155"/>
      <c r="O964" s="155"/>
      <c r="P964" s="155"/>
      <c r="Q964" s="155"/>
      <c r="R964" s="155"/>
      <c r="S964" s="155"/>
      <c r="T964" s="155"/>
      <c r="U964" s="155"/>
      <c r="V964" s="155"/>
      <c r="W964" s="155"/>
      <c r="X964" s="155"/>
      <c r="Y964" s="155"/>
      <c r="Z964" s="155"/>
      <c r="AA964" s="155"/>
      <c r="AB964" s="155"/>
    </row>
    <row r="965">
      <c r="A965" s="155"/>
      <c r="B965" s="155"/>
      <c r="C965" s="813"/>
      <c r="D965" s="155"/>
      <c r="E965" s="858"/>
      <c r="F965" s="155"/>
      <c r="G965" s="858"/>
      <c r="H965" s="155"/>
      <c r="I965" s="155"/>
      <c r="J965" s="155"/>
      <c r="K965" s="155"/>
      <c r="L965" s="155"/>
      <c r="M965" s="155"/>
      <c r="N965" s="155"/>
      <c r="O965" s="155"/>
      <c r="P965" s="155"/>
      <c r="Q965" s="155"/>
      <c r="R965" s="155"/>
      <c r="S965" s="155"/>
      <c r="T965" s="155"/>
      <c r="U965" s="155"/>
      <c r="V965" s="155"/>
      <c r="W965" s="155"/>
      <c r="X965" s="155"/>
      <c r="Y965" s="155"/>
      <c r="Z965" s="155"/>
      <c r="AA965" s="155"/>
      <c r="AB965" s="155"/>
    </row>
    <row r="966">
      <c r="A966" s="155"/>
      <c r="B966" s="155"/>
      <c r="C966" s="813"/>
      <c r="D966" s="155"/>
      <c r="E966" s="858"/>
      <c r="F966" s="155"/>
      <c r="G966" s="858"/>
      <c r="H966" s="155"/>
      <c r="I966" s="155"/>
      <c r="J966" s="155"/>
      <c r="K966" s="155"/>
      <c r="L966" s="155"/>
      <c r="M966" s="155"/>
      <c r="N966" s="155"/>
      <c r="O966" s="155"/>
      <c r="P966" s="155"/>
      <c r="Q966" s="155"/>
      <c r="R966" s="155"/>
      <c r="S966" s="155"/>
      <c r="T966" s="155"/>
      <c r="U966" s="155"/>
      <c r="V966" s="155"/>
      <c r="W966" s="155"/>
      <c r="X966" s="155"/>
      <c r="Y966" s="155"/>
      <c r="Z966" s="155"/>
      <c r="AA966" s="155"/>
      <c r="AB966" s="155"/>
    </row>
    <row r="967">
      <c r="A967" s="155"/>
      <c r="B967" s="155"/>
      <c r="C967" s="813"/>
      <c r="D967" s="155"/>
      <c r="E967" s="858"/>
      <c r="F967" s="155"/>
      <c r="G967" s="858"/>
      <c r="H967" s="155"/>
      <c r="I967" s="155"/>
      <c r="J967" s="155"/>
      <c r="K967" s="155"/>
      <c r="L967" s="155"/>
      <c r="M967" s="155"/>
      <c r="N967" s="155"/>
      <c r="O967" s="155"/>
      <c r="P967" s="155"/>
      <c r="Q967" s="155"/>
      <c r="R967" s="155"/>
      <c r="S967" s="155"/>
      <c r="T967" s="155"/>
      <c r="U967" s="155"/>
      <c r="V967" s="155"/>
      <c r="W967" s="155"/>
      <c r="X967" s="155"/>
      <c r="Y967" s="155"/>
      <c r="Z967" s="155"/>
      <c r="AA967" s="155"/>
      <c r="AB967" s="155"/>
    </row>
    <row r="968">
      <c r="A968" s="155"/>
      <c r="B968" s="155"/>
      <c r="C968" s="813"/>
      <c r="D968" s="155"/>
      <c r="E968" s="858"/>
      <c r="F968" s="155"/>
      <c r="G968" s="858"/>
      <c r="H968" s="155"/>
      <c r="I968" s="155"/>
      <c r="J968" s="155"/>
      <c r="K968" s="155"/>
      <c r="L968" s="155"/>
      <c r="M968" s="155"/>
      <c r="N968" s="155"/>
      <c r="O968" s="155"/>
      <c r="P968" s="155"/>
      <c r="Q968" s="155"/>
      <c r="R968" s="155"/>
      <c r="S968" s="155"/>
      <c r="T968" s="155"/>
      <c r="U968" s="155"/>
      <c r="V968" s="155"/>
      <c r="W968" s="155"/>
      <c r="X968" s="155"/>
      <c r="Y968" s="155"/>
      <c r="Z968" s="155"/>
      <c r="AA968" s="155"/>
      <c r="AB968" s="155"/>
    </row>
    <row r="969">
      <c r="A969" s="155"/>
      <c r="B969" s="155"/>
      <c r="C969" s="813"/>
      <c r="D969" s="155"/>
      <c r="E969" s="858"/>
      <c r="F969" s="155"/>
      <c r="G969" s="858"/>
      <c r="H969" s="155"/>
      <c r="I969" s="155"/>
      <c r="J969" s="155"/>
      <c r="K969" s="155"/>
      <c r="L969" s="155"/>
      <c r="M969" s="155"/>
      <c r="N969" s="155"/>
      <c r="O969" s="155"/>
      <c r="P969" s="155"/>
      <c r="Q969" s="155"/>
      <c r="R969" s="155"/>
      <c r="S969" s="155"/>
      <c r="T969" s="155"/>
      <c r="U969" s="155"/>
      <c r="V969" s="155"/>
      <c r="W969" s="155"/>
      <c r="X969" s="155"/>
      <c r="Y969" s="155"/>
      <c r="Z969" s="155"/>
      <c r="AA969" s="155"/>
      <c r="AB969" s="155"/>
    </row>
    <row r="970">
      <c r="A970" s="155"/>
      <c r="B970" s="155"/>
      <c r="C970" s="813"/>
      <c r="D970" s="155"/>
      <c r="E970" s="858"/>
      <c r="F970" s="155"/>
      <c r="G970" s="858"/>
      <c r="H970" s="155"/>
      <c r="I970" s="155"/>
      <c r="J970" s="155"/>
      <c r="K970" s="155"/>
      <c r="L970" s="155"/>
      <c r="M970" s="155"/>
      <c r="N970" s="155"/>
      <c r="O970" s="155"/>
      <c r="P970" s="155"/>
      <c r="Q970" s="155"/>
      <c r="R970" s="155"/>
      <c r="S970" s="155"/>
      <c r="T970" s="155"/>
      <c r="U970" s="155"/>
      <c r="V970" s="155"/>
      <c r="W970" s="155"/>
      <c r="X970" s="155"/>
      <c r="Y970" s="155"/>
      <c r="Z970" s="155"/>
      <c r="AA970" s="155"/>
      <c r="AB970" s="155"/>
    </row>
    <row r="971">
      <c r="A971" s="155"/>
      <c r="B971" s="155"/>
      <c r="C971" s="813"/>
      <c r="D971" s="155"/>
      <c r="E971" s="858"/>
      <c r="F971" s="155"/>
      <c r="G971" s="858"/>
      <c r="H971" s="155"/>
      <c r="I971" s="155"/>
      <c r="J971" s="155"/>
      <c r="K971" s="155"/>
      <c r="L971" s="155"/>
      <c r="M971" s="155"/>
      <c r="N971" s="155"/>
      <c r="O971" s="155"/>
      <c r="P971" s="155"/>
      <c r="Q971" s="155"/>
      <c r="R971" s="155"/>
      <c r="S971" s="155"/>
      <c r="T971" s="155"/>
      <c r="U971" s="155"/>
      <c r="V971" s="155"/>
      <c r="W971" s="155"/>
      <c r="X971" s="155"/>
      <c r="Y971" s="155"/>
      <c r="Z971" s="155"/>
      <c r="AA971" s="155"/>
      <c r="AB971" s="155"/>
    </row>
    <row r="972">
      <c r="A972" s="155"/>
      <c r="B972" s="155"/>
      <c r="C972" s="813"/>
      <c r="D972" s="155"/>
      <c r="E972" s="858"/>
      <c r="F972" s="155"/>
      <c r="G972" s="858"/>
      <c r="H972" s="155"/>
      <c r="I972" s="155"/>
      <c r="J972" s="155"/>
      <c r="K972" s="155"/>
      <c r="L972" s="155"/>
      <c r="M972" s="155"/>
      <c r="N972" s="155"/>
      <c r="O972" s="155"/>
      <c r="P972" s="155"/>
      <c r="Q972" s="155"/>
      <c r="R972" s="155"/>
      <c r="S972" s="155"/>
      <c r="T972" s="155"/>
      <c r="U972" s="155"/>
      <c r="V972" s="155"/>
      <c r="W972" s="155"/>
      <c r="X972" s="155"/>
      <c r="Y972" s="155"/>
      <c r="Z972" s="155"/>
      <c r="AA972" s="155"/>
      <c r="AB972" s="155"/>
    </row>
    <row r="973">
      <c r="A973" s="155"/>
      <c r="B973" s="155"/>
      <c r="C973" s="813"/>
      <c r="D973" s="155"/>
      <c r="E973" s="858"/>
      <c r="F973" s="155"/>
      <c r="G973" s="858"/>
      <c r="H973" s="155"/>
      <c r="I973" s="155"/>
      <c r="J973" s="155"/>
      <c r="K973" s="155"/>
      <c r="L973" s="155"/>
      <c r="M973" s="155"/>
      <c r="N973" s="155"/>
      <c r="O973" s="155"/>
      <c r="P973" s="155"/>
      <c r="Q973" s="155"/>
      <c r="R973" s="155"/>
      <c r="S973" s="155"/>
      <c r="T973" s="155"/>
      <c r="U973" s="155"/>
      <c r="V973" s="155"/>
      <c r="W973" s="155"/>
      <c r="X973" s="155"/>
      <c r="Y973" s="155"/>
      <c r="Z973" s="155"/>
      <c r="AA973" s="155"/>
      <c r="AB973" s="155"/>
    </row>
    <row r="974">
      <c r="A974" s="155"/>
      <c r="B974" s="155"/>
      <c r="C974" s="813"/>
      <c r="D974" s="155"/>
      <c r="E974" s="858"/>
      <c r="F974" s="155"/>
      <c r="G974" s="858"/>
      <c r="H974" s="155"/>
      <c r="I974" s="155"/>
      <c r="J974" s="155"/>
      <c r="K974" s="155"/>
      <c r="L974" s="155"/>
      <c r="M974" s="155"/>
      <c r="N974" s="155"/>
      <c r="O974" s="155"/>
      <c r="P974" s="155"/>
      <c r="Q974" s="155"/>
      <c r="R974" s="155"/>
      <c r="S974" s="155"/>
      <c r="T974" s="155"/>
      <c r="U974" s="155"/>
      <c r="V974" s="155"/>
      <c r="W974" s="155"/>
      <c r="X974" s="155"/>
      <c r="Y974" s="155"/>
      <c r="Z974" s="155"/>
      <c r="AA974" s="155"/>
      <c r="AB974" s="155"/>
    </row>
    <row r="975">
      <c r="A975" s="155"/>
      <c r="B975" s="155"/>
      <c r="C975" s="813"/>
      <c r="D975" s="155"/>
      <c r="E975" s="858"/>
      <c r="F975" s="155"/>
      <c r="G975" s="858"/>
      <c r="H975" s="155"/>
      <c r="I975" s="155"/>
      <c r="J975" s="155"/>
      <c r="K975" s="155"/>
      <c r="L975" s="155"/>
      <c r="M975" s="155"/>
      <c r="N975" s="155"/>
      <c r="O975" s="155"/>
      <c r="P975" s="155"/>
      <c r="Q975" s="155"/>
      <c r="R975" s="155"/>
      <c r="S975" s="155"/>
      <c r="T975" s="155"/>
      <c r="U975" s="155"/>
      <c r="V975" s="155"/>
      <c r="W975" s="155"/>
      <c r="X975" s="155"/>
      <c r="Y975" s="155"/>
      <c r="Z975" s="155"/>
      <c r="AA975" s="155"/>
      <c r="AB975" s="155"/>
    </row>
    <row r="976">
      <c r="A976" s="155"/>
      <c r="B976" s="155"/>
      <c r="C976" s="813"/>
      <c r="D976" s="155"/>
      <c r="E976" s="858"/>
      <c r="F976" s="155"/>
      <c r="G976" s="858"/>
      <c r="H976" s="155"/>
      <c r="I976" s="155"/>
      <c r="J976" s="155"/>
      <c r="K976" s="155"/>
      <c r="L976" s="155"/>
      <c r="M976" s="155"/>
      <c r="N976" s="155"/>
      <c r="O976" s="155"/>
      <c r="P976" s="155"/>
      <c r="Q976" s="155"/>
      <c r="R976" s="155"/>
      <c r="S976" s="155"/>
      <c r="T976" s="155"/>
      <c r="U976" s="155"/>
      <c r="V976" s="155"/>
      <c r="W976" s="155"/>
      <c r="X976" s="155"/>
      <c r="Y976" s="155"/>
      <c r="Z976" s="155"/>
      <c r="AA976" s="155"/>
      <c r="AB976" s="155"/>
    </row>
    <row r="977">
      <c r="A977" s="155"/>
      <c r="B977" s="155"/>
      <c r="C977" s="813"/>
      <c r="D977" s="155"/>
      <c r="E977" s="858"/>
      <c r="F977" s="155"/>
      <c r="G977" s="858"/>
      <c r="H977" s="155"/>
      <c r="I977" s="155"/>
      <c r="J977" s="155"/>
      <c r="K977" s="155"/>
      <c r="L977" s="155"/>
      <c r="M977" s="155"/>
      <c r="N977" s="155"/>
      <c r="O977" s="155"/>
      <c r="P977" s="155"/>
      <c r="Q977" s="155"/>
      <c r="R977" s="155"/>
      <c r="S977" s="155"/>
      <c r="T977" s="155"/>
      <c r="U977" s="155"/>
      <c r="V977" s="155"/>
      <c r="W977" s="155"/>
      <c r="X977" s="155"/>
      <c r="Y977" s="155"/>
      <c r="Z977" s="155"/>
      <c r="AA977" s="155"/>
      <c r="AB977" s="155"/>
    </row>
    <row r="978">
      <c r="A978" s="155"/>
      <c r="B978" s="155"/>
      <c r="C978" s="813"/>
      <c r="D978" s="155"/>
      <c r="E978" s="858"/>
      <c r="F978" s="155"/>
      <c r="G978" s="858"/>
      <c r="H978" s="155"/>
      <c r="I978" s="155"/>
      <c r="J978" s="155"/>
      <c r="K978" s="155"/>
      <c r="L978" s="155"/>
      <c r="M978" s="155"/>
      <c r="N978" s="155"/>
      <c r="O978" s="155"/>
      <c r="P978" s="155"/>
      <c r="Q978" s="155"/>
      <c r="R978" s="155"/>
      <c r="S978" s="155"/>
      <c r="T978" s="155"/>
      <c r="U978" s="155"/>
      <c r="V978" s="155"/>
      <c r="W978" s="155"/>
      <c r="X978" s="155"/>
      <c r="Y978" s="155"/>
      <c r="Z978" s="155"/>
      <c r="AA978" s="155"/>
      <c r="AB978" s="155"/>
    </row>
    <row r="979">
      <c r="A979" s="155"/>
      <c r="B979" s="155"/>
      <c r="C979" s="813"/>
      <c r="D979" s="155"/>
      <c r="E979" s="858"/>
      <c r="F979" s="155"/>
      <c r="G979" s="858"/>
      <c r="H979" s="155"/>
      <c r="I979" s="155"/>
      <c r="J979" s="155"/>
      <c r="K979" s="155"/>
      <c r="L979" s="155"/>
      <c r="M979" s="155"/>
      <c r="N979" s="155"/>
      <c r="O979" s="155"/>
      <c r="P979" s="155"/>
      <c r="Q979" s="155"/>
      <c r="R979" s="155"/>
      <c r="S979" s="155"/>
      <c r="T979" s="155"/>
      <c r="U979" s="155"/>
      <c r="V979" s="155"/>
      <c r="W979" s="155"/>
      <c r="X979" s="155"/>
      <c r="Y979" s="155"/>
      <c r="Z979" s="155"/>
      <c r="AA979" s="155"/>
      <c r="AB979" s="155"/>
    </row>
    <row r="980">
      <c r="A980" s="155"/>
      <c r="B980" s="155"/>
      <c r="C980" s="813"/>
      <c r="D980" s="155"/>
      <c r="E980" s="858"/>
      <c r="F980" s="155"/>
      <c r="G980" s="858"/>
      <c r="H980" s="155"/>
      <c r="I980" s="155"/>
      <c r="J980" s="155"/>
      <c r="K980" s="155"/>
      <c r="L980" s="155"/>
      <c r="M980" s="155"/>
      <c r="N980" s="155"/>
      <c r="O980" s="155"/>
      <c r="P980" s="155"/>
      <c r="Q980" s="155"/>
      <c r="R980" s="155"/>
      <c r="S980" s="155"/>
      <c r="T980" s="155"/>
      <c r="U980" s="155"/>
      <c r="V980" s="155"/>
      <c r="W980" s="155"/>
      <c r="X980" s="155"/>
      <c r="Y980" s="155"/>
      <c r="Z980" s="155"/>
      <c r="AA980" s="155"/>
      <c r="AB980" s="155"/>
    </row>
    <row r="981">
      <c r="A981" s="155"/>
      <c r="B981" s="155"/>
      <c r="C981" s="813"/>
      <c r="D981" s="155"/>
      <c r="E981" s="858"/>
      <c r="F981" s="155"/>
      <c r="G981" s="858"/>
      <c r="H981" s="155"/>
      <c r="I981" s="155"/>
      <c r="J981" s="155"/>
      <c r="K981" s="155"/>
      <c r="L981" s="155"/>
      <c r="M981" s="155"/>
      <c r="N981" s="155"/>
      <c r="O981" s="155"/>
      <c r="P981" s="155"/>
      <c r="Q981" s="155"/>
      <c r="R981" s="155"/>
      <c r="S981" s="155"/>
      <c r="T981" s="155"/>
      <c r="U981" s="155"/>
      <c r="V981" s="155"/>
      <c r="W981" s="155"/>
      <c r="X981" s="155"/>
      <c r="Y981" s="155"/>
      <c r="Z981" s="155"/>
      <c r="AA981" s="155"/>
      <c r="AB981" s="155"/>
    </row>
    <row r="982">
      <c r="A982" s="155"/>
      <c r="B982" s="155"/>
      <c r="C982" s="813"/>
      <c r="D982" s="155"/>
      <c r="E982" s="858"/>
      <c r="F982" s="155"/>
      <c r="G982" s="858"/>
      <c r="H982" s="155"/>
      <c r="I982" s="155"/>
      <c r="J982" s="155"/>
      <c r="K982" s="155"/>
      <c r="L982" s="155"/>
      <c r="M982" s="155"/>
      <c r="N982" s="155"/>
      <c r="O982" s="155"/>
      <c r="P982" s="155"/>
      <c r="Q982" s="155"/>
      <c r="R982" s="155"/>
      <c r="S982" s="155"/>
      <c r="T982" s="155"/>
      <c r="U982" s="155"/>
      <c r="V982" s="155"/>
      <c r="W982" s="155"/>
      <c r="X982" s="155"/>
      <c r="Y982" s="155"/>
      <c r="Z982" s="155"/>
      <c r="AA982" s="155"/>
      <c r="AB982" s="155"/>
    </row>
    <row r="983">
      <c r="A983" s="155"/>
      <c r="B983" s="155"/>
      <c r="C983" s="813"/>
      <c r="D983" s="155"/>
      <c r="E983" s="858"/>
      <c r="F983" s="155"/>
      <c r="G983" s="858"/>
      <c r="H983" s="155"/>
      <c r="I983" s="155"/>
      <c r="J983" s="155"/>
      <c r="K983" s="155"/>
      <c r="L983" s="155"/>
      <c r="M983" s="155"/>
      <c r="N983" s="155"/>
      <c r="O983" s="155"/>
      <c r="P983" s="155"/>
      <c r="Q983" s="155"/>
      <c r="R983" s="155"/>
      <c r="S983" s="155"/>
      <c r="T983" s="155"/>
      <c r="U983" s="155"/>
      <c r="V983" s="155"/>
      <c r="W983" s="155"/>
      <c r="X983" s="155"/>
      <c r="Y983" s="155"/>
      <c r="Z983" s="155"/>
      <c r="AA983" s="155"/>
      <c r="AB983" s="155"/>
    </row>
    <row r="984">
      <c r="A984" s="155"/>
      <c r="B984" s="155"/>
      <c r="C984" s="813"/>
      <c r="D984" s="155"/>
      <c r="E984" s="858"/>
      <c r="F984" s="155"/>
      <c r="G984" s="858"/>
      <c r="H984" s="155"/>
      <c r="I984" s="155"/>
      <c r="J984" s="155"/>
      <c r="K984" s="155"/>
      <c r="L984" s="155"/>
      <c r="M984" s="155"/>
      <c r="N984" s="155"/>
      <c r="O984" s="155"/>
      <c r="P984" s="155"/>
      <c r="Q984" s="155"/>
      <c r="R984" s="155"/>
      <c r="S984" s="155"/>
      <c r="T984" s="155"/>
      <c r="U984" s="155"/>
      <c r="V984" s="155"/>
      <c r="W984" s="155"/>
      <c r="X984" s="155"/>
      <c r="Y984" s="155"/>
      <c r="Z984" s="155"/>
      <c r="AA984" s="155"/>
      <c r="AB984" s="155"/>
    </row>
    <row r="985">
      <c r="A985" s="155"/>
      <c r="B985" s="155"/>
      <c r="C985" s="813"/>
      <c r="D985" s="155"/>
      <c r="E985" s="858"/>
      <c r="F985" s="155"/>
      <c r="G985" s="858"/>
      <c r="H985" s="155"/>
      <c r="I985" s="155"/>
      <c r="J985" s="155"/>
      <c r="K985" s="155"/>
      <c r="L985" s="155"/>
      <c r="M985" s="155"/>
      <c r="N985" s="155"/>
      <c r="O985" s="155"/>
      <c r="P985" s="155"/>
      <c r="Q985" s="155"/>
      <c r="R985" s="155"/>
      <c r="S985" s="155"/>
      <c r="T985" s="155"/>
      <c r="U985" s="155"/>
      <c r="V985" s="155"/>
      <c r="W985" s="155"/>
      <c r="X985" s="155"/>
      <c r="Y985" s="155"/>
      <c r="Z985" s="155"/>
      <c r="AA985" s="155"/>
      <c r="AB985" s="155"/>
    </row>
    <row r="986">
      <c r="A986" s="155"/>
      <c r="B986" s="155"/>
      <c r="C986" s="813"/>
      <c r="D986" s="155"/>
      <c r="E986" s="858"/>
      <c r="F986" s="155"/>
      <c r="G986" s="858"/>
      <c r="H986" s="155"/>
      <c r="I986" s="155"/>
      <c r="J986" s="155"/>
      <c r="K986" s="155"/>
      <c r="L986" s="155"/>
      <c r="M986" s="155"/>
      <c r="N986" s="155"/>
      <c r="O986" s="155"/>
      <c r="P986" s="155"/>
      <c r="Q986" s="155"/>
      <c r="R986" s="155"/>
      <c r="S986" s="155"/>
      <c r="T986" s="155"/>
      <c r="U986" s="155"/>
      <c r="V986" s="155"/>
      <c r="W986" s="155"/>
      <c r="X986" s="155"/>
      <c r="Y986" s="155"/>
      <c r="Z986" s="155"/>
      <c r="AA986" s="155"/>
      <c r="AB986" s="155"/>
    </row>
    <row r="987">
      <c r="A987" s="155"/>
      <c r="B987" s="155"/>
      <c r="C987" s="813"/>
      <c r="D987" s="155"/>
      <c r="E987" s="858"/>
      <c r="F987" s="155"/>
      <c r="G987" s="858"/>
      <c r="H987" s="155"/>
      <c r="I987" s="155"/>
      <c r="J987" s="155"/>
      <c r="K987" s="155"/>
      <c r="L987" s="155"/>
      <c r="M987" s="155"/>
      <c r="N987" s="155"/>
      <c r="O987" s="155"/>
      <c r="P987" s="155"/>
      <c r="Q987" s="155"/>
      <c r="R987" s="155"/>
      <c r="S987" s="155"/>
      <c r="T987" s="155"/>
      <c r="U987" s="155"/>
      <c r="V987" s="155"/>
      <c r="W987" s="155"/>
      <c r="X987" s="155"/>
      <c r="Y987" s="155"/>
      <c r="Z987" s="155"/>
      <c r="AA987" s="155"/>
      <c r="AB987" s="155"/>
    </row>
    <row r="988">
      <c r="A988" s="155"/>
      <c r="B988" s="155"/>
      <c r="C988" s="813"/>
      <c r="D988" s="155"/>
      <c r="E988" s="858"/>
      <c r="F988" s="155"/>
      <c r="G988" s="858"/>
      <c r="H988" s="155"/>
      <c r="I988" s="155"/>
      <c r="J988" s="155"/>
      <c r="K988" s="155"/>
      <c r="L988" s="155"/>
      <c r="M988" s="155"/>
      <c r="N988" s="155"/>
      <c r="O988" s="155"/>
      <c r="P988" s="155"/>
      <c r="Q988" s="155"/>
      <c r="R988" s="155"/>
      <c r="S988" s="155"/>
      <c r="T988" s="155"/>
      <c r="U988" s="155"/>
      <c r="V988" s="155"/>
      <c r="W988" s="155"/>
      <c r="X988" s="155"/>
      <c r="Y988" s="155"/>
      <c r="Z988" s="155"/>
      <c r="AA988" s="155"/>
      <c r="AB988" s="155"/>
    </row>
    <row r="989">
      <c r="A989" s="155"/>
      <c r="B989" s="155"/>
      <c r="C989" s="813"/>
      <c r="D989" s="155"/>
      <c r="E989" s="858"/>
      <c r="F989" s="155"/>
      <c r="G989" s="858"/>
      <c r="H989" s="155"/>
      <c r="I989" s="155"/>
      <c r="J989" s="155"/>
      <c r="K989" s="155"/>
      <c r="L989" s="155"/>
      <c r="M989" s="155"/>
      <c r="N989" s="155"/>
      <c r="O989" s="155"/>
      <c r="P989" s="155"/>
      <c r="Q989" s="155"/>
      <c r="R989" s="155"/>
      <c r="S989" s="155"/>
      <c r="T989" s="155"/>
      <c r="U989" s="155"/>
      <c r="V989" s="155"/>
      <c r="W989" s="155"/>
      <c r="X989" s="155"/>
      <c r="Y989" s="155"/>
      <c r="Z989" s="155"/>
      <c r="AA989" s="155"/>
      <c r="AB989" s="155"/>
    </row>
    <row r="990">
      <c r="A990" s="155"/>
      <c r="B990" s="155"/>
      <c r="C990" s="813"/>
      <c r="D990" s="155"/>
      <c r="E990" s="858"/>
      <c r="F990" s="155"/>
      <c r="G990" s="858"/>
      <c r="H990" s="155"/>
      <c r="I990" s="155"/>
      <c r="J990" s="155"/>
      <c r="K990" s="155"/>
      <c r="L990" s="155"/>
      <c r="M990" s="155"/>
      <c r="N990" s="155"/>
      <c r="O990" s="155"/>
      <c r="P990" s="155"/>
      <c r="Q990" s="155"/>
      <c r="R990" s="155"/>
      <c r="S990" s="155"/>
      <c r="T990" s="155"/>
      <c r="U990" s="155"/>
      <c r="V990" s="155"/>
      <c r="W990" s="155"/>
      <c r="X990" s="155"/>
      <c r="Y990" s="155"/>
      <c r="Z990" s="155"/>
      <c r="AA990" s="155"/>
      <c r="AB990" s="155"/>
    </row>
    <row r="991">
      <c r="A991" s="155"/>
      <c r="B991" s="155"/>
      <c r="C991" s="813"/>
      <c r="D991" s="155"/>
      <c r="E991" s="858"/>
      <c r="F991" s="155"/>
      <c r="G991" s="858"/>
      <c r="H991" s="155"/>
      <c r="I991" s="155"/>
      <c r="J991" s="155"/>
      <c r="K991" s="155"/>
      <c r="L991" s="155"/>
      <c r="M991" s="155"/>
      <c r="N991" s="155"/>
      <c r="O991" s="155"/>
      <c r="P991" s="155"/>
      <c r="Q991" s="155"/>
      <c r="R991" s="155"/>
      <c r="S991" s="155"/>
      <c r="T991" s="155"/>
      <c r="U991" s="155"/>
      <c r="V991" s="155"/>
      <c r="W991" s="155"/>
      <c r="X991" s="155"/>
      <c r="Y991" s="155"/>
      <c r="Z991" s="155"/>
      <c r="AA991" s="155"/>
      <c r="AB991" s="155"/>
    </row>
    <row r="992">
      <c r="A992" s="155"/>
      <c r="B992" s="155"/>
      <c r="C992" s="813"/>
      <c r="D992" s="155"/>
      <c r="E992" s="858"/>
      <c r="F992" s="155"/>
      <c r="G992" s="858"/>
      <c r="H992" s="155"/>
      <c r="I992" s="155"/>
      <c r="J992" s="155"/>
      <c r="K992" s="155"/>
      <c r="L992" s="155"/>
      <c r="M992" s="155"/>
      <c r="N992" s="155"/>
      <c r="O992" s="155"/>
      <c r="P992" s="155"/>
      <c r="Q992" s="155"/>
      <c r="R992" s="155"/>
      <c r="S992" s="155"/>
      <c r="T992" s="155"/>
      <c r="U992" s="155"/>
      <c r="V992" s="155"/>
      <c r="W992" s="155"/>
      <c r="X992" s="155"/>
      <c r="Y992" s="155"/>
      <c r="Z992" s="155"/>
      <c r="AA992" s="155"/>
      <c r="AB992" s="155"/>
    </row>
    <row r="993">
      <c r="A993" s="155"/>
      <c r="B993" s="155"/>
      <c r="C993" s="813"/>
      <c r="D993" s="155"/>
      <c r="E993" s="858"/>
      <c r="F993" s="155"/>
      <c r="G993" s="858"/>
      <c r="H993" s="155"/>
      <c r="I993" s="155"/>
      <c r="J993" s="155"/>
      <c r="K993" s="155"/>
      <c r="L993" s="155"/>
      <c r="M993" s="155"/>
      <c r="N993" s="155"/>
      <c r="O993" s="155"/>
      <c r="P993" s="155"/>
      <c r="Q993" s="155"/>
      <c r="R993" s="155"/>
      <c r="S993" s="155"/>
      <c r="T993" s="155"/>
      <c r="U993" s="155"/>
      <c r="V993" s="155"/>
      <c r="W993" s="155"/>
      <c r="X993" s="155"/>
      <c r="Y993" s="155"/>
      <c r="Z993" s="155"/>
      <c r="AA993" s="155"/>
      <c r="AB993" s="155"/>
    </row>
    <row r="994">
      <c r="A994" s="155"/>
      <c r="B994" s="155"/>
      <c r="C994" s="813"/>
      <c r="D994" s="155"/>
      <c r="E994" s="858"/>
      <c r="F994" s="155"/>
      <c r="G994" s="858"/>
      <c r="H994" s="155"/>
      <c r="I994" s="155"/>
      <c r="J994" s="155"/>
      <c r="K994" s="155"/>
      <c r="L994" s="155"/>
      <c r="M994" s="155"/>
      <c r="N994" s="155"/>
      <c r="O994" s="155"/>
      <c r="P994" s="155"/>
      <c r="Q994" s="155"/>
      <c r="R994" s="155"/>
      <c r="S994" s="155"/>
      <c r="T994" s="155"/>
      <c r="U994" s="155"/>
      <c r="V994" s="155"/>
      <c r="W994" s="155"/>
      <c r="X994" s="155"/>
      <c r="Y994" s="155"/>
      <c r="Z994" s="155"/>
      <c r="AA994" s="155"/>
      <c r="AB994" s="155"/>
    </row>
    <row r="995">
      <c r="A995" s="155"/>
      <c r="B995" s="155"/>
      <c r="C995" s="813"/>
      <c r="D995" s="155"/>
      <c r="E995" s="858"/>
      <c r="F995" s="155"/>
      <c r="G995" s="858"/>
      <c r="H995" s="155"/>
      <c r="I995" s="155"/>
      <c r="J995" s="155"/>
      <c r="K995" s="155"/>
      <c r="L995" s="155"/>
      <c r="M995" s="155"/>
      <c r="N995" s="155"/>
      <c r="O995" s="155"/>
      <c r="P995" s="155"/>
      <c r="Q995" s="155"/>
      <c r="R995" s="155"/>
      <c r="S995" s="155"/>
      <c r="T995" s="155"/>
      <c r="U995" s="155"/>
      <c r="V995" s="155"/>
      <c r="W995" s="155"/>
      <c r="X995" s="155"/>
      <c r="Y995" s="155"/>
      <c r="Z995" s="155"/>
      <c r="AA995" s="155"/>
      <c r="AB995" s="155"/>
    </row>
    <row r="996">
      <c r="A996" s="155"/>
      <c r="B996" s="155"/>
      <c r="C996" s="813"/>
      <c r="D996" s="155"/>
      <c r="E996" s="858"/>
      <c r="F996" s="155"/>
      <c r="G996" s="858"/>
      <c r="H996" s="155"/>
      <c r="I996" s="155"/>
      <c r="J996" s="155"/>
      <c r="K996" s="155"/>
      <c r="L996" s="155"/>
      <c r="M996" s="155"/>
      <c r="N996" s="155"/>
      <c r="O996" s="155"/>
      <c r="P996" s="155"/>
      <c r="Q996" s="155"/>
      <c r="R996" s="155"/>
      <c r="S996" s="155"/>
      <c r="T996" s="155"/>
      <c r="U996" s="155"/>
      <c r="V996" s="155"/>
      <c r="W996" s="155"/>
      <c r="X996" s="155"/>
      <c r="Y996" s="155"/>
      <c r="Z996" s="155"/>
      <c r="AA996" s="155"/>
      <c r="AB996" s="155"/>
    </row>
    <row r="997">
      <c r="A997" s="155"/>
      <c r="B997" s="155"/>
      <c r="C997" s="813"/>
      <c r="D997" s="155"/>
      <c r="E997" s="858"/>
      <c r="F997" s="155"/>
      <c r="G997" s="858"/>
      <c r="H997" s="155"/>
      <c r="I997" s="155"/>
      <c r="J997" s="155"/>
      <c r="K997" s="155"/>
      <c r="L997" s="155"/>
      <c r="M997" s="155"/>
      <c r="N997" s="155"/>
      <c r="O997" s="155"/>
      <c r="P997" s="155"/>
      <c r="Q997" s="155"/>
      <c r="R997" s="155"/>
      <c r="S997" s="155"/>
      <c r="T997" s="155"/>
      <c r="U997" s="155"/>
      <c r="V997" s="155"/>
      <c r="W997" s="155"/>
      <c r="X997" s="155"/>
      <c r="Y997" s="155"/>
      <c r="Z997" s="155"/>
      <c r="AA997" s="155"/>
      <c r="AB997" s="155"/>
    </row>
    <row r="998">
      <c r="A998" s="155"/>
      <c r="B998" s="155"/>
      <c r="C998" s="813"/>
      <c r="D998" s="155"/>
      <c r="E998" s="858"/>
      <c r="F998" s="155"/>
      <c r="G998" s="858"/>
      <c r="H998" s="155"/>
      <c r="I998" s="155"/>
      <c r="J998" s="155"/>
      <c r="K998" s="155"/>
      <c r="L998" s="155"/>
      <c r="M998" s="155"/>
      <c r="N998" s="155"/>
      <c r="O998" s="155"/>
      <c r="P998" s="155"/>
      <c r="Q998" s="155"/>
      <c r="R998" s="155"/>
      <c r="S998" s="155"/>
      <c r="T998" s="155"/>
      <c r="U998" s="155"/>
      <c r="V998" s="155"/>
      <c r="W998" s="155"/>
      <c r="X998" s="155"/>
      <c r="Y998" s="155"/>
      <c r="Z998" s="155"/>
      <c r="AA998" s="155"/>
      <c r="AB998" s="155"/>
    </row>
    <row r="999">
      <c r="A999" s="155"/>
      <c r="B999" s="155"/>
      <c r="C999" s="813"/>
      <c r="D999" s="155"/>
      <c r="E999" s="858"/>
      <c r="F999" s="155"/>
      <c r="G999" s="858"/>
      <c r="H999" s="155"/>
      <c r="I999" s="155"/>
      <c r="J999" s="155"/>
      <c r="K999" s="155"/>
      <c r="L999" s="155"/>
      <c r="M999" s="155"/>
      <c r="N999" s="155"/>
      <c r="O999" s="155"/>
      <c r="P999" s="155"/>
      <c r="Q999" s="155"/>
      <c r="R999" s="155"/>
      <c r="S999" s="155"/>
      <c r="T999" s="155"/>
      <c r="U999" s="155"/>
      <c r="V999" s="155"/>
      <c r="W999" s="155"/>
      <c r="X999" s="155"/>
      <c r="Y999" s="155"/>
      <c r="Z999" s="155"/>
      <c r="AA999" s="155"/>
      <c r="AB999" s="155"/>
    </row>
    <row r="1000">
      <c r="A1000" s="155"/>
      <c r="B1000" s="155"/>
      <c r="C1000" s="813"/>
      <c r="D1000" s="155"/>
      <c r="E1000" s="858"/>
      <c r="F1000" s="155"/>
      <c r="G1000" s="858"/>
      <c r="H1000" s="155"/>
      <c r="I1000" s="155"/>
      <c r="J1000" s="155"/>
      <c r="K1000" s="155"/>
      <c r="L1000" s="155"/>
      <c r="M1000" s="155"/>
      <c r="N1000" s="155"/>
      <c r="O1000" s="155"/>
      <c r="P1000" s="155"/>
      <c r="Q1000" s="155"/>
      <c r="R1000" s="155"/>
      <c r="S1000" s="155"/>
      <c r="T1000" s="155"/>
      <c r="U1000" s="155"/>
      <c r="V1000" s="155"/>
      <c r="W1000" s="155"/>
      <c r="X1000" s="155"/>
      <c r="Y1000" s="155"/>
      <c r="Z1000" s="155"/>
      <c r="AA1000" s="155"/>
      <c r="AB1000" s="155"/>
    </row>
    <row r="1001">
      <c r="A1001" s="155"/>
      <c r="B1001" s="155"/>
      <c r="C1001" s="813"/>
      <c r="D1001" s="155"/>
      <c r="E1001" s="858"/>
      <c r="F1001" s="155"/>
      <c r="G1001" s="858"/>
      <c r="H1001" s="155"/>
      <c r="I1001" s="155"/>
      <c r="J1001" s="155"/>
      <c r="K1001" s="155"/>
      <c r="L1001" s="155"/>
      <c r="M1001" s="155"/>
      <c r="N1001" s="155"/>
      <c r="O1001" s="155"/>
      <c r="P1001" s="155"/>
      <c r="Q1001" s="155"/>
      <c r="R1001" s="155"/>
      <c r="S1001" s="155"/>
      <c r="T1001" s="155"/>
      <c r="U1001" s="155"/>
      <c r="V1001" s="155"/>
      <c r="W1001" s="155"/>
      <c r="X1001" s="155"/>
      <c r="Y1001" s="155"/>
      <c r="Z1001" s="155"/>
      <c r="AA1001" s="155"/>
      <c r="AB1001" s="155"/>
    </row>
  </sheetData>
  <mergeCells count="35">
    <mergeCell ref="B1:G1"/>
    <mergeCell ref="B2:C2"/>
    <mergeCell ref="A3:A11"/>
    <mergeCell ref="B3:B4"/>
    <mergeCell ref="B5:B6"/>
    <mergeCell ref="B8:B9"/>
    <mergeCell ref="A12:A14"/>
    <mergeCell ref="B19:G19"/>
    <mergeCell ref="B20:C20"/>
    <mergeCell ref="A21:A29"/>
    <mergeCell ref="B21:B22"/>
    <mergeCell ref="B23:B24"/>
    <mergeCell ref="B26:B27"/>
    <mergeCell ref="A30:A32"/>
    <mergeCell ref="B34:G34"/>
    <mergeCell ref="B35:C35"/>
    <mergeCell ref="A36:A44"/>
    <mergeCell ref="B36:B37"/>
    <mergeCell ref="B38:B39"/>
    <mergeCell ref="B41:B42"/>
    <mergeCell ref="A45:A47"/>
    <mergeCell ref="B64:G64"/>
    <mergeCell ref="B65:C65"/>
    <mergeCell ref="A66:A74"/>
    <mergeCell ref="B66:B67"/>
    <mergeCell ref="B68:B69"/>
    <mergeCell ref="B71:B72"/>
    <mergeCell ref="A75:A77"/>
    <mergeCell ref="B49:G49"/>
    <mergeCell ref="B50:C50"/>
    <mergeCell ref="A51:A59"/>
    <mergeCell ref="B51:B52"/>
    <mergeCell ref="B53:B54"/>
    <mergeCell ref="B56:B57"/>
    <mergeCell ref="A60:A62"/>
  </mergeCells>
  <conditionalFormatting sqref="J53:J58 J60:J62 J68:J73 J75:J77">
    <cfRule type="containsText" dxfId="12" priority="1" operator="containsText" text="↑">
      <formula>NOT(ISERROR(SEARCH(("↑"),(J53))))</formula>
    </cfRule>
  </conditionalFormatting>
  <conditionalFormatting sqref="J53:J58 J60:J62 J68:J73 J75:J77">
    <cfRule type="containsText" dxfId="13" priority="2" operator="containsText" text="↓">
      <formula>NOT(ISERROR(SEARCH(("↓"),(J53))))</formula>
    </cfRule>
  </conditionalFormatting>
  <conditionalFormatting sqref="J59 J74">
    <cfRule type="containsText" dxfId="12" priority="3" operator="containsText" text="↓">
      <formula>NOT(ISERROR(SEARCH(("↓"),(J59))))</formula>
    </cfRule>
  </conditionalFormatting>
  <conditionalFormatting sqref="J59 J74">
    <cfRule type="containsText" dxfId="13" priority="4" operator="containsText" text="↑">
      <formula>NOT(ISERROR(SEARCH(("↑"),(J59))))</formula>
    </cfRule>
  </conditionalFormatting>
  <drawing r:id="rId1"/>
</worksheet>
</file>